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D:\9.毛利表\毛利表筛重_历史\"/>
    </mc:Choice>
  </mc:AlternateContent>
  <xr:revisionPtr revIDLastSave="0" documentId="13_ncr:1_{E5B71DFD-64D1-4CEA-8509-FE0A81774170}" xr6:coauthVersionLast="47" xr6:coauthVersionMax="47" xr10:uidLastSave="{00000000-0000-0000-0000-000000000000}"/>
  <bookViews>
    <workbookView xWindow="-103" yWindow="-103" windowWidth="21806" windowHeight="13886" tabRatio="669" xr2:uid="{00000000-000D-0000-FFFF-FFFF00000000}"/>
  </bookViews>
  <sheets>
    <sheet name="成本与总价" sheetId="1" r:id="rId1"/>
    <sheet name="利润与分析" sheetId="2" r:id="rId2"/>
    <sheet name="销售员" sheetId="3" r:id="rId3"/>
  </sheets>
  <definedNames>
    <definedName name="_xlnm._FilterDatabase" localSheetId="0" hidden="1">成本与总价!$A$1:$AR$853</definedName>
    <definedName name="_xlnm._FilterDatabase" localSheetId="1" hidden="1">利润与分析!$A$1:$N$2668</definedName>
    <definedName name="_xlnm._FilterDatabase" localSheetId="2" hidden="1">销售员!$A$1:$D$197</definedName>
    <definedName name="_GoBack" localSheetId="1">利润与分析!#REF!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2" i="1" l="1"/>
  <c r="M522" i="1" s="1"/>
  <c r="A4088" i="2"/>
  <c r="A4087" i="2"/>
  <c r="A4086" i="2"/>
  <c r="A4085" i="2"/>
  <c r="A4084" i="2"/>
  <c r="A4083" i="2"/>
  <c r="A4082" i="2"/>
  <c r="A4081" i="2"/>
  <c r="A4080" i="2"/>
  <c r="A4079" i="2"/>
  <c r="A4078" i="2"/>
  <c r="A4077" i="2"/>
  <c r="A4076" i="2"/>
  <c r="A4075" i="2"/>
  <c r="A4074" i="2"/>
  <c r="A4073" i="2"/>
  <c r="A4072" i="2"/>
  <c r="A4071" i="2"/>
  <c r="A4070" i="2"/>
  <c r="A4069" i="2"/>
  <c r="A4068" i="2"/>
  <c r="A4067" i="2"/>
  <c r="A4066" i="2"/>
  <c r="A4065" i="2"/>
  <c r="A4064" i="2"/>
  <c r="A4063" i="2"/>
  <c r="A4062" i="2"/>
  <c r="A4061" i="2"/>
  <c r="A4060" i="2"/>
  <c r="A4059" i="2"/>
  <c r="A4058" i="2"/>
  <c r="A4057" i="2"/>
  <c r="A4056" i="2"/>
  <c r="A4055" i="2"/>
  <c r="A4054" i="2"/>
  <c r="A4053" i="2"/>
  <c r="A4052" i="2"/>
  <c r="A4051" i="2"/>
  <c r="A4050" i="2"/>
  <c r="A4049" i="2"/>
  <c r="A4048" i="2"/>
  <c r="A4047" i="2"/>
  <c r="A4046" i="2"/>
  <c r="A4045" i="2"/>
  <c r="A4044" i="2"/>
  <c r="A4043" i="2"/>
  <c r="A4042" i="2"/>
  <c r="A4041" i="2"/>
  <c r="A4040" i="2"/>
  <c r="A4039" i="2"/>
  <c r="A4038" i="2"/>
  <c r="A4037" i="2"/>
  <c r="A4036" i="2"/>
  <c r="A4035" i="2"/>
  <c r="A4034" i="2"/>
  <c r="A4033" i="2"/>
  <c r="A4032" i="2"/>
  <c r="A4031" i="2"/>
  <c r="A4030" i="2"/>
  <c r="A4029" i="2"/>
  <c r="A4028" i="2"/>
  <c r="A4027" i="2"/>
  <c r="A4026" i="2"/>
  <c r="A4025" i="2"/>
  <c r="A4024" i="2"/>
  <c r="A4023" i="2"/>
  <c r="A4022" i="2"/>
  <c r="A4021" i="2"/>
  <c r="A4020" i="2"/>
  <c r="A4019" i="2"/>
  <c r="A4018" i="2"/>
  <c r="A4017" i="2"/>
  <c r="A4016" i="2"/>
  <c r="A4015" i="2"/>
  <c r="A4014" i="2"/>
  <c r="A4013" i="2"/>
  <c r="A4012" i="2"/>
  <c r="A4011" i="2"/>
  <c r="A4010" i="2"/>
  <c r="A4009" i="2"/>
  <c r="A4008" i="2"/>
  <c r="A4007" i="2"/>
  <c r="A4006" i="2"/>
  <c r="A4005" i="2"/>
  <c r="A4004" i="2"/>
  <c r="A4003" i="2"/>
  <c r="A4002" i="2"/>
  <c r="A4001" i="2"/>
  <c r="A4000" i="2"/>
  <c r="A3999" i="2"/>
  <c r="A3998" i="2"/>
  <c r="A3997" i="2"/>
  <c r="A3996" i="2"/>
  <c r="A3995" i="2"/>
  <c r="A3994" i="2"/>
  <c r="A3993" i="2"/>
  <c r="A3992" i="2"/>
  <c r="A3991" i="2"/>
  <c r="A3990" i="2"/>
  <c r="A3989" i="2"/>
  <c r="A3988" i="2"/>
  <c r="A3987" i="2"/>
  <c r="A3986" i="2"/>
  <c r="A3985" i="2"/>
  <c r="A3984" i="2"/>
  <c r="A3983" i="2"/>
  <c r="A3982" i="2"/>
  <c r="A3981" i="2"/>
  <c r="A3980" i="2"/>
  <c r="A3979" i="2"/>
  <c r="A3978" i="2"/>
  <c r="A3977" i="2"/>
  <c r="A3976" i="2"/>
  <c r="A3975" i="2"/>
  <c r="A3974" i="2"/>
  <c r="A3973" i="2"/>
  <c r="A3972" i="2"/>
  <c r="A3971" i="2"/>
  <c r="A3970" i="2"/>
  <c r="A3969" i="2"/>
  <c r="A3968" i="2"/>
  <c r="A3967" i="2"/>
  <c r="A3966" i="2"/>
  <c r="A3965" i="2"/>
  <c r="A3964" i="2"/>
  <c r="A3963" i="2"/>
  <c r="A3962" i="2"/>
  <c r="A3961" i="2"/>
  <c r="A3960" i="2"/>
  <c r="A3959" i="2"/>
  <c r="A3958" i="2"/>
  <c r="A3957" i="2"/>
  <c r="A3956" i="2"/>
  <c r="A3955" i="2"/>
  <c r="A3954" i="2"/>
  <c r="A3953" i="2"/>
  <c r="A3952" i="2"/>
  <c r="A3951" i="2"/>
  <c r="A3950" i="2"/>
  <c r="A3949" i="2"/>
  <c r="A3948" i="2"/>
  <c r="A3947" i="2"/>
  <c r="A3946" i="2"/>
  <c r="A3945" i="2"/>
  <c r="A3944" i="2"/>
  <c r="A3943" i="2"/>
  <c r="A3942" i="2"/>
  <c r="A3941" i="2"/>
  <c r="A3940" i="2"/>
  <c r="A3939" i="2"/>
  <c r="A3938" i="2"/>
  <c r="A3937" i="2"/>
  <c r="A3936" i="2"/>
  <c r="A3935" i="2"/>
  <c r="A3934" i="2"/>
  <c r="A3933" i="2"/>
  <c r="A3932" i="2"/>
  <c r="A3931" i="2"/>
  <c r="A3930" i="2"/>
  <c r="A3929" i="2"/>
  <c r="A3928" i="2"/>
  <c r="A3927" i="2"/>
  <c r="A3926" i="2"/>
  <c r="A3925" i="2"/>
  <c r="A3924" i="2"/>
  <c r="A3923" i="2"/>
  <c r="A3922" i="2"/>
  <c r="A3921" i="2"/>
  <c r="A3920" i="2"/>
  <c r="A3919" i="2"/>
  <c r="A3918" i="2"/>
  <c r="A3917" i="2"/>
  <c r="A3916" i="2"/>
  <c r="A3915" i="2"/>
  <c r="A3914" i="2"/>
  <c r="A3913" i="2"/>
  <c r="A3912" i="2"/>
  <c r="A3911" i="2"/>
  <c r="A3910" i="2"/>
  <c r="A3909" i="2"/>
  <c r="A3908" i="2"/>
  <c r="A3907" i="2"/>
  <c r="A3906" i="2"/>
  <c r="A3905" i="2"/>
  <c r="A3904" i="2"/>
  <c r="A3903" i="2"/>
  <c r="A3902" i="2"/>
  <c r="A3901" i="2"/>
  <c r="A3900" i="2"/>
  <c r="A3899" i="2"/>
  <c r="A3898" i="2"/>
  <c r="A3897" i="2"/>
  <c r="A3896" i="2"/>
  <c r="A3895" i="2"/>
  <c r="A3894" i="2"/>
  <c r="A3893" i="2"/>
  <c r="A3892" i="2"/>
  <c r="A3891" i="2"/>
  <c r="A3890" i="2"/>
  <c r="A3889" i="2"/>
  <c r="A3888" i="2"/>
  <c r="A3887" i="2"/>
  <c r="A3886" i="2"/>
  <c r="A3885" i="2"/>
  <c r="A3884" i="2"/>
  <c r="A3883" i="2"/>
  <c r="A3882" i="2"/>
  <c r="A3881" i="2"/>
  <c r="A3880" i="2"/>
  <c r="A3879" i="2"/>
  <c r="A3878" i="2"/>
  <c r="A3877" i="2"/>
  <c r="A3876" i="2"/>
  <c r="A3875" i="2"/>
  <c r="A3874" i="2"/>
  <c r="A3873" i="2"/>
  <c r="A3872" i="2"/>
  <c r="A3871" i="2"/>
  <c r="A3870" i="2"/>
  <c r="A3869" i="2"/>
  <c r="A3868" i="2"/>
  <c r="A3867" i="2"/>
  <c r="A3866" i="2"/>
  <c r="A3865" i="2"/>
  <c r="A3864" i="2"/>
  <c r="A3863" i="2"/>
  <c r="A3862" i="2"/>
  <c r="A3861" i="2"/>
  <c r="A3860" i="2"/>
  <c r="A3859" i="2"/>
  <c r="A3858" i="2"/>
  <c r="A3857" i="2"/>
  <c r="A3856" i="2"/>
  <c r="A3855" i="2"/>
  <c r="A3854" i="2"/>
  <c r="A3853" i="2"/>
  <c r="A3852" i="2"/>
  <c r="A3851" i="2"/>
  <c r="A3850" i="2"/>
  <c r="A3849" i="2"/>
  <c r="A3848" i="2"/>
  <c r="A3847" i="2"/>
  <c r="A3846" i="2"/>
  <c r="A3845" i="2"/>
  <c r="A3844" i="2"/>
  <c r="A3843" i="2"/>
  <c r="A3842" i="2"/>
  <c r="A3841" i="2"/>
  <c r="A3840" i="2"/>
  <c r="A3839" i="2"/>
  <c r="A3838" i="2"/>
  <c r="A3837" i="2"/>
  <c r="A3836" i="2"/>
  <c r="A3835" i="2"/>
  <c r="A3834" i="2"/>
  <c r="A3833" i="2"/>
  <c r="A3832" i="2"/>
  <c r="A3831" i="2"/>
  <c r="A3830" i="2"/>
  <c r="A3829" i="2"/>
  <c r="A3828" i="2"/>
  <c r="A3827" i="2"/>
  <c r="A3826" i="2"/>
  <c r="A3825" i="2"/>
  <c r="A3824" i="2"/>
  <c r="A3823" i="2"/>
  <c r="A3822" i="2"/>
  <c r="A3821" i="2"/>
  <c r="A3820" i="2"/>
  <c r="A3819" i="2"/>
  <c r="A3818" i="2"/>
  <c r="A3817" i="2"/>
  <c r="A3816" i="2"/>
  <c r="A3815" i="2"/>
  <c r="A3814" i="2"/>
  <c r="A3813" i="2"/>
  <c r="A3812" i="2"/>
  <c r="A3811" i="2"/>
  <c r="A3810" i="2"/>
  <c r="A3809" i="2"/>
  <c r="A3808" i="2"/>
  <c r="A3807" i="2"/>
  <c r="A3806" i="2"/>
  <c r="A3805" i="2"/>
  <c r="A3804" i="2"/>
  <c r="A3803" i="2"/>
  <c r="A3802" i="2"/>
  <c r="A3801" i="2"/>
  <c r="A3800" i="2"/>
  <c r="A3799" i="2"/>
  <c r="A3798" i="2"/>
  <c r="A3797" i="2"/>
  <c r="A3796" i="2"/>
  <c r="A3795" i="2"/>
  <c r="A3794" i="2"/>
  <c r="A3793" i="2"/>
  <c r="A3792" i="2"/>
  <c r="A3791" i="2"/>
  <c r="A3790" i="2"/>
  <c r="A3789" i="2"/>
  <c r="A3788" i="2"/>
  <c r="A3787" i="2"/>
  <c r="A3786" i="2"/>
  <c r="A3785" i="2"/>
  <c r="A3784" i="2"/>
  <c r="A3783" i="2"/>
  <c r="A3782" i="2"/>
  <c r="A3781" i="2"/>
  <c r="A3780" i="2"/>
  <c r="A3779" i="2"/>
  <c r="A3778" i="2"/>
  <c r="A3777" i="2"/>
  <c r="A3776" i="2"/>
  <c r="A3775" i="2"/>
  <c r="A3774" i="2"/>
  <c r="A3773" i="2"/>
  <c r="A3772" i="2"/>
  <c r="A3771" i="2"/>
  <c r="A3770" i="2"/>
  <c r="A3769" i="2"/>
  <c r="A3768" i="2"/>
  <c r="A3767" i="2"/>
  <c r="A3766" i="2"/>
  <c r="A3765" i="2"/>
  <c r="A3764" i="2"/>
  <c r="A3763" i="2"/>
  <c r="A3762" i="2"/>
  <c r="A3761" i="2"/>
  <c r="A3760" i="2"/>
  <c r="A3759" i="2"/>
  <c r="A3758" i="2"/>
  <c r="A3757" i="2"/>
  <c r="A3756" i="2"/>
  <c r="A3755" i="2"/>
  <c r="A3754" i="2"/>
  <c r="A3753" i="2"/>
  <c r="A3752" i="2"/>
  <c r="A3751" i="2"/>
  <c r="A3750" i="2"/>
  <c r="A3749" i="2"/>
  <c r="A3748" i="2"/>
  <c r="A3747" i="2"/>
  <c r="A3746" i="2"/>
  <c r="A3745" i="2"/>
  <c r="A3744" i="2"/>
  <c r="A3743" i="2"/>
  <c r="A3742" i="2"/>
  <c r="A3741" i="2"/>
  <c r="A3740" i="2"/>
  <c r="A3739" i="2"/>
  <c r="A3738" i="2"/>
  <c r="A3737" i="2"/>
  <c r="A3736" i="2"/>
  <c r="A3735" i="2"/>
  <c r="A3734" i="2"/>
  <c r="A3733" i="2"/>
  <c r="A3732" i="2"/>
  <c r="A3731" i="2"/>
  <c r="A3730" i="2"/>
  <c r="A3729" i="2"/>
  <c r="A3728" i="2"/>
  <c r="A3727" i="2"/>
  <c r="A3726" i="2"/>
  <c r="A3725" i="2"/>
  <c r="A3724" i="2"/>
  <c r="A3723" i="2"/>
  <c r="A3722" i="2"/>
  <c r="A3721" i="2"/>
  <c r="A3720" i="2"/>
  <c r="A3719" i="2"/>
  <c r="A3718" i="2"/>
  <c r="A3717" i="2"/>
  <c r="A3716" i="2"/>
  <c r="A3715" i="2"/>
  <c r="A3714" i="2"/>
  <c r="A3713" i="2"/>
  <c r="A3712" i="2"/>
  <c r="A3711" i="2"/>
  <c r="A3710" i="2"/>
  <c r="A3709" i="2"/>
  <c r="A3708" i="2"/>
  <c r="A3707" i="2"/>
  <c r="A3706" i="2"/>
  <c r="A3705" i="2"/>
  <c r="A3704" i="2"/>
  <c r="A3703" i="2"/>
  <c r="A3702" i="2"/>
  <c r="A3701" i="2"/>
  <c r="A3700" i="2"/>
  <c r="A3699" i="2"/>
  <c r="A3698" i="2"/>
  <c r="A3697" i="2"/>
  <c r="A3696" i="2"/>
  <c r="A3695" i="2"/>
  <c r="A3694" i="2"/>
  <c r="A3693" i="2"/>
  <c r="A3692" i="2"/>
  <c r="A3691" i="2"/>
  <c r="A3690" i="2"/>
  <c r="A3689" i="2"/>
  <c r="A3688" i="2"/>
  <c r="A3687" i="2"/>
  <c r="A3686" i="2"/>
  <c r="A3685" i="2"/>
  <c r="A3684" i="2"/>
  <c r="A3683" i="2"/>
  <c r="A3682" i="2"/>
  <c r="A3681" i="2"/>
  <c r="A3680" i="2"/>
  <c r="A3679" i="2"/>
  <c r="A3678" i="2"/>
  <c r="A3677" i="2"/>
  <c r="A3676" i="2"/>
  <c r="A3675" i="2"/>
  <c r="A3674" i="2"/>
  <c r="A3673" i="2"/>
  <c r="A3672" i="2"/>
  <c r="A3671" i="2"/>
  <c r="A3670" i="2"/>
  <c r="A3669" i="2"/>
  <c r="A3668" i="2"/>
  <c r="A3667" i="2"/>
  <c r="A3666" i="2"/>
  <c r="A3665" i="2"/>
  <c r="A3664" i="2"/>
  <c r="A3663" i="2"/>
  <c r="A3662" i="2"/>
  <c r="A3661" i="2"/>
  <c r="A3660" i="2"/>
  <c r="A3659" i="2"/>
  <c r="A3658" i="2"/>
  <c r="A3657" i="2"/>
  <c r="A3656" i="2"/>
  <c r="A3655" i="2"/>
  <c r="A3654" i="2"/>
  <c r="A3653" i="2"/>
  <c r="A3652" i="2"/>
  <c r="A3651" i="2"/>
  <c r="A3650" i="2"/>
  <c r="A3649" i="2"/>
  <c r="A3648" i="2"/>
  <c r="A3647" i="2"/>
  <c r="A3646" i="2"/>
  <c r="A3645" i="2"/>
  <c r="A3644" i="2"/>
  <c r="A3643" i="2"/>
  <c r="A3642" i="2"/>
  <c r="A3641" i="2"/>
  <c r="A3640" i="2"/>
  <c r="A3639" i="2"/>
  <c r="A3638" i="2"/>
  <c r="A3637" i="2"/>
  <c r="A3636" i="2"/>
  <c r="A3635" i="2"/>
  <c r="A3634" i="2"/>
  <c r="A3633" i="2"/>
  <c r="A3632" i="2"/>
  <c r="A3631" i="2"/>
  <c r="A3630" i="2"/>
  <c r="A3629" i="2"/>
  <c r="A3628" i="2"/>
  <c r="A3627" i="2"/>
  <c r="A3626" i="2"/>
  <c r="A3625" i="2"/>
  <c r="A3624" i="2"/>
  <c r="A3623" i="2"/>
  <c r="A3622" i="2"/>
  <c r="A3621" i="2"/>
  <c r="A3620" i="2"/>
  <c r="A3619" i="2"/>
  <c r="A3618" i="2"/>
  <c r="A3617" i="2"/>
  <c r="A3616" i="2"/>
  <c r="A3615" i="2"/>
  <c r="A3614" i="2"/>
  <c r="A3613" i="2"/>
  <c r="A3612" i="2"/>
  <c r="A3611" i="2"/>
  <c r="A3610" i="2"/>
  <c r="A3609" i="2"/>
  <c r="A3608" i="2"/>
  <c r="A3607" i="2"/>
  <c r="A3606" i="2"/>
  <c r="A3605" i="2"/>
  <c r="A3604" i="2"/>
  <c r="A3603" i="2"/>
  <c r="A3602" i="2"/>
  <c r="A3601" i="2"/>
  <c r="A3600" i="2"/>
  <c r="A3599" i="2"/>
  <c r="A3598" i="2"/>
  <c r="A3597" i="2"/>
  <c r="A3596" i="2"/>
  <c r="A3595" i="2"/>
  <c r="A3594" i="2"/>
  <c r="A3593" i="2"/>
  <c r="A3592" i="2"/>
  <c r="A3591" i="2"/>
  <c r="A3590" i="2"/>
  <c r="A3589" i="2"/>
  <c r="A3588" i="2"/>
  <c r="A3587" i="2"/>
  <c r="A3586" i="2"/>
  <c r="A3585" i="2"/>
  <c r="A3584" i="2"/>
  <c r="A3583" i="2"/>
  <c r="A3582" i="2"/>
  <c r="A3581" i="2"/>
  <c r="A3580" i="2"/>
  <c r="A3579" i="2"/>
  <c r="A3578" i="2"/>
  <c r="A3577" i="2"/>
  <c r="A3576" i="2"/>
  <c r="A3575" i="2"/>
  <c r="A3574" i="2"/>
  <c r="A3573" i="2"/>
  <c r="A3572" i="2"/>
  <c r="A3571" i="2"/>
  <c r="A3570" i="2"/>
  <c r="A3569" i="2"/>
  <c r="A3568" i="2"/>
  <c r="A3567" i="2"/>
  <c r="A3566" i="2"/>
  <c r="A3565" i="2"/>
  <c r="A3564" i="2"/>
  <c r="A3563" i="2"/>
  <c r="A3562" i="2"/>
  <c r="A3561" i="2"/>
  <c r="A3560" i="2"/>
  <c r="A3559" i="2"/>
  <c r="A3558" i="2"/>
  <c r="A3557" i="2"/>
  <c r="A3556" i="2"/>
  <c r="A3555" i="2"/>
  <c r="A3554" i="2"/>
  <c r="A3553" i="2"/>
  <c r="A3552" i="2"/>
  <c r="A3551" i="2"/>
  <c r="A3550" i="2"/>
  <c r="A3549" i="2"/>
  <c r="A3548" i="2"/>
  <c r="A3547" i="2"/>
  <c r="A3546" i="2"/>
  <c r="A3545" i="2"/>
  <c r="A3544" i="2"/>
  <c r="A3543" i="2"/>
  <c r="A3542" i="2"/>
  <c r="A3541" i="2"/>
  <c r="A3540" i="2"/>
  <c r="A3539" i="2"/>
  <c r="A3538" i="2"/>
  <c r="A3537" i="2"/>
  <c r="A3536" i="2"/>
  <c r="A3535" i="2"/>
  <c r="A3534" i="2"/>
  <c r="A3533" i="2"/>
  <c r="A3532" i="2"/>
  <c r="A3531" i="2"/>
  <c r="A3530" i="2"/>
  <c r="A3529" i="2"/>
  <c r="A3528" i="2"/>
  <c r="A3527" i="2"/>
  <c r="A3526" i="2"/>
  <c r="A3525" i="2"/>
  <c r="A3524" i="2"/>
  <c r="A3523" i="2"/>
  <c r="A3522" i="2"/>
  <c r="A3521" i="2"/>
  <c r="A3520" i="2"/>
  <c r="A3519" i="2"/>
  <c r="A3518" i="2"/>
  <c r="A3517" i="2"/>
  <c r="A3516" i="2"/>
  <c r="A3515" i="2"/>
  <c r="A3514" i="2"/>
  <c r="A3513" i="2"/>
  <c r="A3512" i="2"/>
  <c r="A3511" i="2"/>
  <c r="A3510" i="2"/>
  <c r="A3509" i="2"/>
  <c r="A3508" i="2"/>
  <c r="A3507" i="2"/>
  <c r="A3506" i="2"/>
  <c r="A3505" i="2"/>
  <c r="A3504" i="2"/>
  <c r="A3503" i="2"/>
  <c r="A3502" i="2"/>
  <c r="A3501" i="2"/>
  <c r="A3500" i="2"/>
  <c r="A3499" i="2"/>
  <c r="A3498" i="2"/>
  <c r="A3497" i="2"/>
  <c r="A3496" i="2"/>
  <c r="A3495" i="2"/>
  <c r="A3494" i="2"/>
  <c r="A3493" i="2"/>
  <c r="A3492" i="2"/>
  <c r="A3491" i="2"/>
  <c r="A3490" i="2"/>
  <c r="A3489" i="2"/>
  <c r="A3488" i="2"/>
  <c r="A3487" i="2"/>
  <c r="A3486" i="2"/>
  <c r="A3485" i="2"/>
  <c r="A3484" i="2"/>
  <c r="A3483" i="2"/>
  <c r="A3482" i="2"/>
  <c r="A3481" i="2"/>
  <c r="A3480" i="2"/>
  <c r="A3479" i="2"/>
  <c r="A3478" i="2"/>
  <c r="A3477" i="2"/>
  <c r="A3476" i="2"/>
  <c r="A3475" i="2"/>
  <c r="A3474" i="2"/>
  <c r="A3473" i="2"/>
  <c r="A3472" i="2"/>
  <c r="A3471" i="2"/>
  <c r="A3470" i="2"/>
  <c r="A3469" i="2"/>
  <c r="A3468" i="2"/>
  <c r="A3467" i="2"/>
  <c r="A3466" i="2"/>
  <c r="A3465" i="2"/>
  <c r="A3464" i="2"/>
  <c r="A3463" i="2"/>
  <c r="A3462" i="2"/>
  <c r="A3461" i="2"/>
  <c r="A3460" i="2"/>
  <c r="A3459" i="2"/>
  <c r="A3458" i="2"/>
  <c r="A3457" i="2"/>
  <c r="A3456" i="2"/>
  <c r="A3455" i="2"/>
  <c r="A3454" i="2"/>
  <c r="A3453" i="2"/>
  <c r="A3452" i="2"/>
  <c r="A3451" i="2"/>
  <c r="A3450" i="2"/>
  <c r="A3449" i="2"/>
  <c r="A3448" i="2"/>
  <c r="A3447" i="2"/>
  <c r="A3446" i="2"/>
  <c r="A3445" i="2"/>
  <c r="A3444" i="2"/>
  <c r="A3443" i="2"/>
  <c r="A3442" i="2"/>
  <c r="A3441" i="2"/>
  <c r="A3440" i="2"/>
  <c r="A3439" i="2"/>
  <c r="A3438" i="2"/>
  <c r="A3437" i="2"/>
  <c r="A3436" i="2"/>
  <c r="A3435" i="2"/>
  <c r="A3434" i="2"/>
  <c r="A3433" i="2"/>
  <c r="A3432" i="2"/>
  <c r="A3431" i="2"/>
  <c r="A3430" i="2"/>
  <c r="A3429" i="2"/>
  <c r="A3428" i="2"/>
  <c r="A3427" i="2"/>
  <c r="A3426" i="2"/>
  <c r="A3425" i="2"/>
  <c r="A3424" i="2"/>
  <c r="A3423" i="2"/>
  <c r="A3422" i="2"/>
  <c r="A3421" i="2"/>
  <c r="A3420" i="2"/>
  <c r="A3419" i="2"/>
  <c r="A3418" i="2"/>
  <c r="A3417" i="2"/>
  <c r="A3416" i="2"/>
  <c r="A3415" i="2"/>
  <c r="A3414" i="2"/>
  <c r="A3413" i="2"/>
  <c r="A3412" i="2"/>
  <c r="A3411" i="2"/>
  <c r="A3410" i="2"/>
  <c r="A3409" i="2"/>
  <c r="A3408" i="2"/>
  <c r="A3407" i="2"/>
  <c r="A3406" i="2"/>
  <c r="A3405" i="2"/>
  <c r="A3404" i="2"/>
  <c r="A3403" i="2"/>
  <c r="A3402" i="2"/>
  <c r="A3401" i="2"/>
  <c r="A3400" i="2"/>
  <c r="A3399" i="2"/>
  <c r="A3398" i="2"/>
  <c r="A3397" i="2"/>
  <c r="A3396" i="2"/>
  <c r="A3395" i="2"/>
  <c r="A3394" i="2"/>
  <c r="A3393" i="2"/>
  <c r="A3392" i="2"/>
  <c r="A3391" i="2"/>
  <c r="A3390" i="2"/>
  <c r="A3389" i="2"/>
  <c r="A3388" i="2"/>
  <c r="A3387" i="2"/>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C853" i="1"/>
  <c r="B853" i="1"/>
  <c r="A853" i="1"/>
  <c r="C852" i="1"/>
  <c r="B852" i="1"/>
  <c r="A852" i="1"/>
  <c r="C851" i="1"/>
  <c r="B851" i="1"/>
  <c r="A851" i="1"/>
  <c r="C850" i="1"/>
  <c r="B850" i="1"/>
  <c r="A850" i="1"/>
  <c r="C849" i="1"/>
  <c r="B849" i="1"/>
  <c r="A849" i="1"/>
  <c r="C848" i="1"/>
  <c r="B848" i="1"/>
  <c r="A848" i="1"/>
  <c r="C847" i="1"/>
  <c r="B847" i="1"/>
  <c r="A847" i="1"/>
  <c r="C846" i="1"/>
  <c r="B846" i="1"/>
  <c r="A846" i="1"/>
  <c r="C845" i="1"/>
  <c r="B845" i="1"/>
  <c r="A845" i="1"/>
  <c r="C844" i="1"/>
  <c r="B844" i="1"/>
  <c r="A844" i="1"/>
  <c r="C843" i="1"/>
  <c r="B843" i="1"/>
  <c r="A843" i="1"/>
  <c r="C842" i="1"/>
  <c r="B842" i="1"/>
  <c r="A842" i="1"/>
  <c r="C841" i="1"/>
  <c r="B841" i="1"/>
  <c r="A841" i="1"/>
  <c r="C840" i="1"/>
  <c r="B840" i="1"/>
  <c r="A840" i="1"/>
  <c r="C839" i="1"/>
  <c r="B839" i="1"/>
  <c r="A839" i="1"/>
  <c r="C838" i="1"/>
  <c r="B838" i="1"/>
  <c r="A838" i="1"/>
  <c r="C837" i="1"/>
  <c r="B837" i="1"/>
  <c r="A837" i="1"/>
  <c r="C836" i="1"/>
  <c r="B836" i="1"/>
  <c r="A836" i="1"/>
  <c r="C835" i="1"/>
  <c r="B835" i="1"/>
  <c r="A835" i="1"/>
  <c r="C834" i="1"/>
  <c r="B834" i="1"/>
  <c r="A834" i="1"/>
  <c r="C833" i="1"/>
  <c r="B833" i="1"/>
  <c r="A833" i="1"/>
  <c r="C832" i="1"/>
  <c r="B832" i="1"/>
  <c r="A832" i="1"/>
  <c r="C831" i="1"/>
  <c r="B831" i="1"/>
  <c r="A831" i="1"/>
  <c r="C830" i="1"/>
  <c r="B830" i="1"/>
  <c r="A830" i="1"/>
  <c r="C829" i="1"/>
  <c r="B829" i="1"/>
  <c r="A829" i="1"/>
  <c r="C828" i="1"/>
  <c r="B828" i="1"/>
  <c r="A828" i="1"/>
  <c r="C827" i="1"/>
  <c r="B827" i="1"/>
  <c r="A827" i="1"/>
  <c r="C826" i="1"/>
  <c r="B826" i="1"/>
  <c r="A826" i="1"/>
  <c r="C825" i="1"/>
  <c r="B825" i="1"/>
  <c r="A825" i="1"/>
  <c r="C824" i="1"/>
  <c r="B824" i="1"/>
  <c r="A824" i="1"/>
  <c r="C823" i="1"/>
  <c r="B823" i="1"/>
  <c r="A823" i="1"/>
  <c r="C822" i="1"/>
  <c r="B822" i="1"/>
  <c r="A822" i="1"/>
  <c r="C821" i="1"/>
  <c r="B821" i="1"/>
  <c r="A821" i="1"/>
  <c r="C820" i="1"/>
  <c r="B820" i="1"/>
  <c r="A820" i="1"/>
  <c r="C819" i="1"/>
  <c r="B819" i="1"/>
  <c r="A819" i="1"/>
  <c r="C818" i="1"/>
  <c r="B818" i="1"/>
  <c r="A818" i="1"/>
  <c r="C817" i="1"/>
  <c r="B817" i="1"/>
  <c r="A817" i="1"/>
  <c r="C816" i="1"/>
  <c r="B816" i="1"/>
  <c r="A816" i="1"/>
  <c r="C815" i="1"/>
  <c r="B815" i="1"/>
  <c r="A815" i="1"/>
  <c r="C814" i="1"/>
  <c r="B814" i="1"/>
  <c r="A814" i="1"/>
  <c r="C813" i="1"/>
  <c r="B813" i="1"/>
  <c r="A813" i="1"/>
  <c r="C812" i="1"/>
  <c r="B812" i="1"/>
  <c r="A812" i="1"/>
  <c r="C811" i="1"/>
  <c r="B811" i="1"/>
  <c r="A811" i="1"/>
  <c r="C810" i="1"/>
  <c r="B810" i="1"/>
  <c r="A810" i="1"/>
  <c r="C809" i="1"/>
  <c r="B809" i="1"/>
  <c r="A809" i="1"/>
  <c r="C808" i="1"/>
  <c r="B808" i="1"/>
  <c r="A808" i="1"/>
  <c r="C807" i="1"/>
  <c r="B807" i="1"/>
  <c r="A807" i="1"/>
  <c r="C806" i="1"/>
  <c r="B806" i="1"/>
  <c r="A806" i="1"/>
  <c r="C805" i="1"/>
  <c r="B805" i="1"/>
  <c r="A805" i="1"/>
  <c r="C804" i="1"/>
  <c r="B804" i="1"/>
  <c r="A804" i="1"/>
  <c r="C803" i="1"/>
  <c r="B803" i="1"/>
  <c r="A803" i="1"/>
  <c r="C802" i="1"/>
  <c r="B802" i="1"/>
  <c r="A802" i="1"/>
  <c r="C801" i="1"/>
  <c r="B801" i="1"/>
  <c r="A801" i="1"/>
  <c r="C800" i="1"/>
  <c r="B800" i="1"/>
  <c r="A800" i="1"/>
  <c r="C799" i="1"/>
  <c r="B799" i="1"/>
  <c r="A799" i="1"/>
  <c r="C798" i="1"/>
  <c r="B798" i="1"/>
  <c r="A798" i="1"/>
  <c r="C797" i="1"/>
  <c r="B797" i="1"/>
  <c r="A797" i="1"/>
  <c r="C796" i="1"/>
  <c r="B796" i="1"/>
  <c r="A796" i="1"/>
  <c r="C795" i="1"/>
  <c r="B795" i="1"/>
  <c r="A795" i="1"/>
  <c r="C794" i="1"/>
  <c r="B794" i="1"/>
  <c r="A794" i="1"/>
  <c r="C793" i="1"/>
  <c r="B793" i="1"/>
  <c r="A793" i="1"/>
  <c r="C792" i="1"/>
  <c r="B792" i="1"/>
  <c r="A792" i="1"/>
  <c r="C791" i="1"/>
  <c r="B791" i="1"/>
  <c r="A791" i="1"/>
  <c r="C790" i="1"/>
  <c r="B790" i="1"/>
  <c r="A790" i="1"/>
  <c r="C789" i="1"/>
  <c r="B789" i="1"/>
  <c r="A789" i="1"/>
  <c r="C788" i="1"/>
  <c r="B788" i="1"/>
  <c r="A788" i="1"/>
  <c r="C787" i="1"/>
  <c r="B787" i="1"/>
  <c r="A787" i="1"/>
  <c r="C786" i="1"/>
  <c r="B786" i="1"/>
  <c r="A786" i="1"/>
  <c r="C785" i="1"/>
  <c r="B785" i="1"/>
  <c r="A785" i="1"/>
  <c r="C784" i="1"/>
  <c r="B784" i="1"/>
  <c r="A784" i="1"/>
  <c r="C783" i="1"/>
  <c r="B783" i="1"/>
  <c r="A783" i="1"/>
  <c r="C782" i="1"/>
  <c r="B782" i="1"/>
  <c r="A782" i="1"/>
  <c r="C781" i="1"/>
  <c r="B781" i="1"/>
  <c r="A781" i="1"/>
  <c r="C780" i="1"/>
  <c r="B780" i="1"/>
  <c r="A780" i="1"/>
  <c r="C779" i="1"/>
  <c r="B779" i="1"/>
  <c r="A779" i="1"/>
  <c r="C778" i="1"/>
  <c r="B778" i="1"/>
  <c r="A778" i="1"/>
  <c r="C777" i="1"/>
  <c r="B777" i="1"/>
  <c r="A777" i="1"/>
  <c r="C776" i="1"/>
  <c r="B776" i="1"/>
  <c r="A776" i="1"/>
  <c r="C775" i="1"/>
  <c r="B775" i="1"/>
  <c r="A775" i="1"/>
  <c r="C774" i="1"/>
  <c r="B774" i="1"/>
  <c r="A774" i="1"/>
  <c r="C773" i="1"/>
  <c r="B773" i="1"/>
  <c r="A773" i="1"/>
  <c r="C772" i="1"/>
  <c r="B772" i="1"/>
  <c r="A772" i="1"/>
  <c r="C771" i="1"/>
  <c r="B771" i="1"/>
  <c r="A771" i="1"/>
  <c r="C770" i="1"/>
  <c r="B770" i="1"/>
  <c r="A770" i="1"/>
  <c r="C769" i="1"/>
  <c r="B769" i="1"/>
  <c r="A769" i="1"/>
  <c r="C768" i="1"/>
  <c r="B768" i="1"/>
  <c r="A768" i="1"/>
  <c r="C767" i="1"/>
  <c r="B767" i="1"/>
  <c r="A767" i="1"/>
  <c r="C766" i="1"/>
  <c r="B766" i="1"/>
  <c r="A766" i="1"/>
  <c r="C765" i="1"/>
  <c r="B765" i="1"/>
  <c r="A765" i="1"/>
  <c r="C764" i="1"/>
  <c r="B764" i="1"/>
  <c r="A764" i="1"/>
  <c r="C763" i="1"/>
  <c r="B763" i="1"/>
  <c r="A763" i="1"/>
  <c r="C762" i="1"/>
  <c r="B762" i="1"/>
  <c r="A762" i="1"/>
  <c r="C761" i="1"/>
  <c r="B761" i="1"/>
  <c r="A761" i="1"/>
  <c r="C760" i="1"/>
  <c r="B760" i="1"/>
  <c r="A760" i="1"/>
  <c r="C759" i="1"/>
  <c r="B759" i="1"/>
  <c r="A759" i="1"/>
  <c r="C758" i="1"/>
  <c r="B758" i="1"/>
  <c r="A758" i="1"/>
  <c r="C757" i="1"/>
  <c r="B757" i="1"/>
  <c r="A757" i="1"/>
  <c r="C756" i="1"/>
  <c r="B756" i="1"/>
  <c r="A756" i="1"/>
  <c r="C755" i="1"/>
  <c r="B755" i="1"/>
  <c r="A755" i="1"/>
  <c r="C754" i="1"/>
  <c r="B754" i="1"/>
  <c r="A754" i="1"/>
  <c r="C753" i="1"/>
  <c r="B753" i="1"/>
  <c r="A753" i="1"/>
  <c r="C752" i="1"/>
  <c r="B752" i="1"/>
  <c r="A752" i="1"/>
  <c r="C751" i="1"/>
  <c r="B751" i="1"/>
  <c r="A751" i="1"/>
  <c r="C750" i="1"/>
  <c r="B750" i="1"/>
  <c r="A750" i="1"/>
  <c r="C749" i="1"/>
  <c r="B749" i="1"/>
  <c r="A749" i="1"/>
  <c r="C748" i="1"/>
  <c r="B748" i="1"/>
  <c r="A748" i="1"/>
  <c r="C747" i="1"/>
  <c r="B747" i="1"/>
  <c r="A747" i="1"/>
  <c r="C746" i="1"/>
  <c r="B746" i="1"/>
  <c r="A746" i="1"/>
  <c r="C745" i="1"/>
  <c r="B745" i="1"/>
  <c r="A745" i="1"/>
  <c r="C744" i="1"/>
  <c r="B744" i="1"/>
  <c r="A744" i="1"/>
  <c r="C743" i="1"/>
  <c r="B743" i="1"/>
  <c r="A743" i="1"/>
  <c r="C742" i="1"/>
  <c r="B742" i="1"/>
  <c r="A742" i="1"/>
  <c r="C741" i="1"/>
  <c r="B741" i="1"/>
  <c r="A741" i="1"/>
  <c r="C740" i="1"/>
  <c r="B740" i="1"/>
  <c r="A740" i="1"/>
  <c r="C739" i="1"/>
  <c r="B739" i="1"/>
  <c r="A739" i="1"/>
  <c r="C738" i="1"/>
  <c r="B738" i="1"/>
  <c r="A738" i="1"/>
  <c r="C737" i="1"/>
  <c r="B737" i="1"/>
  <c r="A737" i="1"/>
  <c r="C736" i="1"/>
  <c r="B736" i="1"/>
  <c r="A736" i="1"/>
  <c r="C735" i="1"/>
  <c r="B735" i="1"/>
  <c r="A735" i="1"/>
  <c r="C734" i="1"/>
  <c r="B734" i="1"/>
  <c r="A734" i="1"/>
  <c r="C733" i="1"/>
  <c r="B733" i="1"/>
  <c r="A733" i="1"/>
  <c r="C732" i="1"/>
  <c r="B732" i="1"/>
  <c r="A732" i="1"/>
  <c r="C731" i="1"/>
  <c r="B731" i="1"/>
  <c r="A731" i="1"/>
  <c r="C730" i="1"/>
  <c r="B730" i="1"/>
  <c r="A730" i="1"/>
  <c r="C729" i="1"/>
  <c r="B729" i="1"/>
  <c r="A729" i="1"/>
  <c r="C728" i="1"/>
  <c r="B728" i="1"/>
  <c r="A728" i="1"/>
  <c r="C727" i="1"/>
  <c r="B727" i="1"/>
  <c r="A727" i="1"/>
  <c r="C726" i="1"/>
  <c r="B726" i="1"/>
  <c r="A726" i="1"/>
  <c r="C725" i="1"/>
  <c r="B725" i="1"/>
  <c r="A725" i="1"/>
  <c r="C724" i="1"/>
  <c r="B724" i="1"/>
  <c r="A724" i="1"/>
  <c r="C723" i="1"/>
  <c r="B723" i="1"/>
  <c r="A723" i="1"/>
  <c r="C722" i="1"/>
  <c r="B722" i="1"/>
  <c r="A722" i="1"/>
  <c r="C721" i="1"/>
  <c r="B721" i="1"/>
  <c r="A721" i="1"/>
  <c r="C720" i="1"/>
  <c r="B720" i="1"/>
  <c r="A720" i="1"/>
  <c r="C719" i="1"/>
  <c r="B719" i="1"/>
  <c r="A719" i="1"/>
  <c r="C718" i="1"/>
  <c r="B718" i="1"/>
  <c r="A718" i="1"/>
  <c r="C717" i="1"/>
  <c r="B717" i="1"/>
  <c r="A717" i="1"/>
  <c r="C716" i="1"/>
  <c r="B716" i="1"/>
  <c r="A716" i="1"/>
  <c r="C715" i="1"/>
  <c r="B715" i="1"/>
  <c r="A715" i="1"/>
  <c r="C714" i="1"/>
  <c r="B714" i="1"/>
  <c r="A714" i="1"/>
  <c r="C713" i="1"/>
  <c r="B713" i="1"/>
  <c r="A713" i="1"/>
  <c r="C712" i="1"/>
  <c r="B712" i="1"/>
  <c r="A712" i="1"/>
  <c r="C711" i="1"/>
  <c r="B711" i="1"/>
  <c r="A711" i="1"/>
  <c r="C710" i="1"/>
  <c r="B710" i="1"/>
  <c r="A710" i="1"/>
  <c r="C709" i="1"/>
  <c r="B709" i="1"/>
  <c r="A709" i="1"/>
  <c r="C708" i="1"/>
  <c r="B708" i="1"/>
  <c r="A708" i="1"/>
  <c r="C707" i="1"/>
  <c r="B707" i="1"/>
  <c r="A707" i="1"/>
  <c r="C706" i="1"/>
  <c r="B706" i="1"/>
  <c r="A706" i="1"/>
  <c r="C705" i="1"/>
  <c r="B705" i="1"/>
  <c r="A705" i="1"/>
  <c r="C704" i="1"/>
  <c r="B704" i="1"/>
  <c r="A704" i="1"/>
  <c r="C703" i="1"/>
  <c r="B703" i="1"/>
  <c r="A703" i="1"/>
  <c r="C702" i="1"/>
  <c r="B702" i="1"/>
  <c r="A702" i="1"/>
  <c r="C701" i="1"/>
  <c r="B701" i="1"/>
  <c r="A701" i="1"/>
  <c r="C700" i="1"/>
  <c r="B700" i="1"/>
  <c r="A700" i="1"/>
  <c r="C699" i="1"/>
  <c r="B699" i="1"/>
  <c r="A699" i="1"/>
  <c r="C698" i="1"/>
  <c r="B698" i="1"/>
  <c r="A698" i="1"/>
  <c r="C697" i="1"/>
  <c r="B697" i="1"/>
  <c r="A697" i="1"/>
  <c r="C696" i="1"/>
  <c r="B696" i="1"/>
  <c r="A696" i="1"/>
  <c r="C695" i="1"/>
  <c r="B695" i="1"/>
  <c r="A695" i="1"/>
  <c r="C694" i="1"/>
  <c r="B694" i="1"/>
  <c r="A694" i="1"/>
  <c r="C693" i="1"/>
  <c r="B693" i="1"/>
  <c r="A693" i="1"/>
  <c r="C692" i="1"/>
  <c r="B692" i="1"/>
  <c r="A692" i="1"/>
  <c r="C691" i="1"/>
  <c r="B691" i="1"/>
  <c r="A691" i="1"/>
  <c r="C690" i="1"/>
  <c r="B690" i="1"/>
  <c r="A690" i="1"/>
  <c r="C689" i="1"/>
  <c r="B689" i="1"/>
  <c r="A689" i="1"/>
  <c r="C688" i="1"/>
  <c r="B688" i="1"/>
  <c r="A688" i="1"/>
  <c r="C687" i="1"/>
  <c r="B687" i="1"/>
  <c r="A687" i="1"/>
  <c r="C686" i="1"/>
  <c r="B686" i="1"/>
  <c r="A686" i="1"/>
  <c r="C685" i="1"/>
  <c r="B685" i="1"/>
  <c r="A685" i="1"/>
  <c r="C684" i="1"/>
  <c r="B684" i="1"/>
  <c r="A684" i="1"/>
  <c r="C683" i="1"/>
  <c r="B683" i="1"/>
  <c r="A683" i="1"/>
  <c r="C682" i="1"/>
  <c r="B682" i="1"/>
  <c r="A682" i="1"/>
  <c r="C681" i="1"/>
  <c r="B681" i="1"/>
  <c r="A681" i="1"/>
  <c r="C680" i="1"/>
  <c r="B680" i="1"/>
  <c r="A680" i="1"/>
  <c r="C679" i="1"/>
  <c r="B679" i="1"/>
  <c r="A679" i="1"/>
  <c r="C678" i="1"/>
  <c r="B678" i="1"/>
  <c r="A678" i="1"/>
  <c r="C677" i="1"/>
  <c r="B677" i="1"/>
  <c r="A677" i="1"/>
  <c r="C676" i="1"/>
  <c r="B676" i="1"/>
  <c r="A676" i="1"/>
  <c r="C675" i="1"/>
  <c r="B675" i="1"/>
  <c r="A675" i="1"/>
  <c r="C674" i="1"/>
  <c r="B674" i="1"/>
  <c r="A674" i="1"/>
  <c r="C673" i="1"/>
  <c r="B673" i="1"/>
  <c r="A673" i="1"/>
  <c r="C672" i="1"/>
  <c r="B672" i="1"/>
  <c r="A672" i="1"/>
  <c r="C671" i="1"/>
  <c r="B671" i="1"/>
  <c r="A671" i="1"/>
  <c r="C670" i="1"/>
  <c r="B670" i="1"/>
  <c r="A670" i="1"/>
  <c r="C669" i="1"/>
  <c r="B669" i="1"/>
  <c r="A669" i="1"/>
  <c r="C668" i="1"/>
  <c r="B668" i="1"/>
  <c r="A668" i="1"/>
  <c r="C667" i="1"/>
  <c r="B667" i="1"/>
  <c r="A667" i="1"/>
  <c r="C666" i="1"/>
  <c r="B666" i="1"/>
  <c r="A666" i="1"/>
  <c r="C665" i="1"/>
  <c r="B665" i="1"/>
  <c r="A665" i="1"/>
  <c r="C664" i="1"/>
  <c r="B664" i="1"/>
  <c r="A664" i="1"/>
  <c r="C663" i="1"/>
  <c r="B663" i="1"/>
  <c r="A663" i="1"/>
  <c r="C662" i="1"/>
  <c r="B662" i="1"/>
  <c r="A662" i="1"/>
  <c r="C661" i="1"/>
  <c r="B661" i="1"/>
  <c r="A661" i="1"/>
  <c r="C660" i="1"/>
  <c r="B660" i="1"/>
  <c r="A660" i="1"/>
  <c r="C659" i="1"/>
  <c r="B659" i="1"/>
  <c r="A659" i="1"/>
  <c r="C658" i="1"/>
  <c r="B658" i="1"/>
  <c r="A658" i="1"/>
  <c r="C657" i="1"/>
  <c r="B657" i="1"/>
  <c r="A657" i="1"/>
  <c r="C656" i="1"/>
  <c r="B656" i="1"/>
  <c r="A656" i="1"/>
  <c r="C655" i="1"/>
  <c r="B655" i="1"/>
  <c r="A655" i="1"/>
  <c r="C654" i="1"/>
  <c r="B654" i="1"/>
  <c r="A654" i="1"/>
  <c r="C653" i="1"/>
  <c r="B653" i="1"/>
  <c r="A653" i="1"/>
  <c r="C652" i="1"/>
  <c r="B652" i="1"/>
  <c r="A652" i="1"/>
  <c r="C651" i="1"/>
  <c r="B651" i="1"/>
  <c r="A651" i="1"/>
  <c r="C650" i="1"/>
  <c r="B650" i="1"/>
  <c r="A650" i="1"/>
  <c r="C649" i="1"/>
  <c r="B649" i="1"/>
  <c r="A649" i="1"/>
  <c r="C648" i="1"/>
  <c r="B648" i="1"/>
  <c r="A648" i="1"/>
  <c r="C647" i="1"/>
  <c r="B647" i="1"/>
  <c r="A647" i="1"/>
  <c r="C646" i="1"/>
  <c r="B646" i="1"/>
  <c r="A646" i="1"/>
  <c r="C645" i="1"/>
  <c r="B645" i="1"/>
  <c r="A645" i="1"/>
  <c r="C644" i="1"/>
  <c r="B644" i="1"/>
  <c r="A644" i="1"/>
  <c r="C643" i="1"/>
  <c r="B643" i="1"/>
  <c r="A643" i="1"/>
  <c r="C642" i="1"/>
  <c r="B642" i="1"/>
  <c r="A642" i="1"/>
  <c r="C641" i="1"/>
  <c r="B641" i="1"/>
  <c r="A641" i="1"/>
  <c r="C640" i="1"/>
  <c r="B640" i="1"/>
  <c r="A640" i="1"/>
  <c r="C639" i="1"/>
  <c r="B639" i="1"/>
  <c r="A639" i="1"/>
  <c r="C638" i="1"/>
  <c r="B638" i="1"/>
  <c r="A638" i="1"/>
  <c r="C637" i="1"/>
  <c r="B637" i="1"/>
  <c r="A637" i="1"/>
  <c r="C636" i="1"/>
  <c r="B636" i="1"/>
  <c r="A636" i="1"/>
  <c r="C635" i="1"/>
  <c r="B635" i="1"/>
  <c r="A635" i="1"/>
  <c r="C634" i="1"/>
  <c r="B634" i="1"/>
  <c r="A634" i="1"/>
  <c r="C633" i="1"/>
  <c r="B633" i="1"/>
  <c r="A633" i="1"/>
  <c r="C632" i="1"/>
  <c r="B632" i="1"/>
  <c r="A632" i="1"/>
  <c r="C631" i="1"/>
  <c r="B631" i="1"/>
  <c r="A631" i="1"/>
  <c r="C630" i="1"/>
  <c r="B630" i="1"/>
  <c r="A630" i="1"/>
  <c r="C629" i="1"/>
  <c r="B629" i="1"/>
  <c r="A629" i="1"/>
  <c r="C628" i="1"/>
  <c r="B628" i="1"/>
  <c r="A628" i="1"/>
  <c r="C627" i="1"/>
  <c r="B627" i="1"/>
  <c r="A627" i="1"/>
  <c r="C626" i="1"/>
  <c r="B626" i="1"/>
  <c r="A626" i="1"/>
  <c r="C625" i="1"/>
  <c r="B625" i="1"/>
  <c r="A625" i="1"/>
  <c r="C624" i="1"/>
  <c r="B624" i="1"/>
  <c r="A624" i="1"/>
  <c r="C623" i="1"/>
  <c r="B623" i="1"/>
  <c r="A623" i="1"/>
  <c r="C622" i="1"/>
  <c r="B622" i="1"/>
  <c r="A622" i="1"/>
  <c r="C621" i="1"/>
  <c r="B621" i="1"/>
  <c r="A621" i="1"/>
  <c r="C620" i="1"/>
  <c r="B620" i="1"/>
  <c r="A620" i="1"/>
  <c r="C619" i="1"/>
  <c r="B619" i="1"/>
  <c r="A619" i="1"/>
  <c r="C618" i="1"/>
  <c r="B618" i="1"/>
  <c r="A618" i="1"/>
  <c r="C617" i="1"/>
  <c r="B617" i="1"/>
  <c r="A617" i="1"/>
  <c r="C616" i="1"/>
  <c r="B616" i="1"/>
  <c r="A616" i="1"/>
  <c r="C615" i="1"/>
  <c r="B615" i="1"/>
  <c r="A615" i="1"/>
  <c r="C614" i="1"/>
  <c r="B614" i="1"/>
  <c r="A614" i="1"/>
  <c r="C613" i="1"/>
  <c r="B613" i="1"/>
  <c r="A613" i="1"/>
  <c r="C612" i="1"/>
  <c r="B612" i="1"/>
  <c r="A612" i="1"/>
  <c r="C611" i="1"/>
  <c r="B611" i="1"/>
  <c r="A611" i="1"/>
  <c r="C610" i="1"/>
  <c r="B610" i="1"/>
  <c r="A610" i="1"/>
  <c r="C609" i="1"/>
  <c r="B609" i="1"/>
  <c r="A609" i="1"/>
  <c r="C608" i="1"/>
  <c r="B608" i="1"/>
  <c r="A608" i="1"/>
  <c r="C607" i="1"/>
  <c r="B607" i="1"/>
  <c r="A607" i="1"/>
  <c r="C606" i="1"/>
  <c r="B606" i="1"/>
  <c r="A606" i="1"/>
  <c r="C605" i="1"/>
  <c r="B605" i="1"/>
  <c r="A605" i="1"/>
  <c r="C604" i="1"/>
  <c r="B604" i="1"/>
  <c r="A604" i="1"/>
  <c r="C603" i="1"/>
  <c r="B603" i="1"/>
  <c r="A603" i="1"/>
  <c r="C602" i="1"/>
  <c r="B602" i="1"/>
  <c r="A602" i="1"/>
  <c r="C601" i="1"/>
  <c r="B601" i="1"/>
  <c r="A601" i="1"/>
  <c r="C600" i="1"/>
  <c r="B600" i="1"/>
  <c r="A600" i="1"/>
  <c r="C599" i="1"/>
  <c r="B599" i="1"/>
  <c r="A599" i="1"/>
  <c r="C598" i="1"/>
  <c r="B598" i="1"/>
  <c r="A598" i="1"/>
  <c r="C597" i="1"/>
  <c r="B597" i="1"/>
  <c r="A597" i="1"/>
  <c r="C596" i="1"/>
  <c r="B596" i="1"/>
  <c r="A596" i="1"/>
  <c r="C595" i="1"/>
  <c r="B595" i="1"/>
  <c r="A595" i="1"/>
  <c r="C594" i="1"/>
  <c r="B594" i="1"/>
  <c r="A594" i="1"/>
  <c r="C593" i="1"/>
  <c r="B593" i="1"/>
  <c r="A593" i="1"/>
  <c r="C592" i="1"/>
  <c r="B592" i="1"/>
  <c r="A592" i="1"/>
  <c r="C591" i="1"/>
  <c r="B591" i="1"/>
  <c r="A591" i="1"/>
  <c r="C590" i="1"/>
  <c r="B590" i="1"/>
  <c r="A590" i="1"/>
  <c r="C589" i="1"/>
  <c r="B589" i="1"/>
  <c r="A589" i="1"/>
  <c r="C588" i="1"/>
  <c r="B588" i="1"/>
  <c r="A588" i="1"/>
  <c r="C587" i="1"/>
  <c r="B587" i="1"/>
  <c r="A587" i="1"/>
  <c r="C586" i="1"/>
  <c r="B586" i="1"/>
  <c r="A586" i="1"/>
  <c r="C585" i="1"/>
  <c r="B585" i="1"/>
  <c r="A585" i="1"/>
  <c r="C584" i="1"/>
  <c r="B584" i="1"/>
  <c r="A584" i="1"/>
  <c r="C583" i="1"/>
  <c r="B583" i="1"/>
  <c r="A583" i="1"/>
  <c r="C582" i="1"/>
  <c r="B582" i="1"/>
  <c r="A582" i="1"/>
  <c r="C581" i="1"/>
  <c r="B581" i="1"/>
  <c r="A581" i="1"/>
  <c r="C580" i="1"/>
  <c r="B580" i="1"/>
  <c r="A580" i="1"/>
  <c r="C579" i="1"/>
  <c r="B579" i="1"/>
  <c r="A579" i="1"/>
  <c r="C578" i="1"/>
  <c r="B578" i="1"/>
  <c r="A578" i="1"/>
  <c r="C577" i="1"/>
  <c r="B577" i="1"/>
  <c r="A577" i="1"/>
  <c r="C576" i="1"/>
  <c r="B576" i="1"/>
  <c r="A576" i="1"/>
  <c r="C575" i="1"/>
  <c r="B575" i="1"/>
  <c r="A575" i="1"/>
  <c r="C574" i="1"/>
  <c r="B574" i="1"/>
  <c r="A574" i="1"/>
  <c r="C573" i="1"/>
  <c r="B573" i="1"/>
  <c r="A573" i="1"/>
  <c r="C572" i="1"/>
  <c r="B572" i="1"/>
  <c r="A572" i="1"/>
  <c r="C571" i="1"/>
  <c r="B571" i="1"/>
  <c r="A571" i="1"/>
  <c r="C570" i="1"/>
  <c r="B570" i="1"/>
  <c r="A570" i="1"/>
  <c r="C569" i="1"/>
  <c r="B569" i="1"/>
  <c r="A569" i="1"/>
  <c r="C568" i="1"/>
  <c r="B568" i="1"/>
  <c r="A568" i="1"/>
  <c r="C567" i="1"/>
  <c r="B567" i="1"/>
  <c r="A567" i="1"/>
  <c r="C566" i="1"/>
  <c r="B566" i="1"/>
  <c r="A566" i="1"/>
  <c r="C565" i="1"/>
  <c r="B565" i="1"/>
  <c r="A565" i="1"/>
  <c r="C564" i="1"/>
  <c r="B564" i="1"/>
  <c r="A564" i="1"/>
  <c r="C563" i="1"/>
  <c r="B563" i="1"/>
  <c r="A563" i="1"/>
  <c r="C562" i="1"/>
  <c r="B562" i="1"/>
  <c r="A562" i="1"/>
  <c r="C561" i="1"/>
  <c r="B561" i="1"/>
  <c r="A561" i="1"/>
  <c r="C560" i="1"/>
  <c r="B560" i="1"/>
  <c r="A560" i="1"/>
  <c r="C559" i="1"/>
  <c r="B559" i="1"/>
  <c r="A559" i="1"/>
  <c r="C558" i="1"/>
  <c r="B558" i="1"/>
  <c r="A558" i="1"/>
  <c r="C557" i="1"/>
  <c r="B557" i="1"/>
  <c r="A557" i="1"/>
  <c r="C556" i="1"/>
  <c r="B556" i="1"/>
  <c r="A556" i="1"/>
  <c r="C555" i="1"/>
  <c r="B555" i="1"/>
  <c r="A555" i="1"/>
  <c r="C554" i="1"/>
  <c r="B554" i="1"/>
  <c r="A554" i="1"/>
  <c r="C553" i="1"/>
  <c r="B553" i="1"/>
  <c r="A553" i="1"/>
  <c r="C552" i="1"/>
  <c r="B552" i="1"/>
  <c r="A552" i="1"/>
  <c r="C551" i="1"/>
  <c r="B551" i="1"/>
  <c r="A551" i="1"/>
  <c r="C550" i="1"/>
  <c r="B550" i="1"/>
  <c r="A550" i="1"/>
  <c r="C549" i="1"/>
  <c r="B549" i="1"/>
  <c r="A549" i="1"/>
  <c r="C548" i="1"/>
  <c r="B548" i="1"/>
  <c r="A548" i="1"/>
  <c r="C547" i="1"/>
  <c r="B547" i="1"/>
  <c r="A547" i="1"/>
  <c r="C546" i="1"/>
  <c r="B546" i="1"/>
  <c r="A546" i="1"/>
  <c r="C545" i="1"/>
  <c r="B545" i="1"/>
  <c r="A545" i="1"/>
  <c r="C544" i="1"/>
  <c r="B544" i="1"/>
  <c r="A544" i="1"/>
  <c r="C543" i="1"/>
  <c r="B543" i="1"/>
  <c r="A543" i="1"/>
  <c r="C542" i="1"/>
  <c r="B542" i="1"/>
  <c r="A542" i="1"/>
  <c r="C541" i="1"/>
  <c r="B541" i="1"/>
  <c r="A541" i="1"/>
  <c r="C540" i="1"/>
  <c r="B540" i="1"/>
  <c r="A540" i="1"/>
  <c r="C539" i="1"/>
  <c r="B539" i="1"/>
  <c r="A539" i="1"/>
  <c r="C538" i="1"/>
  <c r="B538" i="1"/>
  <c r="A538" i="1"/>
  <c r="C537" i="1"/>
  <c r="B537" i="1"/>
  <c r="A537" i="1"/>
  <c r="C536" i="1"/>
  <c r="B536" i="1"/>
  <c r="A536" i="1"/>
  <c r="C535" i="1"/>
  <c r="B535" i="1"/>
  <c r="A535" i="1"/>
  <c r="C534" i="1"/>
  <c r="B534" i="1"/>
  <c r="A534" i="1"/>
  <c r="C533" i="1"/>
  <c r="B533" i="1"/>
  <c r="A533" i="1"/>
  <c r="C532" i="1"/>
  <c r="B532" i="1"/>
  <c r="A532" i="1"/>
  <c r="C531" i="1"/>
  <c r="B531" i="1"/>
  <c r="A531" i="1"/>
  <c r="C530" i="1"/>
  <c r="B530" i="1"/>
  <c r="A530" i="1"/>
  <c r="C529" i="1"/>
  <c r="B529" i="1"/>
  <c r="A529" i="1"/>
  <c r="C528" i="1"/>
  <c r="B528" i="1"/>
  <c r="A528" i="1"/>
  <c r="C527" i="1"/>
  <c r="B527" i="1"/>
  <c r="A527" i="1"/>
  <c r="C526" i="1"/>
  <c r="B526" i="1"/>
  <c r="A526" i="1"/>
  <c r="C525" i="1"/>
  <c r="B525" i="1"/>
  <c r="A525" i="1"/>
  <c r="C524" i="1"/>
  <c r="B524" i="1"/>
  <c r="A524" i="1"/>
  <c r="C523" i="1"/>
  <c r="B523" i="1"/>
  <c r="A523" i="1"/>
  <c r="AR522" i="1"/>
  <c r="AO522" i="1"/>
  <c r="C522" i="1"/>
  <c r="B522" i="1"/>
  <c r="A522" i="1"/>
  <c r="AR521" i="1"/>
  <c r="AP521" i="1"/>
  <c r="AO521" i="1"/>
  <c r="M521" i="1"/>
  <c r="J521" i="1"/>
  <c r="C521" i="1"/>
  <c r="B521" i="1"/>
  <c r="A521" i="1"/>
  <c r="AR520" i="1"/>
  <c r="AP520" i="1"/>
  <c r="AO520" i="1"/>
  <c r="M520" i="1"/>
  <c r="J520" i="1"/>
  <c r="C520" i="1"/>
  <c r="B520" i="1"/>
  <c r="A520" i="1"/>
  <c r="AR519" i="1"/>
  <c r="AP519" i="1"/>
  <c r="AO519" i="1"/>
  <c r="M519" i="1"/>
  <c r="J519" i="1"/>
  <c r="C519" i="1"/>
  <c r="B519" i="1"/>
  <c r="A519" i="1"/>
  <c r="AR518" i="1"/>
  <c r="AP518" i="1"/>
  <c r="AO518" i="1"/>
  <c r="M518" i="1"/>
  <c r="J518" i="1"/>
  <c r="C518" i="1"/>
  <c r="B518" i="1"/>
  <c r="A518" i="1"/>
  <c r="AR517" i="1"/>
  <c r="AP517" i="1"/>
  <c r="AO517" i="1"/>
  <c r="M517" i="1"/>
  <c r="J517" i="1"/>
  <c r="C517" i="1"/>
  <c r="B517" i="1"/>
  <c r="A517" i="1"/>
  <c r="AR516" i="1"/>
  <c r="AP516" i="1"/>
  <c r="AO516" i="1"/>
  <c r="M516" i="1"/>
  <c r="J516" i="1"/>
  <c r="C516" i="1"/>
  <c r="B516" i="1"/>
  <c r="A516" i="1"/>
  <c r="AR515" i="1"/>
  <c r="AP515" i="1"/>
  <c r="AO515" i="1"/>
  <c r="M515" i="1"/>
  <c r="J515" i="1"/>
  <c r="C515" i="1"/>
  <c r="B515" i="1"/>
  <c r="A515" i="1"/>
  <c r="AR514" i="1"/>
  <c r="AP514" i="1"/>
  <c r="AO514" i="1"/>
  <c r="M514" i="1"/>
  <c r="J514" i="1"/>
  <c r="C514" i="1"/>
  <c r="B514" i="1"/>
  <c r="A514" i="1"/>
  <c r="AR513" i="1"/>
  <c r="AP513" i="1"/>
  <c r="AO513" i="1"/>
  <c r="M513" i="1"/>
  <c r="J513" i="1"/>
  <c r="C513" i="1"/>
  <c r="B513" i="1"/>
  <c r="A513" i="1"/>
  <c r="AR512" i="1"/>
  <c r="AP512" i="1"/>
  <c r="AO512" i="1"/>
  <c r="M512" i="1"/>
  <c r="J512" i="1"/>
  <c r="C512" i="1"/>
  <c r="B512" i="1"/>
  <c r="A512" i="1"/>
  <c r="AR511" i="1"/>
  <c r="AP511" i="1"/>
  <c r="AO511" i="1"/>
  <c r="M511" i="1"/>
  <c r="J511" i="1"/>
  <c r="C511" i="1"/>
  <c r="B511" i="1"/>
  <c r="A511" i="1"/>
  <c r="AR510" i="1"/>
  <c r="AP510" i="1"/>
  <c r="AO510" i="1"/>
  <c r="M510" i="1"/>
  <c r="J510" i="1"/>
  <c r="C510" i="1"/>
  <c r="B510" i="1"/>
  <c r="A510" i="1"/>
  <c r="AR509" i="1"/>
  <c r="AP509" i="1"/>
  <c r="AO509" i="1"/>
  <c r="M509" i="1"/>
  <c r="J509" i="1"/>
  <c r="C509" i="1"/>
  <c r="B509" i="1"/>
  <c r="A509" i="1"/>
  <c r="AR508" i="1"/>
  <c r="AP508" i="1"/>
  <c r="AO508" i="1"/>
  <c r="M508" i="1"/>
  <c r="J508" i="1"/>
  <c r="C508" i="1"/>
  <c r="B508" i="1"/>
  <c r="A508" i="1"/>
  <c r="AR507" i="1"/>
  <c r="AP507" i="1"/>
  <c r="AO507" i="1"/>
  <c r="M507" i="1"/>
  <c r="J507" i="1"/>
  <c r="C507" i="1"/>
  <c r="B507" i="1"/>
  <c r="A507" i="1"/>
  <c r="AR506" i="1"/>
  <c r="AP506" i="1"/>
  <c r="AO506" i="1"/>
  <c r="M506" i="1"/>
  <c r="J506" i="1"/>
  <c r="C506" i="1"/>
  <c r="B506" i="1"/>
  <c r="A506" i="1"/>
  <c r="AR505" i="1"/>
  <c r="AP505" i="1"/>
  <c r="AO505" i="1"/>
  <c r="M505" i="1"/>
  <c r="J505" i="1"/>
  <c r="C505" i="1"/>
  <c r="B505" i="1"/>
  <c r="A505" i="1"/>
  <c r="AR504" i="1"/>
  <c r="AP504" i="1"/>
  <c r="AO504" i="1"/>
  <c r="M504" i="1"/>
  <c r="J504" i="1"/>
  <c r="C504" i="1"/>
  <c r="B504" i="1"/>
  <c r="A504" i="1"/>
  <c r="AR503" i="1"/>
  <c r="AP503" i="1"/>
  <c r="AO503" i="1"/>
  <c r="M503" i="1"/>
  <c r="J503" i="1"/>
  <c r="C503" i="1"/>
  <c r="B503" i="1"/>
  <c r="A503" i="1"/>
  <c r="AR502" i="1"/>
  <c r="AP502" i="1"/>
  <c r="AO502" i="1"/>
  <c r="M502" i="1"/>
  <c r="J502" i="1"/>
  <c r="C502" i="1"/>
  <c r="B502" i="1"/>
  <c r="A502" i="1"/>
  <c r="AR501" i="1"/>
  <c r="AP501" i="1"/>
  <c r="AO501" i="1"/>
  <c r="M501" i="1"/>
  <c r="J501" i="1"/>
  <c r="C501" i="1"/>
  <c r="B501" i="1"/>
  <c r="A501" i="1"/>
  <c r="AR500" i="1"/>
  <c r="AP500" i="1"/>
  <c r="AO500" i="1"/>
  <c r="M500" i="1"/>
  <c r="J500" i="1"/>
  <c r="C500" i="1"/>
  <c r="B500" i="1"/>
  <c r="A500" i="1"/>
  <c r="AR499" i="1"/>
  <c r="AP499" i="1"/>
  <c r="AO499" i="1"/>
  <c r="M499" i="1"/>
  <c r="J499" i="1"/>
  <c r="C499" i="1"/>
  <c r="B499" i="1"/>
  <c r="A499" i="1"/>
  <c r="AR498" i="1"/>
  <c r="AP498" i="1"/>
  <c r="AO498" i="1"/>
  <c r="M498" i="1"/>
  <c r="J498" i="1"/>
  <c r="C498" i="1"/>
  <c r="B498" i="1"/>
  <c r="A498" i="1"/>
  <c r="AR497" i="1"/>
  <c r="AP497" i="1"/>
  <c r="AO497" i="1"/>
  <c r="M497" i="1"/>
  <c r="J497" i="1"/>
  <c r="C497" i="1"/>
  <c r="B497" i="1"/>
  <c r="A497" i="1"/>
  <c r="AR496" i="1"/>
  <c r="AP496" i="1"/>
  <c r="AO496" i="1"/>
  <c r="M496" i="1"/>
  <c r="J496" i="1"/>
  <c r="C496" i="1"/>
  <c r="B496" i="1"/>
  <c r="A496" i="1"/>
  <c r="AR495" i="1"/>
  <c r="AP495" i="1"/>
  <c r="AO495" i="1"/>
  <c r="M495" i="1"/>
  <c r="J495" i="1"/>
  <c r="C495" i="1"/>
  <c r="B495" i="1"/>
  <c r="A495" i="1"/>
  <c r="AR494" i="1"/>
  <c r="AP494" i="1"/>
  <c r="AO494" i="1"/>
  <c r="M494" i="1"/>
  <c r="J494" i="1"/>
  <c r="C494" i="1"/>
  <c r="B494" i="1"/>
  <c r="A494" i="1"/>
  <c r="AR493" i="1"/>
  <c r="AP493" i="1"/>
  <c r="AO493" i="1"/>
  <c r="M493" i="1"/>
  <c r="J493" i="1"/>
  <c r="C493" i="1"/>
  <c r="B493" i="1"/>
  <c r="A493" i="1"/>
  <c r="AR492" i="1"/>
  <c r="AP492" i="1"/>
  <c r="AO492" i="1"/>
  <c r="M492" i="1"/>
  <c r="J492" i="1"/>
  <c r="C492" i="1"/>
  <c r="B492" i="1"/>
  <c r="A492" i="1"/>
  <c r="AR491" i="1"/>
  <c r="AP491" i="1"/>
  <c r="AO491" i="1"/>
  <c r="M491" i="1"/>
  <c r="J491" i="1"/>
  <c r="C491" i="1"/>
  <c r="B491" i="1"/>
  <c r="A491" i="1"/>
  <c r="AR490" i="1"/>
  <c r="AP490" i="1"/>
  <c r="AO490" i="1"/>
  <c r="M490" i="1"/>
  <c r="J490" i="1"/>
  <c r="C490" i="1"/>
  <c r="B490" i="1"/>
  <c r="A490" i="1"/>
  <c r="AR489" i="1"/>
  <c r="AP489" i="1"/>
  <c r="AO489" i="1"/>
  <c r="M489" i="1"/>
  <c r="J489" i="1"/>
  <c r="C489" i="1"/>
  <c r="B489" i="1"/>
  <c r="A489" i="1"/>
  <c r="AR488" i="1"/>
  <c r="AP488" i="1"/>
  <c r="AO488" i="1"/>
  <c r="M488" i="1"/>
  <c r="J488" i="1"/>
  <c r="C488" i="1"/>
  <c r="B488" i="1"/>
  <c r="A488" i="1"/>
  <c r="AR487" i="1"/>
  <c r="AP487" i="1"/>
  <c r="AO487" i="1"/>
  <c r="M487" i="1"/>
  <c r="J487" i="1"/>
  <c r="C487" i="1"/>
  <c r="B487" i="1"/>
  <c r="A487" i="1"/>
  <c r="AR486" i="1"/>
  <c r="AP486" i="1"/>
  <c r="AO486" i="1"/>
  <c r="M486" i="1"/>
  <c r="J486" i="1"/>
  <c r="C486" i="1"/>
  <c r="B486" i="1"/>
  <c r="A486" i="1"/>
  <c r="AR485" i="1"/>
  <c r="AP485" i="1"/>
  <c r="AO485" i="1"/>
  <c r="M485" i="1"/>
  <c r="J485" i="1"/>
  <c r="C485" i="1"/>
  <c r="B485" i="1"/>
  <c r="A485" i="1"/>
  <c r="AR484" i="1"/>
  <c r="AP484" i="1"/>
  <c r="AO484" i="1"/>
  <c r="M484" i="1"/>
  <c r="J484" i="1"/>
  <c r="C484" i="1"/>
  <c r="B484" i="1"/>
  <c r="A484" i="1"/>
  <c r="AR483" i="1"/>
  <c r="AP483" i="1"/>
  <c r="AO483" i="1"/>
  <c r="M483" i="1"/>
  <c r="J483" i="1"/>
  <c r="C483" i="1"/>
  <c r="B483" i="1"/>
  <c r="A483" i="1"/>
  <c r="AR482" i="1"/>
  <c r="AP482" i="1"/>
  <c r="AO482" i="1"/>
  <c r="M482" i="1"/>
  <c r="J482" i="1"/>
  <c r="C482" i="1"/>
  <c r="B482" i="1"/>
  <c r="A482" i="1"/>
  <c r="AR481" i="1"/>
  <c r="AP481" i="1"/>
  <c r="AO481" i="1"/>
  <c r="M481" i="1"/>
  <c r="J481" i="1"/>
  <c r="C481" i="1"/>
  <c r="B481" i="1"/>
  <c r="A481" i="1"/>
  <c r="AR480" i="1"/>
  <c r="AP480" i="1"/>
  <c r="AO480" i="1"/>
  <c r="M480" i="1"/>
  <c r="J480" i="1"/>
  <c r="C480" i="1"/>
  <c r="B480" i="1"/>
  <c r="A480" i="1"/>
  <c r="AR479" i="1"/>
  <c r="AP479" i="1"/>
  <c r="AO479" i="1"/>
  <c r="M479" i="1"/>
  <c r="J479" i="1"/>
  <c r="C479" i="1"/>
  <c r="B479" i="1"/>
  <c r="A479" i="1"/>
  <c r="AR478" i="1"/>
  <c r="AP478" i="1"/>
  <c r="AO478" i="1"/>
  <c r="M478" i="1"/>
  <c r="J478" i="1"/>
  <c r="C478" i="1"/>
  <c r="B478" i="1"/>
  <c r="A478" i="1"/>
  <c r="AR477" i="1"/>
  <c r="AP477" i="1"/>
  <c r="AO477" i="1"/>
  <c r="M477" i="1"/>
  <c r="J477" i="1"/>
  <c r="C477" i="1"/>
  <c r="B477" i="1"/>
  <c r="A477" i="1"/>
  <c r="AR476" i="1"/>
  <c r="AP476" i="1"/>
  <c r="AO476" i="1"/>
  <c r="M476" i="1"/>
  <c r="J476" i="1"/>
  <c r="C476" i="1"/>
  <c r="B476" i="1"/>
  <c r="A476" i="1"/>
  <c r="AR475" i="1"/>
  <c r="AP475" i="1"/>
  <c r="AO475" i="1"/>
  <c r="M475" i="1"/>
  <c r="J475" i="1"/>
  <c r="C475" i="1"/>
  <c r="B475" i="1"/>
  <c r="A475" i="1"/>
  <c r="AR474" i="1"/>
  <c r="AP474" i="1"/>
  <c r="AO474" i="1"/>
  <c r="M474" i="1"/>
  <c r="J474" i="1"/>
  <c r="C474" i="1"/>
  <c r="B474" i="1"/>
  <c r="A474" i="1"/>
  <c r="AR473" i="1"/>
  <c r="AP473" i="1"/>
  <c r="AO473" i="1"/>
  <c r="M473" i="1"/>
  <c r="J473" i="1"/>
  <c r="C473" i="1"/>
  <c r="B473" i="1"/>
  <c r="A473" i="1"/>
  <c r="AR472" i="1"/>
  <c r="AP472" i="1"/>
  <c r="AO472" i="1"/>
  <c r="M472" i="1"/>
  <c r="J472" i="1"/>
  <c r="C472" i="1"/>
  <c r="B472" i="1"/>
  <c r="A472" i="1"/>
  <c r="AR471" i="1"/>
  <c r="AP471" i="1"/>
  <c r="AO471" i="1"/>
  <c r="M471" i="1"/>
  <c r="J471" i="1"/>
  <c r="C471" i="1"/>
  <c r="B471" i="1"/>
  <c r="A471" i="1"/>
  <c r="AR470" i="1"/>
  <c r="AP470" i="1"/>
  <c r="AO470" i="1"/>
  <c r="M470" i="1"/>
  <c r="J470" i="1"/>
  <c r="C470" i="1"/>
  <c r="B470" i="1"/>
  <c r="A470" i="1"/>
  <c r="AR469" i="1"/>
  <c r="AP469" i="1"/>
  <c r="AO469" i="1"/>
  <c r="M469" i="1"/>
  <c r="J469" i="1"/>
  <c r="C469" i="1"/>
  <c r="B469" i="1"/>
  <c r="A469" i="1"/>
  <c r="AR468" i="1"/>
  <c r="AP468" i="1"/>
  <c r="AO468" i="1"/>
  <c r="M468" i="1"/>
  <c r="J468" i="1"/>
  <c r="C468" i="1"/>
  <c r="B468" i="1"/>
  <c r="A468" i="1"/>
  <c r="AR467" i="1"/>
  <c r="AP467" i="1"/>
  <c r="AO467" i="1"/>
  <c r="M467" i="1"/>
  <c r="J467" i="1"/>
  <c r="C467" i="1"/>
  <c r="B467" i="1"/>
  <c r="A467" i="1"/>
  <c r="AR466" i="1"/>
  <c r="AP466" i="1"/>
  <c r="AO466" i="1"/>
  <c r="M466" i="1"/>
  <c r="J466" i="1"/>
  <c r="C466" i="1"/>
  <c r="B466" i="1"/>
  <c r="A466" i="1"/>
  <c r="AR465" i="1"/>
  <c r="AP465" i="1"/>
  <c r="AO465" i="1"/>
  <c r="M465" i="1"/>
  <c r="J465" i="1"/>
  <c r="C465" i="1"/>
  <c r="B465" i="1"/>
  <c r="A465" i="1"/>
  <c r="AR464" i="1"/>
  <c r="AP464" i="1"/>
  <c r="AO464" i="1"/>
  <c r="M464" i="1"/>
  <c r="J464" i="1"/>
  <c r="C464" i="1"/>
  <c r="B464" i="1"/>
  <c r="A464" i="1"/>
  <c r="AR463" i="1"/>
  <c r="AP463" i="1"/>
  <c r="AO463" i="1"/>
  <c r="M463" i="1"/>
  <c r="J463" i="1"/>
  <c r="C463" i="1"/>
  <c r="B463" i="1"/>
  <c r="A463" i="1"/>
  <c r="AR462" i="1"/>
  <c r="AP462" i="1"/>
  <c r="AO462" i="1"/>
  <c r="M462" i="1"/>
  <c r="J462" i="1"/>
  <c r="C462" i="1"/>
  <c r="B462" i="1"/>
  <c r="A462" i="1"/>
  <c r="AR461" i="1"/>
  <c r="AP461" i="1"/>
  <c r="AO461" i="1"/>
  <c r="M461" i="1"/>
  <c r="J461" i="1"/>
  <c r="C461" i="1"/>
  <c r="B461" i="1"/>
  <c r="A461" i="1"/>
  <c r="AR460" i="1"/>
  <c r="AP460" i="1"/>
  <c r="AO460" i="1"/>
  <c r="M460" i="1"/>
  <c r="J460" i="1"/>
  <c r="C460" i="1"/>
  <c r="B460" i="1"/>
  <c r="A460" i="1"/>
  <c r="AR459" i="1"/>
  <c r="AP459" i="1"/>
  <c r="AO459" i="1"/>
  <c r="M459" i="1"/>
  <c r="J459" i="1"/>
  <c r="C459" i="1"/>
  <c r="B459" i="1"/>
  <c r="A459" i="1"/>
  <c r="AR458" i="1"/>
  <c r="AP458" i="1"/>
  <c r="AO458" i="1"/>
  <c r="M458" i="1"/>
  <c r="J458" i="1"/>
  <c r="C458" i="1"/>
  <c r="B458" i="1"/>
  <c r="A458" i="1"/>
  <c r="AR457" i="1"/>
  <c r="AP457" i="1"/>
  <c r="AO457" i="1"/>
  <c r="M457" i="1"/>
  <c r="J457" i="1"/>
  <c r="C457" i="1"/>
  <c r="B457" i="1"/>
  <c r="A457" i="1"/>
  <c r="AR456" i="1"/>
  <c r="AP456" i="1"/>
  <c r="AO456" i="1"/>
  <c r="M456" i="1"/>
  <c r="J456" i="1"/>
  <c r="C456" i="1"/>
  <c r="B456" i="1"/>
  <c r="A456" i="1"/>
  <c r="AR455" i="1"/>
  <c r="AP455" i="1"/>
  <c r="AO455" i="1"/>
  <c r="M455" i="1"/>
  <c r="J455" i="1"/>
  <c r="C455" i="1"/>
  <c r="B455" i="1"/>
  <c r="A455" i="1"/>
  <c r="AR454" i="1"/>
  <c r="AP454" i="1"/>
  <c r="AO454" i="1"/>
  <c r="M454" i="1"/>
  <c r="J454" i="1"/>
  <c r="C454" i="1"/>
  <c r="B454" i="1"/>
  <c r="A454" i="1"/>
  <c r="AR453" i="1"/>
  <c r="AP453" i="1"/>
  <c r="AO453" i="1"/>
  <c r="M453" i="1"/>
  <c r="J453" i="1"/>
  <c r="C453" i="1"/>
  <c r="B453" i="1"/>
  <c r="A453" i="1"/>
  <c r="AR452" i="1"/>
  <c r="AP452" i="1"/>
  <c r="AO452" i="1"/>
  <c r="M452" i="1"/>
  <c r="J452" i="1"/>
  <c r="C452" i="1"/>
  <c r="B452" i="1"/>
  <c r="A452" i="1"/>
  <c r="AR451" i="1"/>
  <c r="AP451" i="1"/>
  <c r="AO451" i="1"/>
  <c r="M451" i="1"/>
  <c r="J451" i="1"/>
  <c r="C451" i="1"/>
  <c r="B451" i="1"/>
  <c r="A451" i="1"/>
  <c r="AR450" i="1"/>
  <c r="AP450" i="1"/>
  <c r="AO450" i="1"/>
  <c r="M450" i="1"/>
  <c r="J450" i="1"/>
  <c r="C450" i="1"/>
  <c r="B450" i="1"/>
  <c r="A450" i="1"/>
  <c r="AR449" i="1"/>
  <c r="AP449" i="1"/>
  <c r="AO449" i="1"/>
  <c r="M449" i="1"/>
  <c r="J449" i="1"/>
  <c r="C449" i="1"/>
  <c r="B449" i="1"/>
  <c r="A449" i="1"/>
  <c r="AR448" i="1"/>
  <c r="AP448" i="1"/>
  <c r="AO448" i="1"/>
  <c r="M448" i="1"/>
  <c r="J448" i="1"/>
  <c r="C448" i="1"/>
  <c r="B448" i="1"/>
  <c r="A448" i="1"/>
  <c r="AR447" i="1"/>
  <c r="AP447" i="1"/>
  <c r="AO447" i="1"/>
  <c r="M447" i="1"/>
  <c r="J447" i="1"/>
  <c r="C447" i="1"/>
  <c r="B447" i="1"/>
  <c r="A447" i="1"/>
  <c r="AR446" i="1"/>
  <c r="AP446" i="1"/>
  <c r="AO446" i="1"/>
  <c r="M446" i="1"/>
  <c r="J446" i="1"/>
  <c r="C446" i="1"/>
  <c r="B446" i="1"/>
  <c r="A446" i="1"/>
  <c r="AR445" i="1"/>
  <c r="AP445" i="1"/>
  <c r="AO445" i="1"/>
  <c r="M445" i="1"/>
  <c r="J445" i="1"/>
  <c r="C445" i="1"/>
  <c r="B445" i="1"/>
  <c r="A445" i="1"/>
  <c r="AR444" i="1"/>
  <c r="AP444" i="1"/>
  <c r="AO444" i="1"/>
  <c r="M444" i="1"/>
  <c r="J444" i="1"/>
  <c r="C444" i="1"/>
  <c r="B444" i="1"/>
  <c r="A444" i="1"/>
  <c r="AR443" i="1"/>
  <c r="AP443" i="1"/>
  <c r="AO443" i="1"/>
  <c r="M443" i="1"/>
  <c r="J443" i="1"/>
  <c r="C443" i="1"/>
  <c r="B443" i="1"/>
  <c r="A443" i="1"/>
  <c r="AR442" i="1"/>
  <c r="AP442" i="1"/>
  <c r="AO442" i="1"/>
  <c r="M442" i="1"/>
  <c r="J442" i="1"/>
  <c r="C442" i="1"/>
  <c r="B442" i="1"/>
  <c r="A442" i="1"/>
  <c r="AR441" i="1"/>
  <c r="AP441" i="1"/>
  <c r="AO441" i="1"/>
  <c r="M441" i="1"/>
  <c r="J441" i="1"/>
  <c r="C441" i="1"/>
  <c r="B441" i="1"/>
  <c r="A441" i="1"/>
  <c r="AR440" i="1"/>
  <c r="AP440" i="1"/>
  <c r="AO440" i="1"/>
  <c r="M440" i="1"/>
  <c r="J440" i="1"/>
  <c r="C440" i="1"/>
  <c r="B440" i="1"/>
  <c r="A440" i="1"/>
  <c r="AR439" i="1"/>
  <c r="AP439" i="1"/>
  <c r="AO439" i="1"/>
  <c r="M439" i="1"/>
  <c r="J439" i="1"/>
  <c r="C439" i="1"/>
  <c r="B439" i="1"/>
  <c r="A439" i="1"/>
  <c r="AR438" i="1"/>
  <c r="AP438" i="1"/>
  <c r="AO438" i="1"/>
  <c r="M438" i="1"/>
  <c r="J438" i="1"/>
  <c r="C438" i="1"/>
  <c r="B438" i="1"/>
  <c r="A438" i="1"/>
  <c r="AR437" i="1"/>
  <c r="AP437" i="1"/>
  <c r="AO437" i="1"/>
  <c r="M437" i="1"/>
  <c r="J437" i="1"/>
  <c r="C437" i="1"/>
  <c r="B437" i="1"/>
  <c r="A437" i="1"/>
  <c r="AR436" i="1"/>
  <c r="AP436" i="1"/>
  <c r="AO436" i="1"/>
  <c r="M436" i="1"/>
  <c r="J436" i="1"/>
  <c r="C436" i="1"/>
  <c r="B436" i="1"/>
  <c r="A436" i="1"/>
  <c r="AR435" i="1"/>
  <c r="AP435" i="1"/>
  <c r="AO435" i="1"/>
  <c r="M435" i="1"/>
  <c r="J435" i="1"/>
  <c r="C435" i="1"/>
  <c r="B435" i="1"/>
  <c r="A435" i="1"/>
  <c r="AR434" i="1"/>
  <c r="AP434" i="1"/>
  <c r="AO434" i="1"/>
  <c r="M434" i="1"/>
  <c r="J434" i="1"/>
  <c r="C434" i="1"/>
  <c r="B434" i="1"/>
  <c r="A434" i="1"/>
  <c r="AR433" i="1"/>
  <c r="AP433" i="1"/>
  <c r="AO433" i="1"/>
  <c r="M433" i="1"/>
  <c r="J433" i="1"/>
  <c r="C433" i="1"/>
  <c r="B433" i="1"/>
  <c r="A433" i="1"/>
  <c r="AR432" i="1"/>
  <c r="AP432" i="1"/>
  <c r="AO432" i="1"/>
  <c r="M432" i="1"/>
  <c r="J432" i="1"/>
  <c r="C432" i="1"/>
  <c r="B432" i="1"/>
  <c r="A432" i="1"/>
  <c r="AR431" i="1"/>
  <c r="AP431" i="1"/>
  <c r="AO431" i="1"/>
  <c r="M431" i="1"/>
  <c r="J431" i="1"/>
  <c r="C431" i="1"/>
  <c r="B431" i="1"/>
  <c r="A431" i="1"/>
  <c r="AR430" i="1"/>
  <c r="AP430" i="1"/>
  <c r="AO430" i="1"/>
  <c r="M430" i="1"/>
  <c r="J430" i="1"/>
  <c r="C430" i="1"/>
  <c r="B430" i="1"/>
  <c r="A430" i="1"/>
  <c r="AR429" i="1"/>
  <c r="AP429" i="1"/>
  <c r="AO429" i="1"/>
  <c r="M429" i="1"/>
  <c r="J429" i="1"/>
  <c r="C429" i="1"/>
  <c r="B429" i="1"/>
  <c r="A429" i="1"/>
  <c r="AR428" i="1"/>
  <c r="AP428" i="1"/>
  <c r="AO428" i="1"/>
  <c r="M428" i="1"/>
  <c r="J428" i="1"/>
  <c r="C428" i="1"/>
  <c r="B428" i="1"/>
  <c r="A428" i="1"/>
  <c r="AR427" i="1"/>
  <c r="AP427" i="1"/>
  <c r="AO427" i="1"/>
  <c r="M427" i="1"/>
  <c r="J427" i="1"/>
  <c r="C427" i="1"/>
  <c r="B427" i="1"/>
  <c r="A427" i="1"/>
  <c r="AR426" i="1"/>
  <c r="AP426" i="1"/>
  <c r="AO426" i="1"/>
  <c r="M426" i="1"/>
  <c r="J426" i="1"/>
  <c r="C426" i="1"/>
  <c r="B426" i="1"/>
  <c r="A426" i="1"/>
  <c r="AR425" i="1"/>
  <c r="AP425" i="1"/>
  <c r="AO425" i="1"/>
  <c r="M425" i="1"/>
  <c r="J425" i="1"/>
  <c r="C425" i="1"/>
  <c r="B425" i="1"/>
  <c r="A425" i="1"/>
  <c r="AR424" i="1"/>
  <c r="AP424" i="1"/>
  <c r="AO424" i="1"/>
  <c r="M424" i="1"/>
  <c r="J424" i="1"/>
  <c r="C424" i="1"/>
  <c r="B424" i="1"/>
  <c r="A424" i="1"/>
  <c r="AR423" i="1"/>
  <c r="AP423" i="1"/>
  <c r="AO423" i="1"/>
  <c r="M423" i="1"/>
  <c r="J423" i="1"/>
  <c r="C423" i="1"/>
  <c r="B423" i="1"/>
  <c r="A423" i="1"/>
  <c r="AR422" i="1"/>
  <c r="AP422" i="1"/>
  <c r="AO422" i="1"/>
  <c r="M422" i="1"/>
  <c r="J422" i="1"/>
  <c r="C422" i="1"/>
  <c r="B422" i="1"/>
  <c r="A422" i="1"/>
  <c r="AR421" i="1"/>
  <c r="AP421" i="1"/>
  <c r="AO421" i="1"/>
  <c r="M421" i="1"/>
  <c r="J421" i="1"/>
  <c r="C421" i="1"/>
  <c r="B421" i="1"/>
  <c r="A421" i="1"/>
  <c r="AR420" i="1"/>
  <c r="AP420" i="1"/>
  <c r="AO420" i="1"/>
  <c r="M420" i="1"/>
  <c r="J420" i="1"/>
  <c r="C420" i="1"/>
  <c r="B420" i="1"/>
  <c r="A420" i="1"/>
  <c r="AR419" i="1"/>
  <c r="AP419" i="1"/>
  <c r="AO419" i="1"/>
  <c r="M419" i="1"/>
  <c r="J419" i="1"/>
  <c r="C419" i="1"/>
  <c r="B419" i="1"/>
  <c r="A419" i="1"/>
  <c r="AR418" i="1"/>
  <c r="AP418" i="1"/>
  <c r="AO418" i="1"/>
  <c r="M418" i="1"/>
  <c r="J418" i="1"/>
  <c r="C418" i="1"/>
  <c r="B418" i="1"/>
  <c r="A418" i="1"/>
  <c r="AR417" i="1"/>
  <c r="AP417" i="1"/>
  <c r="AO417" i="1"/>
  <c r="M417" i="1"/>
  <c r="J417" i="1"/>
  <c r="C417" i="1"/>
  <c r="B417" i="1"/>
  <c r="A417" i="1"/>
  <c r="AR416" i="1"/>
  <c r="AP416" i="1"/>
  <c r="AO416" i="1"/>
  <c r="M416" i="1"/>
  <c r="J416" i="1"/>
  <c r="C416" i="1"/>
  <c r="B416" i="1"/>
  <c r="A416" i="1"/>
  <c r="AR415" i="1"/>
  <c r="AP415" i="1"/>
  <c r="AO415" i="1"/>
  <c r="M415" i="1"/>
  <c r="J415" i="1"/>
  <c r="C415" i="1"/>
  <c r="B415" i="1"/>
  <c r="A415" i="1"/>
  <c r="AR414" i="1"/>
  <c r="AP414" i="1"/>
  <c r="AO414" i="1"/>
  <c r="M414" i="1"/>
  <c r="J414" i="1"/>
  <c r="C414" i="1"/>
  <c r="B414" i="1"/>
  <c r="A414" i="1"/>
  <c r="AR413" i="1"/>
  <c r="AP413" i="1"/>
  <c r="AO413" i="1"/>
  <c r="M413" i="1"/>
  <c r="J413" i="1"/>
  <c r="C413" i="1"/>
  <c r="B413" i="1"/>
  <c r="A413" i="1"/>
  <c r="AR412" i="1"/>
  <c r="AP412" i="1"/>
  <c r="AO412" i="1"/>
  <c r="M412" i="1"/>
  <c r="J412" i="1"/>
  <c r="C412" i="1"/>
  <c r="B412" i="1"/>
  <c r="A412" i="1"/>
  <c r="AR411" i="1"/>
  <c r="AP411" i="1"/>
  <c r="AO411" i="1"/>
  <c r="M411" i="1"/>
  <c r="J411" i="1"/>
  <c r="C411" i="1"/>
  <c r="B411" i="1"/>
  <c r="A411" i="1"/>
  <c r="AR410" i="1"/>
  <c r="AP410" i="1"/>
  <c r="AO410" i="1"/>
  <c r="M410" i="1"/>
  <c r="J410" i="1"/>
  <c r="C410" i="1"/>
  <c r="B410" i="1"/>
  <c r="A410" i="1"/>
  <c r="AR409" i="1"/>
  <c r="AP409" i="1"/>
  <c r="AO409" i="1"/>
  <c r="M409" i="1"/>
  <c r="J409" i="1"/>
  <c r="C409" i="1"/>
  <c r="B409" i="1"/>
  <c r="A409" i="1"/>
  <c r="AR408" i="1"/>
  <c r="AP408" i="1"/>
  <c r="AO408" i="1"/>
  <c r="M408" i="1"/>
  <c r="J408" i="1"/>
  <c r="C408" i="1"/>
  <c r="B408" i="1"/>
  <c r="A408" i="1"/>
  <c r="AR407" i="1"/>
  <c r="AP407" i="1"/>
  <c r="AO407" i="1"/>
  <c r="M407" i="1"/>
  <c r="J407" i="1"/>
  <c r="C407" i="1"/>
  <c r="B407" i="1"/>
  <c r="A407" i="1"/>
  <c r="AR406" i="1"/>
  <c r="AP406" i="1"/>
  <c r="AO406" i="1"/>
  <c r="M406" i="1"/>
  <c r="J406" i="1"/>
  <c r="C406" i="1"/>
  <c r="B406" i="1"/>
  <c r="A406" i="1"/>
  <c r="AR405" i="1"/>
  <c r="AP405" i="1"/>
  <c r="AO405" i="1"/>
  <c r="M405" i="1"/>
  <c r="J405" i="1"/>
  <c r="C405" i="1"/>
  <c r="B405" i="1"/>
  <c r="A405" i="1"/>
  <c r="AR404" i="1"/>
  <c r="AP404" i="1"/>
  <c r="AO404" i="1"/>
  <c r="M404" i="1"/>
  <c r="J404" i="1"/>
  <c r="C404" i="1"/>
  <c r="B404" i="1"/>
  <c r="A404" i="1"/>
  <c r="AR403" i="1"/>
  <c r="AP403" i="1"/>
  <c r="AO403" i="1"/>
  <c r="M403" i="1"/>
  <c r="J403" i="1"/>
  <c r="C403" i="1"/>
  <c r="B403" i="1"/>
  <c r="A403" i="1"/>
  <c r="AR402" i="1"/>
  <c r="AP402" i="1"/>
  <c r="AO402" i="1"/>
  <c r="M402" i="1"/>
  <c r="J402" i="1"/>
  <c r="C402" i="1"/>
  <c r="B402" i="1"/>
  <c r="A402" i="1"/>
  <c r="AR401" i="1"/>
  <c r="AP401" i="1"/>
  <c r="AO401" i="1"/>
  <c r="M401" i="1"/>
  <c r="J401" i="1"/>
  <c r="C401" i="1"/>
  <c r="B401" i="1"/>
  <c r="A401" i="1"/>
  <c r="AR400" i="1"/>
  <c r="AP400" i="1"/>
  <c r="AO400" i="1"/>
  <c r="M400" i="1"/>
  <c r="J400" i="1"/>
  <c r="C400" i="1"/>
  <c r="B400" i="1"/>
  <c r="A400" i="1"/>
  <c r="AR399" i="1"/>
  <c r="AP399" i="1"/>
  <c r="AO399" i="1"/>
  <c r="M399" i="1"/>
  <c r="J399" i="1"/>
  <c r="C399" i="1"/>
  <c r="B399" i="1"/>
  <c r="A399" i="1"/>
  <c r="AR398" i="1"/>
  <c r="AP398" i="1"/>
  <c r="AO398" i="1"/>
  <c r="M398" i="1"/>
  <c r="J398" i="1"/>
  <c r="C398" i="1"/>
  <c r="B398" i="1"/>
  <c r="A398" i="1"/>
  <c r="AR397" i="1"/>
  <c r="AP397" i="1"/>
  <c r="AO397" i="1"/>
  <c r="M397" i="1"/>
  <c r="J397" i="1"/>
  <c r="C397" i="1"/>
  <c r="B397" i="1"/>
  <c r="A397" i="1"/>
  <c r="AR396" i="1"/>
  <c r="AP396" i="1"/>
  <c r="AO396" i="1"/>
  <c r="M396" i="1"/>
  <c r="J396" i="1"/>
  <c r="C396" i="1"/>
  <c r="B396" i="1"/>
  <c r="A396" i="1"/>
  <c r="AR395" i="1"/>
  <c r="AP395" i="1"/>
  <c r="AO395" i="1"/>
  <c r="M395" i="1"/>
  <c r="J395" i="1"/>
  <c r="C395" i="1"/>
  <c r="B395" i="1"/>
  <c r="A395" i="1"/>
  <c r="AR394" i="1"/>
  <c r="AP394" i="1"/>
  <c r="AO394" i="1"/>
  <c r="M394" i="1"/>
  <c r="J394" i="1"/>
  <c r="C394" i="1"/>
  <c r="B394" i="1"/>
  <c r="A394" i="1"/>
  <c r="AR393" i="1"/>
  <c r="AP393" i="1"/>
  <c r="AO393" i="1"/>
  <c r="M393" i="1"/>
  <c r="J393" i="1"/>
  <c r="C393" i="1"/>
  <c r="B393" i="1"/>
  <c r="A393" i="1"/>
  <c r="AR392" i="1"/>
  <c r="AP392" i="1"/>
  <c r="AO392" i="1"/>
  <c r="M392" i="1"/>
  <c r="J392" i="1"/>
  <c r="C392" i="1"/>
  <c r="B392" i="1"/>
  <c r="A392" i="1"/>
  <c r="AR391" i="1"/>
  <c r="AP391" i="1"/>
  <c r="AO391" i="1"/>
  <c r="M391" i="1"/>
  <c r="J391" i="1"/>
  <c r="C391" i="1"/>
  <c r="B391" i="1"/>
  <c r="A391" i="1"/>
  <c r="AR390" i="1"/>
  <c r="AP390" i="1"/>
  <c r="AO390" i="1"/>
  <c r="M390" i="1"/>
  <c r="J390" i="1"/>
  <c r="C390" i="1"/>
  <c r="B390" i="1"/>
  <c r="A390" i="1"/>
  <c r="AR389" i="1"/>
  <c r="AP389" i="1"/>
  <c r="AO389" i="1"/>
  <c r="M389" i="1"/>
  <c r="J389" i="1"/>
  <c r="C389" i="1"/>
  <c r="B389" i="1"/>
  <c r="A389" i="1"/>
  <c r="AR388" i="1"/>
  <c r="AP388" i="1"/>
  <c r="AO388" i="1"/>
  <c r="M388" i="1"/>
  <c r="J388" i="1"/>
  <c r="C388" i="1"/>
  <c r="B388" i="1"/>
  <c r="A388" i="1"/>
  <c r="AR387" i="1"/>
  <c r="AP387" i="1"/>
  <c r="AO387" i="1"/>
  <c r="M387" i="1"/>
  <c r="J387" i="1"/>
  <c r="C387" i="1"/>
  <c r="B387" i="1"/>
  <c r="A387" i="1"/>
  <c r="AR386" i="1"/>
  <c r="AP386" i="1"/>
  <c r="AO386" i="1"/>
  <c r="M386" i="1"/>
  <c r="J386" i="1"/>
  <c r="C386" i="1"/>
  <c r="B386" i="1"/>
  <c r="A386" i="1"/>
  <c r="AR385" i="1"/>
  <c r="AP385" i="1"/>
  <c r="AO385" i="1"/>
  <c r="M385" i="1"/>
  <c r="J385" i="1"/>
  <c r="C385" i="1"/>
  <c r="B385" i="1"/>
  <c r="A385" i="1"/>
  <c r="AR384" i="1"/>
  <c r="AP384" i="1"/>
  <c r="AO384" i="1"/>
  <c r="M384" i="1"/>
  <c r="J384" i="1"/>
  <c r="C384" i="1"/>
  <c r="B384" i="1"/>
  <c r="A384" i="1"/>
  <c r="AR383" i="1"/>
  <c r="AP383" i="1"/>
  <c r="AO383" i="1"/>
  <c r="M383" i="1"/>
  <c r="J383" i="1"/>
  <c r="C383" i="1"/>
  <c r="B383" i="1"/>
  <c r="A383" i="1"/>
  <c r="AR382" i="1"/>
  <c r="AP382" i="1"/>
  <c r="AO382" i="1"/>
  <c r="M382" i="1"/>
  <c r="J382" i="1"/>
  <c r="C382" i="1"/>
  <c r="B382" i="1"/>
  <c r="A382" i="1"/>
  <c r="AR381" i="1"/>
  <c r="AP381" i="1"/>
  <c r="AO381" i="1"/>
  <c r="M381" i="1"/>
  <c r="J381" i="1"/>
  <c r="C381" i="1"/>
  <c r="B381" i="1"/>
  <c r="A381" i="1"/>
  <c r="AR380" i="1"/>
  <c r="AP380" i="1"/>
  <c r="AO380" i="1"/>
  <c r="M380" i="1"/>
  <c r="J380" i="1"/>
  <c r="C380" i="1"/>
  <c r="B380" i="1"/>
  <c r="A380" i="1"/>
  <c r="AR379" i="1"/>
  <c r="AP379" i="1"/>
  <c r="AO379" i="1"/>
  <c r="M379" i="1"/>
  <c r="J379" i="1"/>
  <c r="C379" i="1"/>
  <c r="B379" i="1"/>
  <c r="A379" i="1"/>
  <c r="AR378" i="1"/>
  <c r="AP378" i="1"/>
  <c r="AO378" i="1"/>
  <c r="M378" i="1"/>
  <c r="J378" i="1"/>
  <c r="C378" i="1"/>
  <c r="B378" i="1"/>
  <c r="A378" i="1"/>
  <c r="AR377" i="1"/>
  <c r="AP377" i="1"/>
  <c r="AO377" i="1"/>
  <c r="M377" i="1"/>
  <c r="J377" i="1"/>
  <c r="C377" i="1"/>
  <c r="B377" i="1"/>
  <c r="A377" i="1"/>
  <c r="AR376" i="1"/>
  <c r="AP376" i="1"/>
  <c r="AO376" i="1"/>
  <c r="M376" i="1"/>
  <c r="J376" i="1"/>
  <c r="C376" i="1"/>
  <c r="B376" i="1"/>
  <c r="A376" i="1"/>
  <c r="AR375" i="1"/>
  <c r="AP375" i="1"/>
  <c r="AO375" i="1"/>
  <c r="M375" i="1"/>
  <c r="J375" i="1"/>
  <c r="C375" i="1"/>
  <c r="B375" i="1"/>
  <c r="A375" i="1"/>
  <c r="AR374" i="1"/>
  <c r="AP374" i="1"/>
  <c r="AO374" i="1"/>
  <c r="M374" i="1"/>
  <c r="J374" i="1"/>
  <c r="C374" i="1"/>
  <c r="B374" i="1"/>
  <c r="A374" i="1"/>
  <c r="AR373" i="1"/>
  <c r="AP373" i="1"/>
  <c r="AO373" i="1"/>
  <c r="M373" i="1"/>
  <c r="J373" i="1"/>
  <c r="C373" i="1"/>
  <c r="B373" i="1"/>
  <c r="A373" i="1"/>
  <c r="AR372" i="1"/>
  <c r="AP372" i="1"/>
  <c r="AO372" i="1"/>
  <c r="M372" i="1"/>
  <c r="J372" i="1"/>
  <c r="C372" i="1"/>
  <c r="B372" i="1"/>
  <c r="A372" i="1"/>
  <c r="AR371" i="1"/>
  <c r="AP371" i="1"/>
  <c r="AO371" i="1"/>
  <c r="M371" i="1"/>
  <c r="J371" i="1"/>
  <c r="C371" i="1"/>
  <c r="B371" i="1"/>
  <c r="A371" i="1"/>
  <c r="AR370" i="1"/>
  <c r="AP370" i="1"/>
  <c r="AO370" i="1"/>
  <c r="M370" i="1"/>
  <c r="J370" i="1"/>
  <c r="C370" i="1"/>
  <c r="B370" i="1"/>
  <c r="A370" i="1"/>
  <c r="AR369" i="1"/>
  <c r="AP369" i="1"/>
  <c r="AO369" i="1"/>
  <c r="M369" i="1"/>
  <c r="J369" i="1"/>
  <c r="C369" i="1"/>
  <c r="B369" i="1"/>
  <c r="A369" i="1"/>
  <c r="AR368" i="1"/>
  <c r="AP368" i="1"/>
  <c r="AO368" i="1"/>
  <c r="M368" i="1"/>
  <c r="J368" i="1"/>
  <c r="C368" i="1"/>
  <c r="B368" i="1"/>
  <c r="A368" i="1"/>
  <c r="AR367" i="1"/>
  <c r="AP367" i="1"/>
  <c r="AO367" i="1"/>
  <c r="M367" i="1"/>
  <c r="J367" i="1"/>
  <c r="C367" i="1"/>
  <c r="B367" i="1"/>
  <c r="A367" i="1"/>
  <c r="AR366" i="1"/>
  <c r="AP366" i="1"/>
  <c r="AO366" i="1"/>
  <c r="M366" i="1"/>
  <c r="J366" i="1"/>
  <c r="C366" i="1"/>
  <c r="B366" i="1"/>
  <c r="A366" i="1"/>
  <c r="AR365" i="1"/>
  <c r="AP365" i="1"/>
  <c r="AO365" i="1"/>
  <c r="M365" i="1"/>
  <c r="J365" i="1"/>
  <c r="C365" i="1"/>
  <c r="B365" i="1"/>
  <c r="A365" i="1"/>
  <c r="AR364" i="1"/>
  <c r="AP364" i="1"/>
  <c r="AO364" i="1"/>
  <c r="M364" i="1"/>
  <c r="J364" i="1"/>
  <c r="C364" i="1"/>
  <c r="B364" i="1"/>
  <c r="A364" i="1"/>
  <c r="AR363" i="1"/>
  <c r="AP363" i="1"/>
  <c r="AO363" i="1"/>
  <c r="M363" i="1"/>
  <c r="J363" i="1"/>
  <c r="C363" i="1"/>
  <c r="B363" i="1"/>
  <c r="A363" i="1"/>
  <c r="AR362" i="1"/>
  <c r="AP362" i="1"/>
  <c r="AO362" i="1"/>
  <c r="M362" i="1"/>
  <c r="J362" i="1"/>
  <c r="C362" i="1"/>
  <c r="B362" i="1"/>
  <c r="A362" i="1"/>
  <c r="AR361" i="1"/>
  <c r="AP361" i="1"/>
  <c r="AO361" i="1"/>
  <c r="M361" i="1"/>
  <c r="J361" i="1"/>
  <c r="C361" i="1"/>
  <c r="B361" i="1"/>
  <c r="A361" i="1"/>
  <c r="AR360" i="1"/>
  <c r="AP360" i="1"/>
  <c r="AO360" i="1"/>
  <c r="M360" i="1"/>
  <c r="J360" i="1"/>
  <c r="C360" i="1"/>
  <c r="B360" i="1"/>
  <c r="A360" i="1"/>
  <c r="AR359" i="1"/>
  <c r="AP359" i="1"/>
  <c r="AO359" i="1"/>
  <c r="M359" i="1"/>
  <c r="J359" i="1"/>
  <c r="C359" i="1"/>
  <c r="B359" i="1"/>
  <c r="A359" i="1"/>
  <c r="AR358" i="1"/>
  <c r="AP358" i="1"/>
  <c r="AO358" i="1"/>
  <c r="M358" i="1"/>
  <c r="J358" i="1"/>
  <c r="C358" i="1"/>
  <c r="B358" i="1"/>
  <c r="A358" i="1"/>
  <c r="AR357" i="1"/>
  <c r="AP357" i="1"/>
  <c r="AO357" i="1"/>
  <c r="M357" i="1"/>
  <c r="J357" i="1"/>
  <c r="C357" i="1"/>
  <c r="B357" i="1"/>
  <c r="A357" i="1"/>
  <c r="AR356" i="1"/>
  <c r="AP356" i="1"/>
  <c r="AO356" i="1"/>
  <c r="M356" i="1"/>
  <c r="J356" i="1"/>
  <c r="C356" i="1"/>
  <c r="B356" i="1"/>
  <c r="A356" i="1"/>
  <c r="AR355" i="1"/>
  <c r="AP355" i="1"/>
  <c r="AO355" i="1"/>
  <c r="M355" i="1"/>
  <c r="J355" i="1"/>
  <c r="C355" i="1"/>
  <c r="B355" i="1"/>
  <c r="A355" i="1"/>
  <c r="AR354" i="1"/>
  <c r="AP354" i="1"/>
  <c r="AO354" i="1"/>
  <c r="M354" i="1"/>
  <c r="J354" i="1"/>
  <c r="C354" i="1"/>
  <c r="B354" i="1"/>
  <c r="A354" i="1"/>
  <c r="AR353" i="1"/>
  <c r="AP353" i="1"/>
  <c r="AO353" i="1"/>
  <c r="M353" i="1"/>
  <c r="J353" i="1"/>
  <c r="C353" i="1"/>
  <c r="B353" i="1"/>
  <c r="A353" i="1"/>
  <c r="AR352" i="1"/>
  <c r="AP352" i="1"/>
  <c r="AO352" i="1"/>
  <c r="M352" i="1"/>
  <c r="J352" i="1"/>
  <c r="C352" i="1"/>
  <c r="B352" i="1"/>
  <c r="A352" i="1"/>
  <c r="AR351" i="1"/>
  <c r="AP351" i="1"/>
  <c r="AO351" i="1"/>
  <c r="M351" i="1"/>
  <c r="J351" i="1"/>
  <c r="C351" i="1"/>
  <c r="B351" i="1"/>
  <c r="A351" i="1"/>
  <c r="AR350" i="1"/>
  <c r="AP350" i="1"/>
  <c r="AO350" i="1"/>
  <c r="M350" i="1"/>
  <c r="J350" i="1"/>
  <c r="C350" i="1"/>
  <c r="B350" i="1"/>
  <c r="A350" i="1"/>
  <c r="AR349" i="1"/>
  <c r="AP349" i="1"/>
  <c r="AO349" i="1"/>
  <c r="M349" i="1"/>
  <c r="J349" i="1"/>
  <c r="C349" i="1"/>
  <c r="B349" i="1"/>
  <c r="A349" i="1"/>
  <c r="AR348" i="1"/>
  <c r="AP348" i="1"/>
  <c r="AO348" i="1"/>
  <c r="M348" i="1"/>
  <c r="J348" i="1"/>
  <c r="C348" i="1"/>
  <c r="B348" i="1"/>
  <c r="A348" i="1"/>
  <c r="AR347" i="1"/>
  <c r="AP347" i="1"/>
  <c r="AO347" i="1"/>
  <c r="M347" i="1"/>
  <c r="J347" i="1"/>
  <c r="C347" i="1"/>
  <c r="B347" i="1"/>
  <c r="A347" i="1"/>
  <c r="AR346" i="1"/>
  <c r="AP346" i="1"/>
  <c r="AO346" i="1"/>
  <c r="M346" i="1"/>
  <c r="J346" i="1"/>
  <c r="C346" i="1"/>
  <c r="B346" i="1"/>
  <c r="A346" i="1"/>
  <c r="AR345" i="1"/>
  <c r="AP345" i="1"/>
  <c r="AO345" i="1"/>
  <c r="M345" i="1"/>
  <c r="J345" i="1"/>
  <c r="C345" i="1"/>
  <c r="B345" i="1"/>
  <c r="A345" i="1"/>
  <c r="AR344" i="1"/>
  <c r="AP344" i="1"/>
  <c r="AO344" i="1"/>
  <c r="M344" i="1"/>
  <c r="J344" i="1"/>
  <c r="C344" i="1"/>
  <c r="B344" i="1"/>
  <c r="A344" i="1"/>
  <c r="AR343" i="1"/>
  <c r="AP343" i="1"/>
  <c r="AO343" i="1"/>
  <c r="M343" i="1"/>
  <c r="J343" i="1"/>
  <c r="C343" i="1"/>
  <c r="B343" i="1"/>
  <c r="A343" i="1"/>
  <c r="AR342" i="1"/>
  <c r="AP342" i="1"/>
  <c r="AO342" i="1"/>
  <c r="M342" i="1"/>
  <c r="J342" i="1"/>
  <c r="C342" i="1"/>
  <c r="B342" i="1"/>
  <c r="A342" i="1"/>
  <c r="AR341" i="1"/>
  <c r="AP341" i="1"/>
  <c r="AO341" i="1"/>
  <c r="M341" i="1"/>
  <c r="J341" i="1"/>
  <c r="C341" i="1"/>
  <c r="B341" i="1"/>
  <c r="A341" i="1"/>
  <c r="AR340" i="1"/>
  <c r="AP340" i="1"/>
  <c r="AO340" i="1"/>
  <c r="M340" i="1"/>
  <c r="J340" i="1"/>
  <c r="C340" i="1"/>
  <c r="B340" i="1"/>
  <c r="A340" i="1"/>
  <c r="AR339" i="1"/>
  <c r="AP339" i="1"/>
  <c r="AO339" i="1"/>
  <c r="M339" i="1"/>
  <c r="J339" i="1"/>
  <c r="C339" i="1"/>
  <c r="B339" i="1"/>
  <c r="A339" i="1"/>
  <c r="AR338" i="1"/>
  <c r="AP338" i="1"/>
  <c r="AO338" i="1"/>
  <c r="M338" i="1"/>
  <c r="J338" i="1"/>
  <c r="C338" i="1"/>
  <c r="B338" i="1"/>
  <c r="A338" i="1"/>
  <c r="AR337" i="1"/>
  <c r="AP337" i="1"/>
  <c r="AO337" i="1"/>
  <c r="M337" i="1"/>
  <c r="J337" i="1"/>
  <c r="C337" i="1"/>
  <c r="B337" i="1"/>
  <c r="A337" i="1"/>
  <c r="AR336" i="1"/>
  <c r="AP336" i="1"/>
  <c r="AO336" i="1"/>
  <c r="M336" i="1"/>
  <c r="J336" i="1"/>
  <c r="C336" i="1"/>
  <c r="B336" i="1"/>
  <c r="A336" i="1"/>
  <c r="AR335" i="1"/>
  <c r="AP335" i="1"/>
  <c r="AO335" i="1"/>
  <c r="M335" i="1"/>
  <c r="J335" i="1"/>
  <c r="C335" i="1"/>
  <c r="B335" i="1"/>
  <c r="A335" i="1"/>
  <c r="AR334" i="1"/>
  <c r="AP334" i="1"/>
  <c r="AO334" i="1"/>
  <c r="M334" i="1"/>
  <c r="J334" i="1"/>
  <c r="C334" i="1"/>
  <c r="B334" i="1"/>
  <c r="A334" i="1"/>
  <c r="AR333" i="1"/>
  <c r="AP333" i="1"/>
  <c r="AO333" i="1"/>
  <c r="M333" i="1"/>
  <c r="J333" i="1"/>
  <c r="C333" i="1"/>
  <c r="B333" i="1"/>
  <c r="A333" i="1"/>
  <c r="AR332" i="1"/>
  <c r="AP332" i="1"/>
  <c r="AO332" i="1"/>
  <c r="M332" i="1"/>
  <c r="J332" i="1"/>
  <c r="C332" i="1"/>
  <c r="B332" i="1"/>
  <c r="A332" i="1"/>
  <c r="AR331" i="1"/>
  <c r="AP331" i="1"/>
  <c r="AO331" i="1"/>
  <c r="M331" i="1"/>
  <c r="J331" i="1"/>
  <c r="C331" i="1"/>
  <c r="B331" i="1"/>
  <c r="A331" i="1"/>
  <c r="AR330" i="1"/>
  <c r="AP330" i="1"/>
  <c r="AO330" i="1"/>
  <c r="M330" i="1"/>
  <c r="J330" i="1"/>
  <c r="C330" i="1"/>
  <c r="B330" i="1"/>
  <c r="A330" i="1"/>
  <c r="AR329" i="1"/>
  <c r="AP329" i="1"/>
  <c r="AO329" i="1"/>
  <c r="M329" i="1"/>
  <c r="J329" i="1"/>
  <c r="C329" i="1"/>
  <c r="B329" i="1"/>
  <c r="A329" i="1"/>
  <c r="AR328" i="1"/>
  <c r="AP328" i="1"/>
  <c r="AO328" i="1"/>
  <c r="M328" i="1"/>
  <c r="J328" i="1"/>
  <c r="C328" i="1"/>
  <c r="B328" i="1"/>
  <c r="A328" i="1"/>
  <c r="AR327" i="1"/>
  <c r="AP327" i="1"/>
  <c r="AO327" i="1"/>
  <c r="M327" i="1"/>
  <c r="J327" i="1"/>
  <c r="C327" i="1"/>
  <c r="B327" i="1"/>
  <c r="A327" i="1"/>
  <c r="AR326" i="1"/>
  <c r="AP326" i="1"/>
  <c r="AO326" i="1"/>
  <c r="M326" i="1"/>
  <c r="J326" i="1"/>
  <c r="C326" i="1"/>
  <c r="B326" i="1"/>
  <c r="A326" i="1"/>
  <c r="AR325" i="1"/>
  <c r="AP325" i="1"/>
  <c r="AO325" i="1"/>
  <c r="M325" i="1"/>
  <c r="J325" i="1"/>
  <c r="C325" i="1"/>
  <c r="B325" i="1"/>
  <c r="A325" i="1"/>
  <c r="AR324" i="1"/>
  <c r="AP324" i="1"/>
  <c r="AO324" i="1"/>
  <c r="M324" i="1"/>
  <c r="J324" i="1"/>
  <c r="C324" i="1"/>
  <c r="B324" i="1"/>
  <c r="A324" i="1"/>
  <c r="AR323" i="1"/>
  <c r="AP323" i="1"/>
  <c r="AO323" i="1"/>
  <c r="M323" i="1"/>
  <c r="J323" i="1"/>
  <c r="C323" i="1"/>
  <c r="B323" i="1"/>
  <c r="A323" i="1"/>
  <c r="AR322" i="1"/>
  <c r="AP322" i="1"/>
  <c r="AO322" i="1"/>
  <c r="M322" i="1"/>
  <c r="J322" i="1"/>
  <c r="C322" i="1"/>
  <c r="B322" i="1"/>
  <c r="A322" i="1"/>
  <c r="AR321" i="1"/>
  <c r="AP321" i="1"/>
  <c r="AO321" i="1"/>
  <c r="M321" i="1"/>
  <c r="J321" i="1"/>
  <c r="C321" i="1"/>
  <c r="B321" i="1"/>
  <c r="A321" i="1"/>
  <c r="AR320" i="1"/>
  <c r="AP320" i="1"/>
  <c r="AO320" i="1"/>
  <c r="M320" i="1"/>
  <c r="J320" i="1"/>
  <c r="C320" i="1"/>
  <c r="B320" i="1"/>
  <c r="A320" i="1"/>
  <c r="AR319" i="1"/>
  <c r="AP319" i="1"/>
  <c r="AO319" i="1"/>
  <c r="M319" i="1"/>
  <c r="J319" i="1"/>
  <c r="C319" i="1"/>
  <c r="B319" i="1"/>
  <c r="A319" i="1"/>
  <c r="AR318" i="1"/>
  <c r="AP318" i="1"/>
  <c r="AO318" i="1"/>
  <c r="M318" i="1"/>
  <c r="J318" i="1"/>
  <c r="C318" i="1"/>
  <c r="B318" i="1"/>
  <c r="A318" i="1"/>
  <c r="AR317" i="1"/>
  <c r="AP317" i="1"/>
  <c r="AO317" i="1"/>
  <c r="M317" i="1"/>
  <c r="J317" i="1"/>
  <c r="C317" i="1"/>
  <c r="B317" i="1"/>
  <c r="A317" i="1"/>
  <c r="AR316" i="1"/>
  <c r="AP316" i="1"/>
  <c r="AO316" i="1"/>
  <c r="M316" i="1"/>
  <c r="J316" i="1"/>
  <c r="C316" i="1"/>
  <c r="B316" i="1"/>
  <c r="A316" i="1"/>
  <c r="AR315" i="1"/>
  <c r="AP315" i="1"/>
  <c r="AO315" i="1"/>
  <c r="M315" i="1"/>
  <c r="J315" i="1"/>
  <c r="C315" i="1"/>
  <c r="B315" i="1"/>
  <c r="A315" i="1"/>
  <c r="AR314" i="1"/>
  <c r="AP314" i="1"/>
  <c r="AO314" i="1"/>
  <c r="M314" i="1"/>
  <c r="J314" i="1"/>
  <c r="C314" i="1"/>
  <c r="B314" i="1"/>
  <c r="A314" i="1"/>
  <c r="AR313" i="1"/>
  <c r="AP313" i="1"/>
  <c r="AO313" i="1"/>
  <c r="M313" i="1"/>
  <c r="J313" i="1"/>
  <c r="C313" i="1"/>
  <c r="B313" i="1"/>
  <c r="A313" i="1"/>
  <c r="AR312" i="1"/>
  <c r="AP312" i="1"/>
  <c r="AO312" i="1"/>
  <c r="M312" i="1"/>
  <c r="J312" i="1"/>
  <c r="C312" i="1"/>
  <c r="B312" i="1"/>
  <c r="A312" i="1"/>
  <c r="AR311" i="1"/>
  <c r="AP311" i="1"/>
  <c r="AO311" i="1"/>
  <c r="M311" i="1"/>
  <c r="J311" i="1"/>
  <c r="C311" i="1"/>
  <c r="B311" i="1"/>
  <c r="A311" i="1"/>
  <c r="AR310" i="1"/>
  <c r="AP310" i="1"/>
  <c r="AO310" i="1"/>
  <c r="M310" i="1"/>
  <c r="J310" i="1"/>
  <c r="C310" i="1"/>
  <c r="B310" i="1"/>
  <c r="A310" i="1"/>
  <c r="AR309" i="1"/>
  <c r="AP309" i="1"/>
  <c r="AO309" i="1"/>
  <c r="M309" i="1"/>
  <c r="J309" i="1"/>
  <c r="C309" i="1"/>
  <c r="B309" i="1"/>
  <c r="A309" i="1"/>
  <c r="AR308" i="1"/>
  <c r="AP308" i="1"/>
  <c r="AO308" i="1"/>
  <c r="M308" i="1"/>
  <c r="J308" i="1"/>
  <c r="C308" i="1"/>
  <c r="B308" i="1"/>
  <c r="A308" i="1"/>
  <c r="AR307" i="1"/>
  <c r="AP307" i="1"/>
  <c r="AO307" i="1"/>
  <c r="M307" i="1"/>
  <c r="J307" i="1"/>
  <c r="C307" i="1"/>
  <c r="B307" i="1"/>
  <c r="A307" i="1"/>
  <c r="AR306" i="1"/>
  <c r="AP306" i="1"/>
  <c r="AO306" i="1"/>
  <c r="M306" i="1"/>
  <c r="J306" i="1"/>
  <c r="C306" i="1"/>
  <c r="B306" i="1"/>
  <c r="A306" i="1"/>
  <c r="AR305" i="1"/>
  <c r="AP305" i="1"/>
  <c r="AO305" i="1"/>
  <c r="M305" i="1"/>
  <c r="J305" i="1"/>
  <c r="C305" i="1"/>
  <c r="B305" i="1"/>
  <c r="A305" i="1"/>
  <c r="AR304" i="1"/>
  <c r="AP304" i="1"/>
  <c r="AO304" i="1"/>
  <c r="M304" i="1"/>
  <c r="J304" i="1"/>
  <c r="C304" i="1"/>
  <c r="B304" i="1"/>
  <c r="A304" i="1"/>
  <c r="AR303" i="1"/>
  <c r="AP303" i="1"/>
  <c r="AO303" i="1"/>
  <c r="M303" i="1"/>
  <c r="J303" i="1"/>
  <c r="C303" i="1"/>
  <c r="B303" i="1"/>
  <c r="A303" i="1"/>
  <c r="AR302" i="1"/>
  <c r="AP302" i="1"/>
  <c r="AO302" i="1"/>
  <c r="M302" i="1"/>
  <c r="J302" i="1"/>
  <c r="C302" i="1"/>
  <c r="B302" i="1"/>
  <c r="A302" i="1"/>
  <c r="AR301" i="1"/>
  <c r="AP301" i="1"/>
  <c r="AO301" i="1"/>
  <c r="M301" i="1"/>
  <c r="J301" i="1"/>
  <c r="C301" i="1"/>
  <c r="B301" i="1"/>
  <c r="A301" i="1"/>
  <c r="AR300" i="1"/>
  <c r="AP300" i="1"/>
  <c r="AO300" i="1"/>
  <c r="M300" i="1"/>
  <c r="J300" i="1"/>
  <c r="C300" i="1"/>
  <c r="B300" i="1"/>
  <c r="A300" i="1"/>
  <c r="AR299" i="1"/>
  <c r="AP299" i="1"/>
  <c r="AO299" i="1"/>
  <c r="M299" i="1"/>
  <c r="J299" i="1"/>
  <c r="C299" i="1"/>
  <c r="B299" i="1"/>
  <c r="A299" i="1"/>
  <c r="AR298" i="1"/>
  <c r="AP298" i="1"/>
  <c r="AO298" i="1"/>
  <c r="M298" i="1"/>
  <c r="J298" i="1"/>
  <c r="C298" i="1"/>
  <c r="B298" i="1"/>
  <c r="A298" i="1"/>
  <c r="AR297" i="1"/>
  <c r="AP297" i="1"/>
  <c r="AO297" i="1"/>
  <c r="M297" i="1"/>
  <c r="J297" i="1"/>
  <c r="C297" i="1"/>
  <c r="B297" i="1"/>
  <c r="A297" i="1"/>
  <c r="AR296" i="1"/>
  <c r="AP296" i="1"/>
  <c r="AO296" i="1"/>
  <c r="M296" i="1"/>
  <c r="J296" i="1"/>
  <c r="C296" i="1"/>
  <c r="B296" i="1"/>
  <c r="A296" i="1"/>
  <c r="AR295" i="1"/>
  <c r="AP295" i="1"/>
  <c r="AO295" i="1"/>
  <c r="M295" i="1"/>
  <c r="J295" i="1"/>
  <c r="C295" i="1"/>
  <c r="B295" i="1"/>
  <c r="A295" i="1"/>
  <c r="AR294" i="1"/>
  <c r="AP294" i="1"/>
  <c r="AO294" i="1"/>
  <c r="M294" i="1"/>
  <c r="J294" i="1"/>
  <c r="C294" i="1"/>
  <c r="B294" i="1"/>
  <c r="A294" i="1"/>
  <c r="AR293" i="1"/>
  <c r="AP293" i="1"/>
  <c r="AO293" i="1"/>
  <c r="M293" i="1"/>
  <c r="J293" i="1"/>
  <c r="C293" i="1"/>
  <c r="B293" i="1"/>
  <c r="A293" i="1"/>
  <c r="AR292" i="1"/>
  <c r="AP292" i="1"/>
  <c r="AO292" i="1"/>
  <c r="M292" i="1"/>
  <c r="J292" i="1"/>
  <c r="C292" i="1"/>
  <c r="B292" i="1"/>
  <c r="A292" i="1"/>
  <c r="AR291" i="1"/>
  <c r="AP291" i="1"/>
  <c r="AO291" i="1"/>
  <c r="M291" i="1"/>
  <c r="J291" i="1"/>
  <c r="C291" i="1"/>
  <c r="B291" i="1"/>
  <c r="A291" i="1"/>
  <c r="AR290" i="1"/>
  <c r="AP290" i="1"/>
  <c r="AO290" i="1"/>
  <c r="M290" i="1"/>
  <c r="J290" i="1"/>
  <c r="C290" i="1"/>
  <c r="B290" i="1"/>
  <c r="A290" i="1"/>
  <c r="AR289" i="1"/>
  <c r="AP289" i="1"/>
  <c r="AO289" i="1"/>
  <c r="M289" i="1"/>
  <c r="J289" i="1"/>
  <c r="C289" i="1"/>
  <c r="B289" i="1"/>
  <c r="A289" i="1"/>
  <c r="AR288" i="1"/>
  <c r="AP288" i="1"/>
  <c r="AO288" i="1"/>
  <c r="M288" i="1"/>
  <c r="J288" i="1"/>
  <c r="C288" i="1"/>
  <c r="B288" i="1"/>
  <c r="A288" i="1"/>
  <c r="AR287" i="1"/>
  <c r="AP287" i="1"/>
  <c r="AO287" i="1"/>
  <c r="M287" i="1"/>
  <c r="J287" i="1"/>
  <c r="C287" i="1"/>
  <c r="B287" i="1"/>
  <c r="A287" i="1"/>
  <c r="AR286" i="1"/>
  <c r="AP286" i="1"/>
  <c r="AO286" i="1"/>
  <c r="M286" i="1"/>
  <c r="J286" i="1"/>
  <c r="C286" i="1"/>
  <c r="B286" i="1"/>
  <c r="A286" i="1"/>
  <c r="AR285" i="1"/>
  <c r="AP285" i="1"/>
  <c r="AO285" i="1"/>
  <c r="M285" i="1"/>
  <c r="J285" i="1"/>
  <c r="C285" i="1"/>
  <c r="B285" i="1"/>
  <c r="A285" i="1"/>
  <c r="AR284" i="1"/>
  <c r="AP284" i="1"/>
  <c r="AO284" i="1"/>
  <c r="M284" i="1"/>
  <c r="J284" i="1"/>
  <c r="C284" i="1"/>
  <c r="B284" i="1"/>
  <c r="A284" i="1"/>
  <c r="AR283" i="1"/>
  <c r="AP283" i="1"/>
  <c r="AO283" i="1"/>
  <c r="M283" i="1"/>
  <c r="J283" i="1"/>
  <c r="C283" i="1"/>
  <c r="B283" i="1"/>
  <c r="A283" i="1"/>
  <c r="AR282" i="1"/>
  <c r="AP282" i="1"/>
  <c r="AO282" i="1"/>
  <c r="M282" i="1"/>
  <c r="J282" i="1"/>
  <c r="C282" i="1"/>
  <c r="B282" i="1"/>
  <c r="A282" i="1"/>
  <c r="AR281" i="1"/>
  <c r="AP281" i="1"/>
  <c r="AO281" i="1"/>
  <c r="M281" i="1"/>
  <c r="J281" i="1"/>
  <c r="C281" i="1"/>
  <c r="B281" i="1"/>
  <c r="A281" i="1"/>
  <c r="AR280" i="1"/>
  <c r="AP280" i="1"/>
  <c r="AO280" i="1"/>
  <c r="M280" i="1"/>
  <c r="J280" i="1"/>
  <c r="C280" i="1"/>
  <c r="B280" i="1"/>
  <c r="A280" i="1"/>
  <c r="AR279" i="1"/>
  <c r="AP279" i="1"/>
  <c r="AO279" i="1"/>
  <c r="M279" i="1"/>
  <c r="J279" i="1"/>
  <c r="C279" i="1"/>
  <c r="B279" i="1"/>
  <c r="A279" i="1"/>
  <c r="AR278" i="1"/>
  <c r="AP278" i="1"/>
  <c r="AO278" i="1"/>
  <c r="M278" i="1"/>
  <c r="J278" i="1"/>
  <c r="C278" i="1"/>
  <c r="B278" i="1"/>
  <c r="A278" i="1"/>
  <c r="AR277" i="1"/>
  <c r="AP277" i="1"/>
  <c r="AO277" i="1"/>
  <c r="M277" i="1"/>
  <c r="J277" i="1"/>
  <c r="C277" i="1"/>
  <c r="B277" i="1"/>
  <c r="A277" i="1"/>
  <c r="AR276" i="1"/>
  <c r="AP276" i="1"/>
  <c r="AO276" i="1"/>
  <c r="M276" i="1"/>
  <c r="J276" i="1"/>
  <c r="C276" i="1"/>
  <c r="B276" i="1"/>
  <c r="A276" i="1"/>
  <c r="AR275" i="1"/>
  <c r="AP275" i="1"/>
  <c r="AO275" i="1"/>
  <c r="M275" i="1"/>
  <c r="J275" i="1"/>
  <c r="C275" i="1"/>
  <c r="B275" i="1"/>
  <c r="A275" i="1"/>
  <c r="AR274" i="1"/>
  <c r="AP274" i="1"/>
  <c r="AO274" i="1"/>
  <c r="M274" i="1"/>
  <c r="J274" i="1"/>
  <c r="C274" i="1"/>
  <c r="B274" i="1"/>
  <c r="A274" i="1"/>
  <c r="AR273" i="1"/>
  <c r="AP273" i="1"/>
  <c r="AO273" i="1"/>
  <c r="M273" i="1"/>
  <c r="J273" i="1"/>
  <c r="C273" i="1"/>
  <c r="B273" i="1"/>
  <c r="A273" i="1"/>
  <c r="AR272" i="1"/>
  <c r="AP272" i="1"/>
  <c r="AO272" i="1"/>
  <c r="M272" i="1"/>
  <c r="J272" i="1"/>
  <c r="C272" i="1"/>
  <c r="B272" i="1"/>
  <c r="A272" i="1"/>
  <c r="AR271" i="1"/>
  <c r="AP271" i="1"/>
  <c r="AO271" i="1"/>
  <c r="M271" i="1"/>
  <c r="J271" i="1"/>
  <c r="C271" i="1"/>
  <c r="B271" i="1"/>
  <c r="A271" i="1"/>
  <c r="AR270" i="1"/>
  <c r="AP270" i="1"/>
  <c r="AO270" i="1"/>
  <c r="M270" i="1"/>
  <c r="J270" i="1"/>
  <c r="C270" i="1"/>
  <c r="B270" i="1"/>
  <c r="A270" i="1"/>
  <c r="AR269" i="1"/>
  <c r="AP269" i="1"/>
  <c r="AO269" i="1"/>
  <c r="M269" i="1"/>
  <c r="J269" i="1"/>
  <c r="C269" i="1"/>
  <c r="B269" i="1"/>
  <c r="A269" i="1"/>
  <c r="AR268" i="1"/>
  <c r="AP268" i="1"/>
  <c r="AO268" i="1"/>
  <c r="M268" i="1"/>
  <c r="J268" i="1"/>
  <c r="C268" i="1"/>
  <c r="B268" i="1"/>
  <c r="A268" i="1"/>
  <c r="AR267" i="1"/>
  <c r="AP267" i="1"/>
  <c r="AO267" i="1"/>
  <c r="M267" i="1"/>
  <c r="J267" i="1"/>
  <c r="C267" i="1"/>
  <c r="B267" i="1"/>
  <c r="A267" i="1"/>
  <c r="AR266" i="1"/>
  <c r="AP266" i="1"/>
  <c r="AO266" i="1"/>
  <c r="M266" i="1"/>
  <c r="J266" i="1"/>
  <c r="C266" i="1"/>
  <c r="B266" i="1"/>
  <c r="A266" i="1"/>
  <c r="AR265" i="1"/>
  <c r="AP265" i="1"/>
  <c r="AO265" i="1"/>
  <c r="M265" i="1"/>
  <c r="J265" i="1"/>
  <c r="C265" i="1"/>
  <c r="B265" i="1"/>
  <c r="A265" i="1"/>
  <c r="AR264" i="1"/>
  <c r="AP264" i="1"/>
  <c r="AO264" i="1"/>
  <c r="M264" i="1"/>
  <c r="J264" i="1"/>
  <c r="C264" i="1"/>
  <c r="B264" i="1"/>
  <c r="A264" i="1"/>
  <c r="AR263" i="1"/>
  <c r="AP263" i="1"/>
  <c r="AO263" i="1"/>
  <c r="M263" i="1"/>
  <c r="J263" i="1"/>
  <c r="C263" i="1"/>
  <c r="B263" i="1"/>
  <c r="A263" i="1"/>
  <c r="AR262" i="1"/>
  <c r="AP262" i="1"/>
  <c r="AO262" i="1"/>
  <c r="M262" i="1"/>
  <c r="J262" i="1"/>
  <c r="C262" i="1"/>
  <c r="B262" i="1"/>
  <c r="A262" i="1"/>
  <c r="AR261" i="1"/>
  <c r="AP261" i="1"/>
  <c r="AO261" i="1"/>
  <c r="M261" i="1"/>
  <c r="J261" i="1"/>
  <c r="C261" i="1"/>
  <c r="B261" i="1"/>
  <c r="A261" i="1"/>
  <c r="AR260" i="1"/>
  <c r="AP260" i="1"/>
  <c r="AO260" i="1"/>
  <c r="M260" i="1"/>
  <c r="J260" i="1"/>
  <c r="C260" i="1"/>
  <c r="B260" i="1"/>
  <c r="A260" i="1"/>
  <c r="AR259" i="1"/>
  <c r="AP259" i="1"/>
  <c r="AO259" i="1"/>
  <c r="M259" i="1"/>
  <c r="J259" i="1"/>
  <c r="C259" i="1"/>
  <c r="B259" i="1"/>
  <c r="A259" i="1"/>
  <c r="AR258" i="1"/>
  <c r="AP258" i="1"/>
  <c r="AO258" i="1"/>
  <c r="M258" i="1"/>
  <c r="J258" i="1"/>
  <c r="C258" i="1"/>
  <c r="B258" i="1"/>
  <c r="A258" i="1"/>
  <c r="AR257" i="1"/>
  <c r="AP257" i="1"/>
  <c r="AO257" i="1"/>
  <c r="M257" i="1"/>
  <c r="J257" i="1"/>
  <c r="C257" i="1"/>
  <c r="B257" i="1"/>
  <c r="A257" i="1"/>
  <c r="AR256" i="1"/>
  <c r="AP256" i="1"/>
  <c r="AO256" i="1"/>
  <c r="M256" i="1"/>
  <c r="J256" i="1"/>
  <c r="C256" i="1"/>
  <c r="B256" i="1"/>
  <c r="A256" i="1"/>
  <c r="AR255" i="1"/>
  <c r="AP255" i="1"/>
  <c r="AO255" i="1"/>
  <c r="M255" i="1"/>
  <c r="J255" i="1"/>
  <c r="C255" i="1"/>
  <c r="B255" i="1"/>
  <c r="A255" i="1"/>
  <c r="AR254" i="1"/>
  <c r="AP254" i="1"/>
  <c r="AO254" i="1"/>
  <c r="M254" i="1"/>
  <c r="J254" i="1"/>
  <c r="C254" i="1"/>
  <c r="B254" i="1"/>
  <c r="A254" i="1"/>
  <c r="AR253" i="1"/>
  <c r="AP253" i="1"/>
  <c r="AO253" i="1"/>
  <c r="M253" i="1"/>
  <c r="J253" i="1"/>
  <c r="C253" i="1"/>
  <c r="B253" i="1"/>
  <c r="A253" i="1"/>
  <c r="AR252" i="1"/>
  <c r="AP252" i="1"/>
  <c r="AO252" i="1"/>
  <c r="M252" i="1"/>
  <c r="J252" i="1"/>
  <c r="C252" i="1"/>
  <c r="B252" i="1"/>
  <c r="A252" i="1"/>
  <c r="AR251" i="1"/>
  <c r="AP251" i="1"/>
  <c r="AO251" i="1"/>
  <c r="M251" i="1"/>
  <c r="J251" i="1"/>
  <c r="C251" i="1"/>
  <c r="B251" i="1"/>
  <c r="A251" i="1"/>
  <c r="AR250" i="1"/>
  <c r="AP250" i="1"/>
  <c r="AO250" i="1"/>
  <c r="M250" i="1"/>
  <c r="J250" i="1"/>
  <c r="C250" i="1"/>
  <c r="B250" i="1"/>
  <c r="A250" i="1"/>
  <c r="AR249" i="1"/>
  <c r="AP249" i="1"/>
  <c r="AO249" i="1"/>
  <c r="M249" i="1"/>
  <c r="J249" i="1"/>
  <c r="C249" i="1"/>
  <c r="B249" i="1"/>
  <c r="A249" i="1"/>
  <c r="AR248" i="1"/>
  <c r="AP248" i="1"/>
  <c r="AO248" i="1"/>
  <c r="M248" i="1"/>
  <c r="J248" i="1"/>
  <c r="C248" i="1"/>
  <c r="B248" i="1"/>
  <c r="A248" i="1"/>
  <c r="AR247" i="1"/>
  <c r="AP247" i="1"/>
  <c r="AO247" i="1"/>
  <c r="M247" i="1"/>
  <c r="J247" i="1"/>
  <c r="C247" i="1"/>
  <c r="B247" i="1"/>
  <c r="A247" i="1"/>
  <c r="AR246" i="1"/>
  <c r="AP246" i="1"/>
  <c r="AO246" i="1"/>
  <c r="M246" i="1"/>
  <c r="J246" i="1"/>
  <c r="C246" i="1"/>
  <c r="B246" i="1"/>
  <c r="A246" i="1"/>
  <c r="AR245" i="1"/>
  <c r="AP245" i="1"/>
  <c r="AO245" i="1"/>
  <c r="M245" i="1"/>
  <c r="J245" i="1"/>
  <c r="C245" i="1"/>
  <c r="B245" i="1"/>
  <c r="A245" i="1"/>
  <c r="AR244" i="1"/>
  <c r="AP244" i="1"/>
  <c r="AO244" i="1"/>
  <c r="M244" i="1"/>
  <c r="J244" i="1"/>
  <c r="C244" i="1"/>
  <c r="B244" i="1"/>
  <c r="A244" i="1"/>
  <c r="AR243" i="1"/>
  <c r="AP243" i="1"/>
  <c r="AO243" i="1"/>
  <c r="M243" i="1"/>
  <c r="J243" i="1"/>
  <c r="C243" i="1"/>
  <c r="B243" i="1"/>
  <c r="A243" i="1"/>
  <c r="AR242" i="1"/>
  <c r="AP242" i="1"/>
  <c r="AO242" i="1"/>
  <c r="M242" i="1"/>
  <c r="J242" i="1"/>
  <c r="C242" i="1"/>
  <c r="B242" i="1"/>
  <c r="A242" i="1"/>
  <c r="AR241" i="1"/>
  <c r="AP241" i="1"/>
  <c r="AO241" i="1"/>
  <c r="M241" i="1"/>
  <c r="J241" i="1"/>
  <c r="C241" i="1"/>
  <c r="B241" i="1"/>
  <c r="A241" i="1"/>
  <c r="AR240" i="1"/>
  <c r="AP240" i="1"/>
  <c r="AO240" i="1"/>
  <c r="M240" i="1"/>
  <c r="J240" i="1"/>
  <c r="C240" i="1"/>
  <c r="B240" i="1"/>
  <c r="A240" i="1"/>
  <c r="AR239" i="1"/>
  <c r="AP239" i="1"/>
  <c r="AO239" i="1"/>
  <c r="M239" i="1"/>
  <c r="J239" i="1"/>
  <c r="C239" i="1"/>
  <c r="B239" i="1"/>
  <c r="A239" i="1"/>
  <c r="AR238" i="1"/>
  <c r="AP238" i="1"/>
  <c r="AO238" i="1"/>
  <c r="M238" i="1"/>
  <c r="J238" i="1"/>
  <c r="C238" i="1"/>
  <c r="B238" i="1"/>
  <c r="A238" i="1"/>
  <c r="AR237" i="1"/>
  <c r="AP237" i="1"/>
  <c r="AO237" i="1"/>
  <c r="M237" i="1"/>
  <c r="J237" i="1"/>
  <c r="C237" i="1"/>
  <c r="B237" i="1"/>
  <c r="A237" i="1"/>
  <c r="AR236" i="1"/>
  <c r="AP236" i="1"/>
  <c r="AO236" i="1"/>
  <c r="M236" i="1"/>
  <c r="J236" i="1"/>
  <c r="C236" i="1"/>
  <c r="B236" i="1"/>
  <c r="A236" i="1"/>
  <c r="AR235" i="1"/>
  <c r="AP235" i="1"/>
  <c r="AO235" i="1"/>
  <c r="M235" i="1"/>
  <c r="J235" i="1"/>
  <c r="C235" i="1"/>
  <c r="B235" i="1"/>
  <c r="A235" i="1"/>
  <c r="AR234" i="1"/>
  <c r="AP234" i="1"/>
  <c r="AO234" i="1"/>
  <c r="M234" i="1"/>
  <c r="J234" i="1"/>
  <c r="C234" i="1"/>
  <c r="B234" i="1"/>
  <c r="A234" i="1"/>
  <c r="AR233" i="1"/>
  <c r="AP233" i="1"/>
  <c r="AO233" i="1"/>
  <c r="M233" i="1"/>
  <c r="J233" i="1"/>
  <c r="C233" i="1"/>
  <c r="B233" i="1"/>
  <c r="A233" i="1"/>
  <c r="AR232" i="1"/>
  <c r="AP232" i="1"/>
  <c r="AO232" i="1"/>
  <c r="M232" i="1"/>
  <c r="J232" i="1"/>
  <c r="C232" i="1"/>
  <c r="B232" i="1"/>
  <c r="A232" i="1"/>
  <c r="AR231" i="1"/>
  <c r="AP231" i="1"/>
  <c r="AO231" i="1"/>
  <c r="M231" i="1"/>
  <c r="J231" i="1"/>
  <c r="C231" i="1"/>
  <c r="B231" i="1"/>
  <c r="A231" i="1"/>
  <c r="AR230" i="1"/>
  <c r="AP230" i="1"/>
  <c r="AO230" i="1"/>
  <c r="M230" i="1"/>
  <c r="J230" i="1"/>
  <c r="C230" i="1"/>
  <c r="B230" i="1"/>
  <c r="A230" i="1"/>
  <c r="AR229" i="1"/>
  <c r="AP229" i="1"/>
  <c r="AO229" i="1"/>
  <c r="M229" i="1"/>
  <c r="J229" i="1"/>
  <c r="C229" i="1"/>
  <c r="B229" i="1"/>
  <c r="A229" i="1"/>
  <c r="AR228" i="1"/>
  <c r="AP228" i="1"/>
  <c r="AO228" i="1"/>
  <c r="M228" i="1"/>
  <c r="J228" i="1"/>
  <c r="C228" i="1"/>
  <c r="B228" i="1"/>
  <c r="A228" i="1"/>
  <c r="AR227" i="1"/>
  <c r="AP227" i="1"/>
  <c r="AO227" i="1"/>
  <c r="M227" i="1"/>
  <c r="J227" i="1"/>
  <c r="C227" i="1"/>
  <c r="B227" i="1"/>
  <c r="A227" i="1"/>
  <c r="AR226" i="1"/>
  <c r="AP226" i="1"/>
  <c r="AO226" i="1"/>
  <c r="M226" i="1"/>
  <c r="J226" i="1"/>
  <c r="C226" i="1"/>
  <c r="B226" i="1"/>
  <c r="A226" i="1"/>
  <c r="AR225" i="1"/>
  <c r="AP225" i="1"/>
  <c r="AO225" i="1"/>
  <c r="M225" i="1"/>
  <c r="J225" i="1"/>
  <c r="C225" i="1"/>
  <c r="B225" i="1"/>
  <c r="A225" i="1"/>
  <c r="AR224" i="1"/>
  <c r="AP224" i="1"/>
  <c r="AO224" i="1"/>
  <c r="M224" i="1"/>
  <c r="J224" i="1"/>
  <c r="C224" i="1"/>
  <c r="B224" i="1"/>
  <c r="A224" i="1"/>
  <c r="AR223" i="1"/>
  <c r="AP223" i="1"/>
  <c r="AO223" i="1"/>
  <c r="M223" i="1"/>
  <c r="J223" i="1"/>
  <c r="C223" i="1"/>
  <c r="B223" i="1"/>
  <c r="A223" i="1"/>
  <c r="AR222" i="1"/>
  <c r="AP222" i="1"/>
  <c r="AO222" i="1"/>
  <c r="M222" i="1"/>
  <c r="J222" i="1"/>
  <c r="C222" i="1"/>
  <c r="B222" i="1"/>
  <c r="A222" i="1"/>
  <c r="AR221" i="1"/>
  <c r="AP221" i="1"/>
  <c r="AO221" i="1"/>
  <c r="M221" i="1"/>
  <c r="J221" i="1"/>
  <c r="C221" i="1"/>
  <c r="B221" i="1"/>
  <c r="A221" i="1"/>
  <c r="AR220" i="1"/>
  <c r="AP220" i="1"/>
  <c r="AO220" i="1"/>
  <c r="M220" i="1"/>
  <c r="J220" i="1"/>
  <c r="C220" i="1"/>
  <c r="B220" i="1"/>
  <c r="A220" i="1"/>
  <c r="AR219" i="1"/>
  <c r="AP219" i="1"/>
  <c r="AO219" i="1"/>
  <c r="M219" i="1"/>
  <c r="J219" i="1"/>
  <c r="C219" i="1"/>
  <c r="B219" i="1"/>
  <c r="A219" i="1"/>
  <c r="AR218" i="1"/>
  <c r="AP218" i="1"/>
  <c r="AO218" i="1"/>
  <c r="M218" i="1"/>
  <c r="J218" i="1"/>
  <c r="C218" i="1"/>
  <c r="B218" i="1"/>
  <c r="A218" i="1"/>
  <c r="AR217" i="1"/>
  <c r="AP217" i="1"/>
  <c r="AO217" i="1"/>
  <c r="M217" i="1"/>
  <c r="J217" i="1"/>
  <c r="C217" i="1"/>
  <c r="B217" i="1"/>
  <c r="A217" i="1"/>
  <c r="AR216" i="1"/>
  <c r="AP216" i="1"/>
  <c r="AO216" i="1"/>
  <c r="M216" i="1"/>
  <c r="J216" i="1"/>
  <c r="C216" i="1"/>
  <c r="B216" i="1"/>
  <c r="A216" i="1"/>
  <c r="AR215" i="1"/>
  <c r="AP215" i="1"/>
  <c r="AO215" i="1"/>
  <c r="M215" i="1"/>
  <c r="J215" i="1"/>
  <c r="C215" i="1"/>
  <c r="B215" i="1"/>
  <c r="A215" i="1"/>
  <c r="AR214" i="1"/>
  <c r="AP214" i="1"/>
  <c r="AO214" i="1"/>
  <c r="M214" i="1"/>
  <c r="J214" i="1"/>
  <c r="C214" i="1"/>
  <c r="B214" i="1"/>
  <c r="A214" i="1"/>
  <c r="AR213" i="1"/>
  <c r="AP213" i="1"/>
  <c r="AO213" i="1"/>
  <c r="M213" i="1"/>
  <c r="J213" i="1"/>
  <c r="C213" i="1"/>
  <c r="B213" i="1"/>
  <c r="A213" i="1"/>
  <c r="AR212" i="1"/>
  <c r="AP212" i="1"/>
  <c r="AO212" i="1"/>
  <c r="M212" i="1"/>
  <c r="J212" i="1"/>
  <c r="C212" i="1"/>
  <c r="B212" i="1"/>
  <c r="A212" i="1"/>
  <c r="AR211" i="1"/>
  <c r="AP211" i="1"/>
  <c r="AO211" i="1"/>
  <c r="M211" i="1"/>
  <c r="J211" i="1"/>
  <c r="C211" i="1"/>
  <c r="B211" i="1"/>
  <c r="A211" i="1"/>
  <c r="AR210" i="1"/>
  <c r="AP210" i="1"/>
  <c r="AO210" i="1"/>
  <c r="M210" i="1"/>
  <c r="J210" i="1"/>
  <c r="C210" i="1"/>
  <c r="B210" i="1"/>
  <c r="A210" i="1"/>
  <c r="AR209" i="1"/>
  <c r="AP209" i="1"/>
  <c r="AO209" i="1"/>
  <c r="M209" i="1"/>
  <c r="J209" i="1"/>
  <c r="C209" i="1"/>
  <c r="B209" i="1"/>
  <c r="A209" i="1"/>
  <c r="AR208" i="1"/>
  <c r="AP208" i="1"/>
  <c r="AO208" i="1"/>
  <c r="M208" i="1"/>
  <c r="J208" i="1"/>
  <c r="C208" i="1"/>
  <c r="B208" i="1"/>
  <c r="A208" i="1"/>
  <c r="AR207" i="1"/>
  <c r="AP207" i="1"/>
  <c r="AO207" i="1"/>
  <c r="M207" i="1"/>
  <c r="J207" i="1"/>
  <c r="C207" i="1"/>
  <c r="B207" i="1"/>
  <c r="A207" i="1"/>
  <c r="AR206" i="1"/>
  <c r="AP206" i="1"/>
  <c r="AO206" i="1"/>
  <c r="M206" i="1"/>
  <c r="J206" i="1"/>
  <c r="C206" i="1"/>
  <c r="B206" i="1"/>
  <c r="A206" i="1"/>
  <c r="AR205" i="1"/>
  <c r="AP205" i="1"/>
  <c r="AO205" i="1"/>
  <c r="M205" i="1"/>
  <c r="J205" i="1"/>
  <c r="C205" i="1"/>
  <c r="B205" i="1"/>
  <c r="A205" i="1"/>
  <c r="AR204" i="1"/>
  <c r="AP204" i="1"/>
  <c r="AO204" i="1"/>
  <c r="M204" i="1"/>
  <c r="J204" i="1"/>
  <c r="C204" i="1"/>
  <c r="B204" i="1"/>
  <c r="A204" i="1"/>
  <c r="AR203" i="1"/>
  <c r="AP203" i="1"/>
  <c r="AO203" i="1"/>
  <c r="M203" i="1"/>
  <c r="J203" i="1"/>
  <c r="C203" i="1"/>
  <c r="B203" i="1"/>
  <c r="A203" i="1"/>
  <c r="AR202" i="1"/>
  <c r="AP202" i="1"/>
  <c r="AO202" i="1"/>
  <c r="M202" i="1"/>
  <c r="J202" i="1"/>
  <c r="C202" i="1"/>
  <c r="B202" i="1"/>
  <c r="A202" i="1"/>
  <c r="AR201" i="1"/>
  <c r="AP201" i="1"/>
  <c r="AO201" i="1"/>
  <c r="M201" i="1"/>
  <c r="J201" i="1"/>
  <c r="C201" i="1"/>
  <c r="B201" i="1"/>
  <c r="A201" i="1"/>
  <c r="AR200" i="1"/>
  <c r="AP200" i="1"/>
  <c r="AO200" i="1"/>
  <c r="M200" i="1"/>
  <c r="J200" i="1"/>
  <c r="C200" i="1"/>
  <c r="B200" i="1"/>
  <c r="A200" i="1"/>
  <c r="AR199" i="1"/>
  <c r="AP199" i="1"/>
  <c r="AO199" i="1"/>
  <c r="M199" i="1"/>
  <c r="J199" i="1"/>
  <c r="C199" i="1"/>
  <c r="B199" i="1"/>
  <c r="A199" i="1"/>
  <c r="AR198" i="1"/>
  <c r="AP198" i="1"/>
  <c r="AO198" i="1"/>
  <c r="M198" i="1"/>
  <c r="J198" i="1"/>
  <c r="C198" i="1"/>
  <c r="B198" i="1"/>
  <c r="A198" i="1"/>
  <c r="AR197" i="1"/>
  <c r="AP197" i="1"/>
  <c r="AO197" i="1"/>
  <c r="M197" i="1"/>
  <c r="J197" i="1"/>
  <c r="C197" i="1"/>
  <c r="B197" i="1"/>
  <c r="A197" i="1"/>
  <c r="AR196" i="1"/>
  <c r="AP196" i="1"/>
  <c r="AO196" i="1"/>
  <c r="M196" i="1"/>
  <c r="J196" i="1"/>
  <c r="C196" i="1"/>
  <c r="B196" i="1"/>
  <c r="A196" i="1"/>
  <c r="AR195" i="1"/>
  <c r="AP195" i="1"/>
  <c r="AO195" i="1"/>
  <c r="M195" i="1"/>
  <c r="J195" i="1"/>
  <c r="C195" i="1"/>
  <c r="B195" i="1"/>
  <c r="A195" i="1"/>
  <c r="AR194" i="1"/>
  <c r="AP194" i="1"/>
  <c r="AO194" i="1"/>
  <c r="M194" i="1"/>
  <c r="J194" i="1"/>
  <c r="C194" i="1"/>
  <c r="B194" i="1"/>
  <c r="A194" i="1"/>
  <c r="AR193" i="1"/>
  <c r="AP193" i="1"/>
  <c r="AO193" i="1"/>
  <c r="M193" i="1"/>
  <c r="J193" i="1"/>
  <c r="C193" i="1"/>
  <c r="B193" i="1"/>
  <c r="A193" i="1"/>
  <c r="AR192" i="1"/>
  <c r="AP192" i="1"/>
  <c r="AO192" i="1"/>
  <c r="M192" i="1"/>
  <c r="J192" i="1"/>
  <c r="C192" i="1"/>
  <c r="B192" i="1"/>
  <c r="A192" i="1"/>
  <c r="AR191" i="1"/>
  <c r="AP191" i="1"/>
  <c r="AO191" i="1"/>
  <c r="M191" i="1"/>
  <c r="J191" i="1"/>
  <c r="C191" i="1"/>
  <c r="B191" i="1"/>
  <c r="A191" i="1"/>
  <c r="AR190" i="1"/>
  <c r="AP190" i="1"/>
  <c r="AO190" i="1"/>
  <c r="M190" i="1"/>
  <c r="J190" i="1"/>
  <c r="C190" i="1"/>
  <c r="B190" i="1"/>
  <c r="A190" i="1"/>
  <c r="AR189" i="1"/>
  <c r="AP189" i="1"/>
  <c r="AO189" i="1"/>
  <c r="M189" i="1"/>
  <c r="J189" i="1"/>
  <c r="C189" i="1"/>
  <c r="B189" i="1"/>
  <c r="A189" i="1"/>
  <c r="AR188" i="1"/>
  <c r="AP188" i="1"/>
  <c r="AO188" i="1"/>
  <c r="M188" i="1"/>
  <c r="J188" i="1"/>
  <c r="C188" i="1"/>
  <c r="B188" i="1"/>
  <c r="A188" i="1"/>
  <c r="AR187" i="1"/>
  <c r="AP187" i="1"/>
  <c r="AO187" i="1"/>
  <c r="M187" i="1"/>
  <c r="J187" i="1"/>
  <c r="C187" i="1"/>
  <c r="B187" i="1"/>
  <c r="A187" i="1"/>
  <c r="AR186" i="1"/>
  <c r="AP186" i="1"/>
  <c r="AO186" i="1"/>
  <c r="M186" i="1"/>
  <c r="J186" i="1"/>
  <c r="C186" i="1"/>
  <c r="B186" i="1"/>
  <c r="A186" i="1"/>
  <c r="AR185" i="1"/>
  <c r="AP185" i="1"/>
  <c r="AO185" i="1"/>
  <c r="M185" i="1"/>
  <c r="J185" i="1"/>
  <c r="C185" i="1"/>
  <c r="B185" i="1"/>
  <c r="A185" i="1"/>
  <c r="AR184" i="1"/>
  <c r="AP184" i="1"/>
  <c r="AO184" i="1"/>
  <c r="M184" i="1"/>
  <c r="J184" i="1"/>
  <c r="C184" i="1"/>
  <c r="B184" i="1"/>
  <c r="A184" i="1"/>
  <c r="AR183" i="1"/>
  <c r="AP183" i="1"/>
  <c r="AO183" i="1"/>
  <c r="M183" i="1"/>
  <c r="J183" i="1"/>
  <c r="C183" i="1"/>
  <c r="B183" i="1"/>
  <c r="A183" i="1"/>
  <c r="AR182" i="1"/>
  <c r="AP182" i="1"/>
  <c r="AO182" i="1"/>
  <c r="M182" i="1"/>
  <c r="J182" i="1"/>
  <c r="C182" i="1"/>
  <c r="B182" i="1"/>
  <c r="A182" i="1"/>
  <c r="AR181" i="1"/>
  <c r="AP181" i="1"/>
  <c r="AO181" i="1"/>
  <c r="M181" i="1"/>
  <c r="J181" i="1"/>
  <c r="C181" i="1"/>
  <c r="B181" i="1"/>
  <c r="A181" i="1"/>
  <c r="AR180" i="1"/>
  <c r="AP180" i="1"/>
  <c r="AO180" i="1"/>
  <c r="M180" i="1"/>
  <c r="J180" i="1"/>
  <c r="C180" i="1"/>
  <c r="B180" i="1"/>
  <c r="A180" i="1"/>
  <c r="AR179" i="1"/>
  <c r="AP179" i="1"/>
  <c r="AO179" i="1"/>
  <c r="M179" i="1"/>
  <c r="J179" i="1"/>
  <c r="C179" i="1"/>
  <c r="B179" i="1"/>
  <c r="A179" i="1"/>
  <c r="AR178" i="1"/>
  <c r="AP178" i="1"/>
  <c r="AO178" i="1"/>
  <c r="M178" i="1"/>
  <c r="J178" i="1"/>
  <c r="C178" i="1"/>
  <c r="B178" i="1"/>
  <c r="A178" i="1"/>
  <c r="AR177" i="1"/>
  <c r="AP177" i="1"/>
  <c r="AO177" i="1"/>
  <c r="M177" i="1"/>
  <c r="J177" i="1"/>
  <c r="C177" i="1"/>
  <c r="B177" i="1"/>
  <c r="A177" i="1"/>
  <c r="AR176" i="1"/>
  <c r="AP176" i="1"/>
  <c r="AO176" i="1"/>
  <c r="M176" i="1"/>
  <c r="J176" i="1"/>
  <c r="C176" i="1"/>
  <c r="B176" i="1"/>
  <c r="A176" i="1"/>
  <c r="AR175" i="1"/>
  <c r="AP175" i="1"/>
  <c r="AO175" i="1"/>
  <c r="M175" i="1"/>
  <c r="J175" i="1"/>
  <c r="C175" i="1"/>
  <c r="B175" i="1"/>
  <c r="A175" i="1"/>
  <c r="AR174" i="1"/>
  <c r="AP174" i="1"/>
  <c r="AO174" i="1"/>
  <c r="M174" i="1"/>
  <c r="J174" i="1"/>
  <c r="C174" i="1"/>
  <c r="B174" i="1"/>
  <c r="A174" i="1"/>
  <c r="AR173" i="1"/>
  <c r="AP173" i="1"/>
  <c r="AO173" i="1"/>
  <c r="M173" i="1"/>
  <c r="J173" i="1"/>
  <c r="C173" i="1"/>
  <c r="B173" i="1"/>
  <c r="A173" i="1"/>
  <c r="AR172" i="1"/>
  <c r="AP172" i="1"/>
  <c r="AO172" i="1"/>
  <c r="M172" i="1"/>
  <c r="J172" i="1"/>
  <c r="C172" i="1"/>
  <c r="B172" i="1"/>
  <c r="A172" i="1"/>
  <c r="AR171" i="1"/>
  <c r="AP171" i="1"/>
  <c r="AO171" i="1"/>
  <c r="M171" i="1"/>
  <c r="J171" i="1"/>
  <c r="C171" i="1"/>
  <c r="B171" i="1"/>
  <c r="A171" i="1"/>
  <c r="AR170" i="1"/>
  <c r="AP170" i="1"/>
  <c r="AO170" i="1"/>
  <c r="M170" i="1"/>
  <c r="J170" i="1"/>
  <c r="C170" i="1"/>
  <c r="B170" i="1"/>
  <c r="A170" i="1"/>
  <c r="AR169" i="1"/>
  <c r="AP169" i="1"/>
  <c r="AO169" i="1"/>
  <c r="M169" i="1"/>
  <c r="J169" i="1"/>
  <c r="C169" i="1"/>
  <c r="B169" i="1"/>
  <c r="A169" i="1"/>
  <c r="AR168" i="1"/>
  <c r="AP168" i="1"/>
  <c r="AO168" i="1"/>
  <c r="M168" i="1"/>
  <c r="J168" i="1"/>
  <c r="C168" i="1"/>
  <c r="B168" i="1"/>
  <c r="A168" i="1"/>
  <c r="AR167" i="1"/>
  <c r="AP167" i="1"/>
  <c r="AO167" i="1"/>
  <c r="M167" i="1"/>
  <c r="J167" i="1"/>
  <c r="C167" i="1"/>
  <c r="B167" i="1"/>
  <c r="A167" i="1"/>
  <c r="AR166" i="1"/>
  <c r="AP166" i="1"/>
  <c r="AO166" i="1"/>
  <c r="M166" i="1"/>
  <c r="J166" i="1"/>
  <c r="C166" i="1"/>
  <c r="B166" i="1"/>
  <c r="A166" i="1"/>
  <c r="AR165" i="1"/>
  <c r="AP165" i="1"/>
  <c r="AO165" i="1"/>
  <c r="M165" i="1"/>
  <c r="J165" i="1"/>
  <c r="C165" i="1"/>
  <c r="B165" i="1"/>
  <c r="A165" i="1"/>
  <c r="AR164" i="1"/>
  <c r="AP164" i="1"/>
  <c r="AO164" i="1"/>
  <c r="M164" i="1"/>
  <c r="J164" i="1"/>
  <c r="C164" i="1"/>
  <c r="B164" i="1"/>
  <c r="A164" i="1"/>
  <c r="AR163" i="1"/>
  <c r="AP163" i="1"/>
  <c r="AO163" i="1"/>
  <c r="M163" i="1"/>
  <c r="J163" i="1"/>
  <c r="C163" i="1"/>
  <c r="B163" i="1"/>
  <c r="A163" i="1"/>
  <c r="AR162" i="1"/>
  <c r="AP162" i="1"/>
  <c r="AO162" i="1"/>
  <c r="M162" i="1"/>
  <c r="J162" i="1"/>
  <c r="C162" i="1"/>
  <c r="B162" i="1"/>
  <c r="A162" i="1"/>
  <c r="AR161" i="1"/>
  <c r="AP161" i="1"/>
  <c r="AO161" i="1"/>
  <c r="M161" i="1"/>
  <c r="J161" i="1"/>
  <c r="C161" i="1"/>
  <c r="B161" i="1"/>
  <c r="A161" i="1"/>
  <c r="AR160" i="1"/>
  <c r="AP160" i="1"/>
  <c r="AO160" i="1"/>
  <c r="M160" i="1"/>
  <c r="J160" i="1"/>
  <c r="C160" i="1"/>
  <c r="B160" i="1"/>
  <c r="A160" i="1"/>
  <c r="AR159" i="1"/>
  <c r="AP159" i="1"/>
  <c r="AO159" i="1"/>
  <c r="M159" i="1"/>
  <c r="J159" i="1"/>
  <c r="C159" i="1"/>
  <c r="B159" i="1"/>
  <c r="A159" i="1"/>
  <c r="AR158" i="1"/>
  <c r="AP158" i="1"/>
  <c r="AO158" i="1"/>
  <c r="M158" i="1"/>
  <c r="J158" i="1"/>
  <c r="C158" i="1"/>
  <c r="B158" i="1"/>
  <c r="A158" i="1"/>
  <c r="AR157" i="1"/>
  <c r="AP157" i="1"/>
  <c r="AO157" i="1"/>
  <c r="M157" i="1"/>
  <c r="J157" i="1"/>
  <c r="C157" i="1"/>
  <c r="B157" i="1"/>
  <c r="A157" i="1"/>
  <c r="AR156" i="1"/>
  <c r="AP156" i="1"/>
  <c r="AO156" i="1"/>
  <c r="M156" i="1"/>
  <c r="J156" i="1"/>
  <c r="C156" i="1"/>
  <c r="B156" i="1"/>
  <c r="A156" i="1"/>
  <c r="AR155" i="1"/>
  <c r="AP155" i="1"/>
  <c r="AO155" i="1"/>
  <c r="M155" i="1"/>
  <c r="J155" i="1"/>
  <c r="C155" i="1"/>
  <c r="B155" i="1"/>
  <c r="A155" i="1"/>
  <c r="AR154" i="1"/>
  <c r="AP154" i="1"/>
  <c r="AO154" i="1"/>
  <c r="M154" i="1"/>
  <c r="J154" i="1"/>
  <c r="C154" i="1"/>
  <c r="B154" i="1"/>
  <c r="A154" i="1"/>
  <c r="AR153" i="1"/>
  <c r="AP153" i="1"/>
  <c r="AO153" i="1"/>
  <c r="M153" i="1"/>
  <c r="J153" i="1"/>
  <c r="C153" i="1"/>
  <c r="B153" i="1"/>
  <c r="A153" i="1"/>
  <c r="AR152" i="1"/>
  <c r="AP152" i="1"/>
  <c r="AO152" i="1"/>
  <c r="M152" i="1"/>
  <c r="J152" i="1"/>
  <c r="C152" i="1"/>
  <c r="B152" i="1"/>
  <c r="A152" i="1"/>
  <c r="AR151" i="1"/>
  <c r="AP151" i="1"/>
  <c r="AO151" i="1"/>
  <c r="M151" i="1"/>
  <c r="J151" i="1"/>
  <c r="C151" i="1"/>
  <c r="B151" i="1"/>
  <c r="A151" i="1"/>
  <c r="AR150" i="1"/>
  <c r="AP150" i="1"/>
  <c r="AO150" i="1"/>
  <c r="M150" i="1"/>
  <c r="J150" i="1"/>
  <c r="C150" i="1"/>
  <c r="B150" i="1"/>
  <c r="A150" i="1"/>
  <c r="AR149" i="1"/>
  <c r="AP149" i="1"/>
  <c r="AO149" i="1"/>
  <c r="M149" i="1"/>
  <c r="J149" i="1"/>
  <c r="C149" i="1"/>
  <c r="B149" i="1"/>
  <c r="A149" i="1"/>
  <c r="AR148" i="1"/>
  <c r="AP148" i="1"/>
  <c r="AO148" i="1"/>
  <c r="M148" i="1"/>
  <c r="J148" i="1"/>
  <c r="C148" i="1"/>
  <c r="B148" i="1"/>
  <c r="A148" i="1"/>
  <c r="AR147" i="1"/>
  <c r="AP147" i="1"/>
  <c r="AO147" i="1"/>
  <c r="M147" i="1"/>
  <c r="J147" i="1"/>
  <c r="C147" i="1"/>
  <c r="B147" i="1"/>
  <c r="A147" i="1"/>
  <c r="AR146" i="1"/>
  <c r="AP146" i="1"/>
  <c r="AO146" i="1"/>
  <c r="M146" i="1"/>
  <c r="J146" i="1"/>
  <c r="C146" i="1"/>
  <c r="B146" i="1"/>
  <c r="A146" i="1"/>
  <c r="AR145" i="1"/>
  <c r="AP145" i="1"/>
  <c r="AO145" i="1"/>
  <c r="M145" i="1"/>
  <c r="J145" i="1"/>
  <c r="C145" i="1"/>
  <c r="B145" i="1"/>
  <c r="A145" i="1"/>
  <c r="AR144" i="1"/>
  <c r="AP144" i="1"/>
  <c r="AO144" i="1"/>
  <c r="M144" i="1"/>
  <c r="J144" i="1"/>
  <c r="C144" i="1"/>
  <c r="B144" i="1"/>
  <c r="A144" i="1"/>
  <c r="AR143" i="1"/>
  <c r="AP143" i="1"/>
  <c r="AO143" i="1"/>
  <c r="M143" i="1"/>
  <c r="J143" i="1"/>
  <c r="C143" i="1"/>
  <c r="B143" i="1"/>
  <c r="A143" i="1"/>
  <c r="AR142" i="1"/>
  <c r="AP142" i="1"/>
  <c r="AO142" i="1"/>
  <c r="M142" i="1"/>
  <c r="J142" i="1"/>
  <c r="C142" i="1"/>
  <c r="B142" i="1"/>
  <c r="A142" i="1"/>
  <c r="AR141" i="1"/>
  <c r="AP141" i="1"/>
  <c r="AO141" i="1"/>
  <c r="M141" i="1"/>
  <c r="J141" i="1"/>
  <c r="C141" i="1"/>
  <c r="B141" i="1"/>
  <c r="A141" i="1"/>
  <c r="AR140" i="1"/>
  <c r="AP140" i="1"/>
  <c r="AO140" i="1"/>
  <c r="M140" i="1"/>
  <c r="J140" i="1"/>
  <c r="C140" i="1"/>
  <c r="B140" i="1"/>
  <c r="A140" i="1"/>
  <c r="AR139" i="1"/>
  <c r="AP139" i="1"/>
  <c r="AO139" i="1"/>
  <c r="M139" i="1"/>
  <c r="J139" i="1"/>
  <c r="C139" i="1"/>
  <c r="B139" i="1"/>
  <c r="A139" i="1"/>
  <c r="AR138" i="1"/>
  <c r="AP138" i="1"/>
  <c r="AO138" i="1"/>
  <c r="M138" i="1"/>
  <c r="J138" i="1"/>
  <c r="C138" i="1"/>
  <c r="B138" i="1"/>
  <c r="A138" i="1"/>
  <c r="AR137" i="1"/>
  <c r="AP137" i="1"/>
  <c r="AO137" i="1"/>
  <c r="M137" i="1"/>
  <c r="J137" i="1"/>
  <c r="C137" i="1"/>
  <c r="B137" i="1"/>
  <c r="A137" i="1"/>
  <c r="AR136" i="1"/>
  <c r="AP136" i="1"/>
  <c r="AO136" i="1"/>
  <c r="M136" i="1"/>
  <c r="J136" i="1"/>
  <c r="C136" i="1"/>
  <c r="B136" i="1"/>
  <c r="A136" i="1"/>
  <c r="AR135" i="1"/>
  <c r="AP135" i="1"/>
  <c r="AO135" i="1"/>
  <c r="M135" i="1"/>
  <c r="J135" i="1"/>
  <c r="C135" i="1"/>
  <c r="B135" i="1"/>
  <c r="A135" i="1"/>
  <c r="AR134" i="1"/>
  <c r="AP134" i="1"/>
  <c r="AO134" i="1"/>
  <c r="M134" i="1"/>
  <c r="J134" i="1"/>
  <c r="C134" i="1"/>
  <c r="B134" i="1"/>
  <c r="A134" i="1"/>
  <c r="AR133" i="1"/>
  <c r="AP133" i="1"/>
  <c r="AO133" i="1"/>
  <c r="M133" i="1"/>
  <c r="J133" i="1"/>
  <c r="C133" i="1"/>
  <c r="B133" i="1"/>
  <c r="A133" i="1"/>
  <c r="AR132" i="1"/>
  <c r="AP132" i="1"/>
  <c r="AO132" i="1"/>
  <c r="M132" i="1"/>
  <c r="J132" i="1"/>
  <c r="C132" i="1"/>
  <c r="B132" i="1"/>
  <c r="A132" i="1"/>
  <c r="AR131" i="1"/>
  <c r="AP131" i="1"/>
  <c r="AO131" i="1"/>
  <c r="M131" i="1"/>
  <c r="J131" i="1"/>
  <c r="C131" i="1"/>
  <c r="B131" i="1"/>
  <c r="A131" i="1"/>
  <c r="AR130" i="1"/>
  <c r="AP130" i="1"/>
  <c r="AO130" i="1"/>
  <c r="M130" i="1"/>
  <c r="J130" i="1"/>
  <c r="C130" i="1"/>
  <c r="B130" i="1"/>
  <c r="A130" i="1"/>
  <c r="AR129" i="1"/>
  <c r="AP129" i="1"/>
  <c r="AO129" i="1"/>
  <c r="M129" i="1"/>
  <c r="J129" i="1"/>
  <c r="C129" i="1"/>
  <c r="B129" i="1"/>
  <c r="A129" i="1"/>
  <c r="AR128" i="1"/>
  <c r="AP128" i="1"/>
  <c r="AO128" i="1"/>
  <c r="M128" i="1"/>
  <c r="J128" i="1"/>
  <c r="C128" i="1"/>
  <c r="B128" i="1"/>
  <c r="A128" i="1"/>
  <c r="AR127" i="1"/>
  <c r="AP127" i="1"/>
  <c r="AO127" i="1"/>
  <c r="M127" i="1"/>
  <c r="J127" i="1"/>
  <c r="C127" i="1"/>
  <c r="B127" i="1"/>
  <c r="A127" i="1"/>
  <c r="AR126" i="1"/>
  <c r="AP126" i="1"/>
  <c r="AO126" i="1"/>
  <c r="M126" i="1"/>
  <c r="J126" i="1"/>
  <c r="C126" i="1"/>
  <c r="B126" i="1"/>
  <c r="A126" i="1"/>
  <c r="AR125" i="1"/>
  <c r="AP125" i="1"/>
  <c r="AO125" i="1"/>
  <c r="M125" i="1"/>
  <c r="J125" i="1"/>
  <c r="C125" i="1"/>
  <c r="B125" i="1"/>
  <c r="A125" i="1"/>
  <c r="AR124" i="1"/>
  <c r="AP124" i="1"/>
  <c r="AO124" i="1"/>
  <c r="M124" i="1"/>
  <c r="J124" i="1"/>
  <c r="C124" i="1"/>
  <c r="B124" i="1"/>
  <c r="A124" i="1"/>
  <c r="AR123" i="1"/>
  <c r="AP123" i="1"/>
  <c r="AO123" i="1"/>
  <c r="M123" i="1"/>
  <c r="J123" i="1"/>
  <c r="C123" i="1"/>
  <c r="B123" i="1"/>
  <c r="A123" i="1"/>
  <c r="AR122" i="1"/>
  <c r="AP122" i="1"/>
  <c r="AO122" i="1"/>
  <c r="M122" i="1"/>
  <c r="J122" i="1"/>
  <c r="C122" i="1"/>
  <c r="B122" i="1"/>
  <c r="A122" i="1"/>
  <c r="AR121" i="1"/>
  <c r="AP121" i="1"/>
  <c r="AO121" i="1"/>
  <c r="M121" i="1"/>
  <c r="J121" i="1"/>
  <c r="C121" i="1"/>
  <c r="B121" i="1"/>
  <c r="A121" i="1"/>
  <c r="AR120" i="1"/>
  <c r="AP120" i="1"/>
  <c r="AO120" i="1"/>
  <c r="M120" i="1"/>
  <c r="J120" i="1"/>
  <c r="C120" i="1"/>
  <c r="B120" i="1"/>
  <c r="A120" i="1"/>
  <c r="AR119" i="1"/>
  <c r="AP119" i="1"/>
  <c r="AO119" i="1"/>
  <c r="M119" i="1"/>
  <c r="J119" i="1"/>
  <c r="C119" i="1"/>
  <c r="B119" i="1"/>
  <c r="A119" i="1"/>
  <c r="AR118" i="1"/>
  <c r="AP118" i="1"/>
  <c r="AO118" i="1"/>
  <c r="M118" i="1"/>
  <c r="J118" i="1"/>
  <c r="C118" i="1"/>
  <c r="B118" i="1"/>
  <c r="A118" i="1"/>
  <c r="AR117" i="1"/>
  <c r="AP117" i="1"/>
  <c r="AO117" i="1"/>
  <c r="M117" i="1"/>
  <c r="J117" i="1"/>
  <c r="C117" i="1"/>
  <c r="B117" i="1"/>
  <c r="A117" i="1"/>
  <c r="AR116" i="1"/>
  <c r="AP116" i="1"/>
  <c r="AO116" i="1"/>
  <c r="M116" i="1"/>
  <c r="J116" i="1"/>
  <c r="C116" i="1"/>
  <c r="B116" i="1"/>
  <c r="A116" i="1"/>
  <c r="AR115" i="1"/>
  <c r="AP115" i="1"/>
  <c r="AO115" i="1"/>
  <c r="M115" i="1"/>
  <c r="J115" i="1"/>
  <c r="C115" i="1"/>
  <c r="B115" i="1"/>
  <c r="A115" i="1"/>
  <c r="AR114" i="1"/>
  <c r="AP114" i="1"/>
  <c r="AO114" i="1"/>
  <c r="M114" i="1"/>
  <c r="J114" i="1"/>
  <c r="C114" i="1"/>
  <c r="B114" i="1"/>
  <c r="A114" i="1"/>
  <c r="AR113" i="1"/>
  <c r="AP113" i="1"/>
  <c r="AO113" i="1"/>
  <c r="M113" i="1"/>
  <c r="J113" i="1"/>
  <c r="C113" i="1"/>
  <c r="B113" i="1"/>
  <c r="A113" i="1"/>
  <c r="AR112" i="1"/>
  <c r="AP112" i="1"/>
  <c r="AO112" i="1"/>
  <c r="M112" i="1"/>
  <c r="J112" i="1"/>
  <c r="C112" i="1"/>
  <c r="B112" i="1"/>
  <c r="A112" i="1"/>
  <c r="AR111" i="1"/>
  <c r="AP111" i="1"/>
  <c r="AO111" i="1"/>
  <c r="M111" i="1"/>
  <c r="J111" i="1"/>
  <c r="C111" i="1"/>
  <c r="B111" i="1"/>
  <c r="A111" i="1"/>
  <c r="AR110" i="1"/>
  <c r="AP110" i="1"/>
  <c r="AO110" i="1"/>
  <c r="M110" i="1"/>
  <c r="J110" i="1"/>
  <c r="C110" i="1"/>
  <c r="B110" i="1"/>
  <c r="A110" i="1"/>
  <c r="AR109" i="1"/>
  <c r="AP109" i="1"/>
  <c r="AO109" i="1"/>
  <c r="M109" i="1"/>
  <c r="J109" i="1"/>
  <c r="C109" i="1"/>
  <c r="B109" i="1"/>
  <c r="A109" i="1"/>
  <c r="AR108" i="1"/>
  <c r="AP108" i="1"/>
  <c r="AO108" i="1"/>
  <c r="M108" i="1"/>
  <c r="J108" i="1"/>
  <c r="C108" i="1"/>
  <c r="B108" i="1"/>
  <c r="A108" i="1"/>
  <c r="AR107" i="1"/>
  <c r="AP107" i="1"/>
  <c r="AO107" i="1"/>
  <c r="M107" i="1"/>
  <c r="J107" i="1"/>
  <c r="C107" i="1"/>
  <c r="B107" i="1"/>
  <c r="A107" i="1"/>
  <c r="AR106" i="1"/>
  <c r="AP106" i="1"/>
  <c r="AO106" i="1"/>
  <c r="M106" i="1"/>
  <c r="J106" i="1"/>
  <c r="C106" i="1"/>
  <c r="B106" i="1"/>
  <c r="A106" i="1"/>
  <c r="AR105" i="1"/>
  <c r="AP105" i="1"/>
  <c r="AO105" i="1"/>
  <c r="M105" i="1"/>
  <c r="J105" i="1"/>
  <c r="C105" i="1"/>
  <c r="B105" i="1"/>
  <c r="A105" i="1"/>
  <c r="AR104" i="1"/>
  <c r="AP104" i="1"/>
  <c r="AO104" i="1"/>
  <c r="M104" i="1"/>
  <c r="J104" i="1"/>
  <c r="C104" i="1"/>
  <c r="B104" i="1"/>
  <c r="A104" i="1"/>
  <c r="AR103" i="1"/>
  <c r="AP103" i="1"/>
  <c r="AO103" i="1"/>
  <c r="M103" i="1"/>
  <c r="J103" i="1"/>
  <c r="C103" i="1"/>
  <c r="B103" i="1"/>
  <c r="A103" i="1"/>
  <c r="AR102" i="1"/>
  <c r="AP102" i="1"/>
  <c r="AO102" i="1"/>
  <c r="M102" i="1"/>
  <c r="J102" i="1"/>
  <c r="C102" i="1"/>
  <c r="B102" i="1"/>
  <c r="A102" i="1"/>
  <c r="AR101" i="1"/>
  <c r="AP101" i="1"/>
  <c r="AO101" i="1"/>
  <c r="M101" i="1"/>
  <c r="J101" i="1"/>
  <c r="C101" i="1"/>
  <c r="B101" i="1"/>
  <c r="A101" i="1"/>
  <c r="AR100" i="1"/>
  <c r="AP100" i="1"/>
  <c r="AO100" i="1"/>
  <c r="M100" i="1"/>
  <c r="J100" i="1"/>
  <c r="C100" i="1"/>
  <c r="B100" i="1"/>
  <c r="A100" i="1"/>
  <c r="AR99" i="1"/>
  <c r="AP99" i="1"/>
  <c r="AO99" i="1"/>
  <c r="M99" i="1"/>
  <c r="J99" i="1"/>
  <c r="C99" i="1"/>
  <c r="B99" i="1"/>
  <c r="A99" i="1"/>
  <c r="AR98" i="1"/>
  <c r="AP98" i="1"/>
  <c r="AO98" i="1"/>
  <c r="M98" i="1"/>
  <c r="J98" i="1"/>
  <c r="C98" i="1"/>
  <c r="B98" i="1"/>
  <c r="A98" i="1"/>
  <c r="AR97" i="1"/>
  <c r="AP97" i="1"/>
  <c r="AO97" i="1"/>
  <c r="M97" i="1"/>
  <c r="J97" i="1"/>
  <c r="C97" i="1"/>
  <c r="B97" i="1"/>
  <c r="A97" i="1"/>
  <c r="AR96" i="1"/>
  <c r="AP96" i="1"/>
  <c r="AO96" i="1"/>
  <c r="M96" i="1"/>
  <c r="J96" i="1"/>
  <c r="C96" i="1"/>
  <c r="B96" i="1"/>
  <c r="A96" i="1"/>
  <c r="AR95" i="1"/>
  <c r="AP95" i="1"/>
  <c r="AO95" i="1"/>
  <c r="M95" i="1"/>
  <c r="J95" i="1"/>
  <c r="C95" i="1"/>
  <c r="B95" i="1"/>
  <c r="A95" i="1"/>
  <c r="AR94" i="1"/>
  <c r="AP94" i="1"/>
  <c r="AO94" i="1"/>
  <c r="M94" i="1"/>
  <c r="J94" i="1"/>
  <c r="C94" i="1"/>
  <c r="B94" i="1"/>
  <c r="A94" i="1"/>
  <c r="AR93" i="1"/>
  <c r="AP93" i="1"/>
  <c r="AO93" i="1"/>
  <c r="M93" i="1"/>
  <c r="J93" i="1"/>
  <c r="C93" i="1"/>
  <c r="B93" i="1"/>
  <c r="A93" i="1"/>
  <c r="AR92" i="1"/>
  <c r="AP92" i="1"/>
  <c r="AO92" i="1"/>
  <c r="M92" i="1"/>
  <c r="J92" i="1"/>
  <c r="C92" i="1"/>
  <c r="B92" i="1"/>
  <c r="A92" i="1"/>
  <c r="AR91" i="1"/>
  <c r="AP91" i="1"/>
  <c r="AO91" i="1"/>
  <c r="M91" i="1"/>
  <c r="J91" i="1"/>
  <c r="C91" i="1"/>
  <c r="B91" i="1"/>
  <c r="A91" i="1"/>
  <c r="AR90" i="1"/>
  <c r="AP90" i="1"/>
  <c r="AO90" i="1"/>
  <c r="M90" i="1"/>
  <c r="J90" i="1"/>
  <c r="C90" i="1"/>
  <c r="B90" i="1"/>
  <c r="A90" i="1"/>
  <c r="AR89" i="1"/>
  <c r="AP89" i="1"/>
  <c r="AO89" i="1"/>
  <c r="M89" i="1"/>
  <c r="J89" i="1"/>
  <c r="C89" i="1"/>
  <c r="B89" i="1"/>
  <c r="A89" i="1"/>
  <c r="AR88" i="1"/>
  <c r="AP88" i="1"/>
  <c r="AO88" i="1"/>
  <c r="M88" i="1"/>
  <c r="J88" i="1"/>
  <c r="C88" i="1"/>
  <c r="B88" i="1"/>
  <c r="A88" i="1"/>
  <c r="AR87" i="1"/>
  <c r="AP87" i="1"/>
  <c r="AO87" i="1"/>
  <c r="M87" i="1"/>
  <c r="J87" i="1"/>
  <c r="C87" i="1"/>
  <c r="B87" i="1"/>
  <c r="A87" i="1"/>
  <c r="AR86" i="1"/>
  <c r="AP86" i="1"/>
  <c r="AO86" i="1"/>
  <c r="M86" i="1"/>
  <c r="J86" i="1"/>
  <c r="C86" i="1"/>
  <c r="B86" i="1"/>
  <c r="A86" i="1"/>
  <c r="AR85" i="1"/>
  <c r="AP85" i="1"/>
  <c r="AO85" i="1"/>
  <c r="M85" i="1"/>
  <c r="J85" i="1"/>
  <c r="C85" i="1"/>
  <c r="B85" i="1"/>
  <c r="A85" i="1"/>
  <c r="AR84" i="1"/>
  <c r="AP84" i="1"/>
  <c r="AO84" i="1"/>
  <c r="M84" i="1"/>
  <c r="J84" i="1"/>
  <c r="C84" i="1"/>
  <c r="B84" i="1"/>
  <c r="A84" i="1"/>
  <c r="AR83" i="1"/>
  <c r="AP83" i="1"/>
  <c r="AO83" i="1"/>
  <c r="M83" i="1"/>
  <c r="J83" i="1"/>
  <c r="C83" i="1"/>
  <c r="B83" i="1"/>
  <c r="A83" i="1"/>
  <c r="AR82" i="1"/>
  <c r="AP82" i="1"/>
  <c r="AO82" i="1"/>
  <c r="M82" i="1"/>
  <c r="J82" i="1"/>
  <c r="C82" i="1"/>
  <c r="B82" i="1"/>
  <c r="A82" i="1"/>
  <c r="AR81" i="1"/>
  <c r="AP81" i="1"/>
  <c r="AO81" i="1"/>
  <c r="M81" i="1"/>
  <c r="J81" i="1"/>
  <c r="C81" i="1"/>
  <c r="B81" i="1"/>
  <c r="A81" i="1"/>
  <c r="AR80" i="1"/>
  <c r="AP80" i="1"/>
  <c r="AO80" i="1"/>
  <c r="M80" i="1"/>
  <c r="J80" i="1"/>
  <c r="C80" i="1"/>
  <c r="B80" i="1"/>
  <c r="A80" i="1"/>
  <c r="AR79" i="1"/>
  <c r="AP79" i="1"/>
  <c r="AO79" i="1"/>
  <c r="M79" i="1"/>
  <c r="J79" i="1"/>
  <c r="C79" i="1"/>
  <c r="B79" i="1"/>
  <c r="A79" i="1"/>
  <c r="AR78" i="1"/>
  <c r="AP78" i="1"/>
  <c r="AO78" i="1"/>
  <c r="M78" i="1"/>
  <c r="J78" i="1"/>
  <c r="C78" i="1"/>
  <c r="B78" i="1"/>
  <c r="A78" i="1"/>
  <c r="AR77" i="1"/>
  <c r="AP77" i="1"/>
  <c r="AO77" i="1"/>
  <c r="M77" i="1"/>
  <c r="J77" i="1"/>
  <c r="C77" i="1"/>
  <c r="B77" i="1"/>
  <c r="A77" i="1"/>
  <c r="AR76" i="1"/>
  <c r="AP76" i="1"/>
  <c r="AO76" i="1"/>
  <c r="M76" i="1"/>
  <c r="J76" i="1"/>
  <c r="C76" i="1"/>
  <c r="B76" i="1"/>
  <c r="A76" i="1"/>
  <c r="AR75" i="1"/>
  <c r="AP75" i="1"/>
  <c r="AO75" i="1"/>
  <c r="M75" i="1"/>
  <c r="J75" i="1"/>
  <c r="C75" i="1"/>
  <c r="B75" i="1"/>
  <c r="A75" i="1"/>
  <c r="AR74" i="1"/>
  <c r="AP74" i="1"/>
  <c r="AO74" i="1"/>
  <c r="M74" i="1"/>
  <c r="J74" i="1"/>
  <c r="C74" i="1"/>
  <c r="B74" i="1"/>
  <c r="A74" i="1"/>
  <c r="AR73" i="1"/>
  <c r="AP73" i="1"/>
  <c r="AO73" i="1"/>
  <c r="M73" i="1"/>
  <c r="J73" i="1"/>
  <c r="C73" i="1"/>
  <c r="B73" i="1"/>
  <c r="A73" i="1"/>
  <c r="AR72" i="1"/>
  <c r="AP72" i="1"/>
  <c r="AO72" i="1"/>
  <c r="M72" i="1"/>
  <c r="J72" i="1"/>
  <c r="C72" i="1"/>
  <c r="B72" i="1"/>
  <c r="A72" i="1"/>
  <c r="AR71" i="1"/>
  <c r="AP71" i="1"/>
  <c r="AO71" i="1"/>
  <c r="M71" i="1"/>
  <c r="J71" i="1"/>
  <c r="C71" i="1"/>
  <c r="B71" i="1"/>
  <c r="A71" i="1"/>
  <c r="AR70" i="1"/>
  <c r="AP70" i="1"/>
  <c r="AO70" i="1"/>
  <c r="M70" i="1"/>
  <c r="J70" i="1"/>
  <c r="C70" i="1"/>
  <c r="B70" i="1"/>
  <c r="A70" i="1"/>
  <c r="AR69" i="1"/>
  <c r="AP69" i="1"/>
  <c r="AO69" i="1"/>
  <c r="M69" i="1"/>
  <c r="J69" i="1"/>
  <c r="C69" i="1"/>
  <c r="B69" i="1"/>
  <c r="A69" i="1"/>
  <c r="AR68" i="1"/>
  <c r="AP68" i="1"/>
  <c r="AO68" i="1"/>
  <c r="M68" i="1"/>
  <c r="J68" i="1"/>
  <c r="C68" i="1"/>
  <c r="B68" i="1"/>
  <c r="A68" i="1"/>
  <c r="AR67" i="1"/>
  <c r="AP67" i="1"/>
  <c r="AO67" i="1"/>
  <c r="M67" i="1"/>
  <c r="J67" i="1"/>
  <c r="C67" i="1"/>
  <c r="B67" i="1"/>
  <c r="A67" i="1"/>
  <c r="AR66" i="1"/>
  <c r="AP66" i="1"/>
  <c r="AO66" i="1"/>
  <c r="M66" i="1"/>
  <c r="J66" i="1"/>
  <c r="C66" i="1"/>
  <c r="B66" i="1"/>
  <c r="A66" i="1"/>
  <c r="AR65" i="1"/>
  <c r="AP65" i="1"/>
  <c r="AO65" i="1"/>
  <c r="M65" i="1"/>
  <c r="J65" i="1"/>
  <c r="C65" i="1"/>
  <c r="B65" i="1"/>
  <c r="A65" i="1"/>
  <c r="AR64" i="1"/>
  <c r="AP64" i="1"/>
  <c r="AO64" i="1"/>
  <c r="M64" i="1"/>
  <c r="J64" i="1"/>
  <c r="C64" i="1"/>
  <c r="B64" i="1"/>
  <c r="A64" i="1"/>
  <c r="AR63" i="1"/>
  <c r="AP63" i="1"/>
  <c r="AO63" i="1"/>
  <c r="M63" i="1"/>
  <c r="J63" i="1"/>
  <c r="C63" i="1"/>
  <c r="B63" i="1"/>
  <c r="A63" i="1"/>
  <c r="AR62" i="1"/>
  <c r="AP62" i="1"/>
  <c r="AO62" i="1"/>
  <c r="M62" i="1"/>
  <c r="J62" i="1"/>
  <c r="C62" i="1"/>
  <c r="B62" i="1"/>
  <c r="A62" i="1"/>
  <c r="AR61" i="1"/>
  <c r="AP61" i="1"/>
  <c r="AO61" i="1"/>
  <c r="M61" i="1"/>
  <c r="J61" i="1"/>
  <c r="C61" i="1"/>
  <c r="B61" i="1"/>
  <c r="A61" i="1"/>
  <c r="AR60" i="1"/>
  <c r="AP60" i="1"/>
  <c r="AO60" i="1"/>
  <c r="M60" i="1"/>
  <c r="J60" i="1"/>
  <c r="C60" i="1"/>
  <c r="B60" i="1"/>
  <c r="A60" i="1"/>
  <c r="AR59" i="1"/>
  <c r="AP59" i="1"/>
  <c r="AO59" i="1"/>
  <c r="M59" i="1"/>
  <c r="J59" i="1"/>
  <c r="C59" i="1"/>
  <c r="B59" i="1"/>
  <c r="A59" i="1"/>
  <c r="AR58" i="1"/>
  <c r="AP58" i="1"/>
  <c r="AO58" i="1"/>
  <c r="M58" i="1"/>
  <c r="J58" i="1"/>
  <c r="C58" i="1"/>
  <c r="B58" i="1"/>
  <c r="A58" i="1"/>
  <c r="AR57" i="1"/>
  <c r="AP57" i="1"/>
  <c r="AO57" i="1"/>
  <c r="M57" i="1"/>
  <c r="J57" i="1"/>
  <c r="C57" i="1"/>
  <c r="B57" i="1"/>
  <c r="A57" i="1"/>
  <c r="AR56" i="1"/>
  <c r="AP56" i="1"/>
  <c r="AO56" i="1"/>
  <c r="M56" i="1"/>
  <c r="J56" i="1"/>
  <c r="C56" i="1"/>
  <c r="B56" i="1"/>
  <c r="A56" i="1"/>
  <c r="AR55" i="1"/>
  <c r="AP55" i="1"/>
  <c r="AO55" i="1"/>
  <c r="M55" i="1"/>
  <c r="J55" i="1"/>
  <c r="C55" i="1"/>
  <c r="B55" i="1"/>
  <c r="A55" i="1"/>
  <c r="AR54" i="1"/>
  <c r="AP54" i="1"/>
  <c r="AO54" i="1"/>
  <c r="M54" i="1"/>
  <c r="J54" i="1"/>
  <c r="C54" i="1"/>
  <c r="B54" i="1"/>
  <c r="A54" i="1"/>
  <c r="AR53" i="1"/>
  <c r="AP53" i="1"/>
  <c r="AO53" i="1"/>
  <c r="M53" i="1"/>
  <c r="J53" i="1"/>
  <c r="C53" i="1"/>
  <c r="B53" i="1"/>
  <c r="A53" i="1"/>
  <c r="AR52" i="1"/>
  <c r="AP52" i="1"/>
  <c r="AO52" i="1"/>
  <c r="M52" i="1"/>
  <c r="J52" i="1"/>
  <c r="C52" i="1"/>
  <c r="B52" i="1"/>
  <c r="A52" i="1"/>
  <c r="AR51" i="1"/>
  <c r="AP51" i="1"/>
  <c r="AO51" i="1"/>
  <c r="M51" i="1"/>
  <c r="J51" i="1"/>
  <c r="C51" i="1"/>
  <c r="B51" i="1"/>
  <c r="A51" i="1"/>
  <c r="AR50" i="1"/>
  <c r="AP50" i="1"/>
  <c r="AO50" i="1"/>
  <c r="M50" i="1"/>
  <c r="J50" i="1"/>
  <c r="C50" i="1"/>
  <c r="B50" i="1"/>
  <c r="A50" i="1"/>
  <c r="AR49" i="1"/>
  <c r="AP49" i="1"/>
  <c r="AO49" i="1"/>
  <c r="M49" i="1"/>
  <c r="J49" i="1"/>
  <c r="C49" i="1"/>
  <c r="B49" i="1"/>
  <c r="A49" i="1"/>
  <c r="AR48" i="1"/>
  <c r="AP48" i="1"/>
  <c r="AO48" i="1"/>
  <c r="M48" i="1"/>
  <c r="J48" i="1"/>
  <c r="C48" i="1"/>
  <c r="B48" i="1"/>
  <c r="A48" i="1"/>
  <c r="AR47" i="1"/>
  <c r="AP47" i="1"/>
  <c r="AO47" i="1"/>
  <c r="M47" i="1"/>
  <c r="J47" i="1"/>
  <c r="C47" i="1"/>
  <c r="B47" i="1"/>
  <c r="A47" i="1"/>
  <c r="AR46" i="1"/>
  <c r="AP46" i="1"/>
  <c r="AO46" i="1"/>
  <c r="M46" i="1"/>
  <c r="J46" i="1"/>
  <c r="C46" i="1"/>
  <c r="B46" i="1"/>
  <c r="A46" i="1"/>
  <c r="AR45" i="1"/>
  <c r="AP45" i="1"/>
  <c r="AO45" i="1"/>
  <c r="M45" i="1"/>
  <c r="J45" i="1"/>
  <c r="C45" i="1"/>
  <c r="B45" i="1"/>
  <c r="A45" i="1"/>
  <c r="AR44" i="1"/>
  <c r="AP44" i="1"/>
  <c r="AO44" i="1"/>
  <c r="M44" i="1"/>
  <c r="J44" i="1"/>
  <c r="C44" i="1"/>
  <c r="B44" i="1"/>
  <c r="A44" i="1"/>
  <c r="AR43" i="1"/>
  <c r="AP43" i="1"/>
  <c r="AO43" i="1"/>
  <c r="M43" i="1"/>
  <c r="J43" i="1"/>
  <c r="C43" i="1"/>
  <c r="B43" i="1"/>
  <c r="A43" i="1"/>
  <c r="AR42" i="1"/>
  <c r="AP42" i="1"/>
  <c r="AO42" i="1"/>
  <c r="M42" i="1"/>
  <c r="J42" i="1"/>
  <c r="C42" i="1"/>
  <c r="B42" i="1"/>
  <c r="A42" i="1"/>
  <c r="AR41" i="1"/>
  <c r="AP41" i="1"/>
  <c r="AO41" i="1"/>
  <c r="M41" i="1"/>
  <c r="J41" i="1"/>
  <c r="C41" i="1"/>
  <c r="B41" i="1"/>
  <c r="A41" i="1"/>
  <c r="AR40" i="1"/>
  <c r="AP40" i="1"/>
  <c r="AO40" i="1"/>
  <c r="M40" i="1"/>
  <c r="J40" i="1"/>
  <c r="C40" i="1"/>
  <c r="B40" i="1"/>
  <c r="A40" i="1"/>
  <c r="AR39" i="1"/>
  <c r="AP39" i="1"/>
  <c r="AO39" i="1"/>
  <c r="M39" i="1"/>
  <c r="J39" i="1"/>
  <c r="C39" i="1"/>
  <c r="B39" i="1"/>
  <c r="A39" i="1"/>
  <c r="AR38" i="1"/>
  <c r="AP38" i="1"/>
  <c r="AO38" i="1"/>
  <c r="M38" i="1"/>
  <c r="J38" i="1"/>
  <c r="C38" i="1"/>
  <c r="B38" i="1"/>
  <c r="A38" i="1"/>
  <c r="AR37" i="1"/>
  <c r="AP37" i="1"/>
  <c r="AO37" i="1"/>
  <c r="M37" i="1"/>
  <c r="J37" i="1"/>
  <c r="C37" i="1"/>
  <c r="B37" i="1"/>
  <c r="A37" i="1"/>
  <c r="AR36" i="1"/>
  <c r="AP36" i="1"/>
  <c r="AO36" i="1"/>
  <c r="M36" i="1"/>
  <c r="J36" i="1"/>
  <c r="C36" i="1"/>
  <c r="B36" i="1"/>
  <c r="A36" i="1"/>
  <c r="AR35" i="1"/>
  <c r="AP35" i="1"/>
  <c r="AO35" i="1"/>
  <c r="M35" i="1"/>
  <c r="J35" i="1"/>
  <c r="C35" i="1"/>
  <c r="B35" i="1"/>
  <c r="A35" i="1"/>
  <c r="AR34" i="1"/>
  <c r="AP34" i="1"/>
  <c r="AO34" i="1"/>
  <c r="M34" i="1"/>
  <c r="J34" i="1"/>
  <c r="C34" i="1"/>
  <c r="B34" i="1"/>
  <c r="A34" i="1"/>
  <c r="AR33" i="1"/>
  <c r="AP33" i="1"/>
  <c r="AO33" i="1"/>
  <c r="M33" i="1"/>
  <c r="J33" i="1"/>
  <c r="C33" i="1"/>
  <c r="B33" i="1"/>
  <c r="A33" i="1"/>
  <c r="AR32" i="1"/>
  <c r="AP32" i="1"/>
  <c r="AO32" i="1"/>
  <c r="M32" i="1"/>
  <c r="J32" i="1"/>
  <c r="C32" i="1"/>
  <c r="B32" i="1"/>
  <c r="A32" i="1"/>
  <c r="AR31" i="1"/>
  <c r="AP31" i="1"/>
  <c r="AO31" i="1"/>
  <c r="M31" i="1"/>
  <c r="J31" i="1"/>
  <c r="C31" i="1"/>
  <c r="B31" i="1"/>
  <c r="A31" i="1"/>
  <c r="AR30" i="1"/>
  <c r="AP30" i="1"/>
  <c r="AO30" i="1"/>
  <c r="M30" i="1"/>
  <c r="J30" i="1"/>
  <c r="C30" i="1"/>
  <c r="B30" i="1"/>
  <c r="A30" i="1"/>
  <c r="AR29" i="1"/>
  <c r="AP29" i="1"/>
  <c r="AO29" i="1"/>
  <c r="M29" i="1"/>
  <c r="J29" i="1"/>
  <c r="C29" i="1"/>
  <c r="B29" i="1"/>
  <c r="A29" i="1"/>
  <c r="AR28" i="1"/>
  <c r="AP28" i="1"/>
  <c r="AO28" i="1"/>
  <c r="M28" i="1"/>
  <c r="J28" i="1"/>
  <c r="C28" i="1"/>
  <c r="B28" i="1"/>
  <c r="A28" i="1"/>
  <c r="AR27" i="1"/>
  <c r="AP27" i="1"/>
  <c r="AO27" i="1"/>
  <c r="M27" i="1"/>
  <c r="J27" i="1"/>
  <c r="C27" i="1"/>
  <c r="B27" i="1"/>
  <c r="A27" i="1"/>
  <c r="AR26" i="1"/>
  <c r="AP26" i="1"/>
  <c r="AO26" i="1"/>
  <c r="M26" i="1"/>
  <c r="J26" i="1"/>
  <c r="C26" i="1"/>
  <c r="B26" i="1"/>
  <c r="A26" i="1"/>
  <c r="AR25" i="1"/>
  <c r="AP25" i="1"/>
  <c r="AO25" i="1"/>
  <c r="M25" i="1"/>
  <c r="J25" i="1"/>
  <c r="C25" i="1"/>
  <c r="B25" i="1"/>
  <c r="A25" i="1"/>
  <c r="AR24" i="1"/>
  <c r="AP24" i="1"/>
  <c r="AO24" i="1"/>
  <c r="M24" i="1"/>
  <c r="J24" i="1"/>
  <c r="C24" i="1"/>
  <c r="B24" i="1"/>
  <c r="A24" i="1"/>
  <c r="AR23" i="1"/>
  <c r="AP23" i="1"/>
  <c r="AO23" i="1"/>
  <c r="M23" i="1"/>
  <c r="J23" i="1"/>
  <c r="C23" i="1"/>
  <c r="B23" i="1"/>
  <c r="A23" i="1"/>
  <c r="AR22" i="1"/>
  <c r="AP22" i="1"/>
  <c r="AO22" i="1"/>
  <c r="M22" i="1"/>
  <c r="J22" i="1"/>
  <c r="C22" i="1"/>
  <c r="B22" i="1"/>
  <c r="A22" i="1"/>
  <c r="AR21" i="1"/>
  <c r="AP21" i="1"/>
  <c r="AO21" i="1"/>
  <c r="M21" i="1"/>
  <c r="J21" i="1"/>
  <c r="C21" i="1"/>
  <c r="B21" i="1"/>
  <c r="A21" i="1"/>
  <c r="AR20" i="1"/>
  <c r="AP20" i="1"/>
  <c r="AO20" i="1"/>
  <c r="M20" i="1"/>
  <c r="J20" i="1"/>
  <c r="C20" i="1"/>
  <c r="B20" i="1"/>
  <c r="A20" i="1"/>
  <c r="AR19" i="1"/>
  <c r="AP19" i="1"/>
  <c r="AO19" i="1"/>
  <c r="M19" i="1"/>
  <c r="J19" i="1"/>
  <c r="C19" i="1"/>
  <c r="B19" i="1"/>
  <c r="A19" i="1"/>
  <c r="AR18" i="1"/>
  <c r="AP18" i="1"/>
  <c r="AO18" i="1"/>
  <c r="M18" i="1"/>
  <c r="J18" i="1"/>
  <c r="C18" i="1"/>
  <c r="B18" i="1"/>
  <c r="A18" i="1"/>
  <c r="AR17" i="1"/>
  <c r="AP17" i="1"/>
  <c r="AO17" i="1"/>
  <c r="M17" i="1"/>
  <c r="J17" i="1"/>
  <c r="C17" i="1"/>
  <c r="B17" i="1"/>
  <c r="A17" i="1"/>
  <c r="AR16" i="1"/>
  <c r="AP16" i="1"/>
  <c r="AO16" i="1"/>
  <c r="M16" i="1"/>
  <c r="J16" i="1"/>
  <c r="C16" i="1"/>
  <c r="B16" i="1"/>
  <c r="A16" i="1"/>
  <c r="AR15" i="1"/>
  <c r="AP15" i="1"/>
  <c r="AO15" i="1"/>
  <c r="M15" i="1"/>
  <c r="J15" i="1"/>
  <c r="C15" i="1"/>
  <c r="B15" i="1"/>
  <c r="A15" i="1"/>
  <c r="AR14" i="1"/>
  <c r="AP14" i="1"/>
  <c r="AO14" i="1"/>
  <c r="M14" i="1"/>
  <c r="J14" i="1"/>
  <c r="C14" i="1"/>
  <c r="B14" i="1"/>
  <c r="A14" i="1"/>
  <c r="AR13" i="1"/>
  <c r="AP13" i="1"/>
  <c r="AO13" i="1"/>
  <c r="M13" i="1"/>
  <c r="J13" i="1"/>
  <c r="C13" i="1"/>
  <c r="B13" i="1"/>
  <c r="A13" i="1"/>
  <c r="AR12" i="1"/>
  <c r="AP12" i="1"/>
  <c r="AO12" i="1"/>
  <c r="M12" i="1"/>
  <c r="J12" i="1"/>
  <c r="C12" i="1"/>
  <c r="B12" i="1"/>
  <c r="A12" i="1"/>
  <c r="AR11" i="1"/>
  <c r="AP11" i="1"/>
  <c r="AO11" i="1"/>
  <c r="M11" i="1"/>
  <c r="J11" i="1"/>
  <c r="C11" i="1"/>
  <c r="B11" i="1"/>
  <c r="A11" i="1"/>
  <c r="AR10" i="1"/>
  <c r="AP10" i="1"/>
  <c r="AO10" i="1"/>
  <c r="M10" i="1"/>
  <c r="J10" i="1"/>
  <c r="C10" i="1"/>
  <c r="B10" i="1"/>
  <c r="A10" i="1"/>
  <c r="AR9" i="1"/>
  <c r="AP9" i="1"/>
  <c r="AO9" i="1"/>
  <c r="M9" i="1"/>
  <c r="J9" i="1"/>
  <c r="C9" i="1"/>
  <c r="B9" i="1"/>
  <c r="A9" i="1"/>
  <c r="AR8" i="1"/>
  <c r="AP8" i="1"/>
  <c r="AO8" i="1"/>
  <c r="M8" i="1"/>
  <c r="J8" i="1"/>
  <c r="C8" i="1"/>
  <c r="B8" i="1"/>
  <c r="A8" i="1"/>
  <c r="AR7" i="1"/>
  <c r="AP7" i="1"/>
  <c r="AO7" i="1"/>
  <c r="M7" i="1"/>
  <c r="J7" i="1"/>
  <c r="C7" i="1"/>
  <c r="B7" i="1"/>
  <c r="A7" i="1"/>
  <c r="AR6" i="1"/>
  <c r="AP6" i="1"/>
  <c r="AO6" i="1"/>
  <c r="M6" i="1"/>
  <c r="J6" i="1"/>
  <c r="C6" i="1"/>
  <c r="B6" i="1"/>
  <c r="A6" i="1"/>
  <c r="AR5" i="1"/>
  <c r="AP5" i="1"/>
  <c r="AO5" i="1"/>
  <c r="M5" i="1"/>
  <c r="J5" i="1"/>
  <c r="C5" i="1"/>
  <c r="B5" i="1"/>
  <c r="A5" i="1"/>
  <c r="AR4" i="1"/>
  <c r="AP4" i="1"/>
  <c r="AO4" i="1"/>
  <c r="M4" i="1"/>
  <c r="J4" i="1"/>
  <c r="C4" i="1"/>
  <c r="B4" i="1"/>
  <c r="A4" i="1"/>
  <c r="AR3" i="1"/>
  <c r="AP3" i="1"/>
  <c r="AO3" i="1"/>
  <c r="M3" i="1"/>
  <c r="J3" i="1"/>
  <c r="C3" i="1"/>
  <c r="B3" i="1"/>
  <c r="A3" i="1"/>
  <c r="AR2" i="1"/>
  <c r="AP2" i="1"/>
  <c r="AO2" i="1"/>
  <c r="M2" i="1"/>
  <c r="J2" i="1"/>
  <c r="C2" i="1"/>
  <c r="B2" i="1"/>
  <c r="A2" i="1"/>
  <c r="AP522" i="1" l="1"/>
</calcChain>
</file>

<file path=xl/sharedStrings.xml><?xml version="1.0" encoding="utf-8"?>
<sst xmlns="http://schemas.openxmlformats.org/spreadsheetml/2006/main" count="51701" uniqueCount="4388">
  <si>
    <t>大区</t>
  </si>
  <si>
    <t>区域</t>
  </si>
  <si>
    <t>省份</t>
  </si>
  <si>
    <t>合同编号</t>
  </si>
  <si>
    <t>销售员姓名</t>
  </si>
  <si>
    <t>项目名称</t>
  </si>
  <si>
    <t>客户名称</t>
  </si>
  <si>
    <t>项目编号</t>
  </si>
  <si>
    <t>厂商PO号</t>
  </si>
  <si>
    <t>分析成本</t>
  </si>
  <si>
    <t>项目税率:</t>
  </si>
  <si>
    <t>合同金额</t>
  </si>
  <si>
    <t>毛利率</t>
  </si>
  <si>
    <t>激励金额</t>
  </si>
  <si>
    <t>备注</t>
  </si>
  <si>
    <t>产品类型</t>
  </si>
  <si>
    <t>合同类型</t>
  </si>
  <si>
    <t>是否特殊商务</t>
  </si>
  <si>
    <t>是否SDT</t>
  </si>
  <si>
    <t>SDT账期</t>
  </si>
  <si>
    <t>SDT吐点</t>
  </si>
  <si>
    <t>实际账期</t>
  </si>
  <si>
    <t>实际吐点</t>
  </si>
  <si>
    <t>审核时间</t>
  </si>
  <si>
    <t>付款方式</t>
  </si>
  <si>
    <t>特殊商务原因</t>
  </si>
  <si>
    <t>审核人</t>
  </si>
  <si>
    <t>驳回原因</t>
  </si>
  <si>
    <t>审批次数</t>
  </si>
  <si>
    <t>系统</t>
  </si>
  <si>
    <t>付款占比1</t>
  </si>
  <si>
    <t>账期1</t>
  </si>
  <si>
    <t>付款占比2</t>
  </si>
  <si>
    <t>账期2</t>
  </si>
  <si>
    <t>付款占比3</t>
  </si>
  <si>
    <t>账期3</t>
  </si>
  <si>
    <t>付款占比４</t>
  </si>
  <si>
    <t>账期４</t>
  </si>
  <si>
    <t>付款占比５</t>
  </si>
  <si>
    <t>账期５</t>
  </si>
  <si>
    <t>标准毛利率</t>
  </si>
  <si>
    <t>毛利核对</t>
  </si>
  <si>
    <t>项目情况</t>
  </si>
  <si>
    <t>特殊商务实际账期</t>
  </si>
  <si>
    <t>曲娜</t>
  </si>
  <si>
    <t>西宁曹家堡机场三期扩建工程（西宁智慧机场项目）-云外网络</t>
  </si>
  <si>
    <t>西安悦泰科技有限责任公司</t>
  </si>
  <si>
    <t>XA2023120223</t>
  </si>
  <si>
    <t>1Y08542311010Y</t>
  </si>
  <si>
    <t>含外购 "23%60天，30%120天，47%180天，特殊商务报备 激励0 付款方式:电汇 实际毛利9.35%
 标准毛利3.57%
账期180天从华为打款日起算，合同金额5,209,833.74元，华为下单4365000.08元，外购532244元，神码利润156295元（不包含通知单进销差174600.35），3%质保金156294.66元与兰州壹杰华安签署代付流程，代付款已电汇到账，西安悦泰3%质保金到账后返还兰州壹杰华安。</t>
  </si>
  <si>
    <t>特殊合同</t>
  </si>
  <si>
    <t>是</t>
  </si>
  <si>
    <t>电汇</t>
  </si>
  <si>
    <t>账期180天从华为打款日起算，合同金额5,209,833.74元，华为下单4365000.08元，外购532244元，神码利润156295元（不包含通知单进销差174600.35），3%质保金156294.66元与兰州壹杰华安签署代付流程，代付款已电汇到账，西安悦泰3%质保金到账后返还兰州壹杰华安。</t>
  </si>
  <si>
    <t>陈娜</t>
  </si>
  <si>
    <t>23%60，30%120，47%180</t>
  </si>
  <si>
    <t>吕亚萍</t>
  </si>
  <si>
    <t>【商业】陕国投新建机房项目PRO20230217000283</t>
  </si>
  <si>
    <t>陕西瑞金电子科技有限公司</t>
  </si>
  <si>
    <t>XA2024110149</t>
  </si>
  <si>
    <t>1Y01062411170Q；1Y01012501560S</t>
  </si>
  <si>
    <t>存储</t>
  </si>
  <si>
    <t>刘男</t>
  </si>
  <si>
    <t>四川水利厅水利信息化建设项目-存储</t>
  </si>
  <si>
    <t>中通服和信科技有限公司</t>
  </si>
  <si>
    <t>CD2025010098</t>
  </si>
  <si>
    <t>1Y01052411460E</t>
  </si>
  <si>
    <t>银承</t>
  </si>
  <si>
    <t>王小容</t>
  </si>
  <si>
    <t>【伙伴报备增量】2025年四川省人民医院存储替换项目PRO20240603100428</t>
  </si>
  <si>
    <t>云南南天电子信息产业股份有限公司</t>
  </si>
  <si>
    <t>CD2024120190</t>
  </si>
  <si>
    <t>1Y01042412590V</t>
  </si>
  <si>
    <t>涉及服务外采，外采成本180000元，外采部分销售金额：200144元，外采部分毛利11%（包含税率差7%），内部报备通过.整单毛利5%。</t>
  </si>
  <si>
    <t>杨行</t>
  </si>
  <si>
    <t>河北机场集团私有云改造项目-数通</t>
  </si>
  <si>
    <t>河北佳视讯科技有限公司</t>
  </si>
  <si>
    <t>BJ2024071798</t>
  </si>
  <si>
    <t>1Y01022406220E；1Y01022406820Q</t>
  </si>
  <si>
    <t>13%</t>
  </si>
  <si>
    <t>激励36637.56 系统账期:96 特殊商务报备 付款方式:电汇 实际毛利3.56% 标准毛利4.5% 审批通过！</t>
  </si>
  <si>
    <t>变更协议</t>
  </si>
  <si>
    <t>项目已供货，渠道提前回款。原商务100%150天账期支票。提前回款，特申请变更商务为吐点1%+96天账期（已全额回款）。望领导审批。</t>
  </si>
  <si>
    <t>顾雪静</t>
  </si>
  <si>
    <t>96</t>
  </si>
  <si>
    <t>田炳南</t>
  </si>
  <si>
    <t>航空工业集团科技创新大本营智慧园区PRO20220303000143</t>
  </si>
  <si>
    <t>北京云智银河科技有限公司</t>
  </si>
  <si>
    <t>BJ2024090041</t>
  </si>
  <si>
    <t>1Y05222408280Z</t>
  </si>
  <si>
    <t xml:space="preserve">	特殊商务报备 付款方式:期票 激励0 系统账期:120 实际毛利4.5% 标准毛利4.5%</t>
  </si>
  <si>
    <t>数通及网络安全</t>
  </si>
  <si>
    <t>期票</t>
  </si>
  <si>
    <t>详见CRM报备</t>
  </si>
  <si>
    <t>俞姗姗</t>
  </si>
  <si>
    <t>缺少审批人</t>
  </si>
  <si>
    <t>120</t>
  </si>
  <si>
    <t>葛力宾</t>
  </si>
  <si>
    <t>广州局2022年通信设备类物资框架（含新增）</t>
  </si>
  <si>
    <t>广东悦学科技有限公司</t>
  </si>
  <si>
    <t>GZ2024040848</t>
  </si>
  <si>
    <t>1Y04342312990B</t>
  </si>
  <si>
    <t>系统账期:105 激励0 特殊商务报备 付款方式:期票  实际毛利4.55% 标准毛利4.55% 审批通过！</t>
  </si>
  <si>
    <t>增补协议</t>
  </si>
  <si>
    <t>广州悦学中标广州供电局2024至2026年第三批通信类设备框架（1200W），供应链：华为-神码-悦学-中软-广州局，此项目为多批次小金额陆续下单，每单金额一般不超过10W，不压库。
申请统一付款方式为：
卖方发货前，买方交付给卖方一张自买方收货之日起105天的支票用于支付合同货款（以款到卖方帐户为准），支票金额：￥/元。在买方向卖方支付合同约定支票前，卖方有权拒绝发货并不承担逾期交货的违约责任；同时买方保证在自买方收货之日起105日内该票据能够足额兑付。如未能兑付或未能足额兑付，买方应于应付款当日向卖方及时履行付款义务，同时，卖方有权按照本合同追究买方的违约责任。</t>
  </si>
  <si>
    <t>张澜馨</t>
  </si>
  <si>
    <t>105</t>
  </si>
  <si>
    <t>马晓宁</t>
  </si>
  <si>
    <t>QTXY水声所桌面云项目-云桌面软件</t>
  </si>
  <si>
    <t>山东云原生数字技术有限公司</t>
  </si>
  <si>
    <t>JN2025010004</t>
  </si>
  <si>
    <t>1Y01042412780G</t>
  </si>
  <si>
    <t xml:space="preserve">特殊商务报备 付款方式:期票 激励0 系统账期:120 实际毛利3.0% 标准毛利3.0% </t>
  </si>
  <si>
    <t>标准合同</t>
  </si>
  <si>
    <t>项目需要</t>
  </si>
  <si>
    <t>张佩</t>
  </si>
  <si>
    <t>1Y01022406220E</t>
  </si>
  <si>
    <t>系统账期:0 激励2981.75 付款方式:现结 实际毛利2.56% 标准毛利4.51% 审批通过！</t>
  </si>
  <si>
    <t>现结</t>
  </si>
  <si>
    <t>否</t>
  </si>
  <si>
    <t>0</t>
  </si>
  <si>
    <t>尹文杰</t>
  </si>
  <si>
    <t>黄冈市应急管理考试中心项目设备设施采购项目</t>
  </si>
  <si>
    <t>武汉信诺瑞得信息技术有限公司</t>
  </si>
  <si>
    <t>WH2025010001</t>
  </si>
  <si>
    <t>1Y01012501000A</t>
  </si>
  <si>
    <t>付款方式:电汇 系统账期:60 实际毛利4.5% 标准毛利4.5% 审批通过！</t>
  </si>
  <si>
    <t>杨誉涵</t>
  </si>
  <si>
    <t>60</t>
  </si>
  <si>
    <t>郝春光</t>
  </si>
  <si>
    <t>古交平定窑网管系统新建</t>
  </si>
  <si>
    <t>山西比特未来信息技术有限公司</t>
  </si>
  <si>
    <t>BJ2024123575</t>
  </si>
  <si>
    <t>1Y01112412870K</t>
  </si>
  <si>
    <t xml:space="preserve">付款方式:现结 实际毛利2.55% 标准毛利4.5% </t>
  </si>
  <si>
    <t>网络设备采购项目</t>
  </si>
  <si>
    <t>河北百纳信息技术有限公司</t>
  </si>
  <si>
    <t>BJ2024123871</t>
  </si>
  <si>
    <t>1Y01132412190K</t>
  </si>
  <si>
    <t>付款方式:现结 实际毛利2.54% 标准毛利4.5%</t>
  </si>
  <si>
    <t>丁攀</t>
  </si>
  <si>
    <t>威海杜涝线地下管廊无线覆盖试点</t>
  </si>
  <si>
    <t>青岛高科通信股份有限公司</t>
  </si>
  <si>
    <t>JN2025010002</t>
  </si>
  <si>
    <t>1Y01112412330B</t>
  </si>
  <si>
    <t xml:space="preserve">	系统账期:60 0付款方式:电汇实际毛利4.5% 标准毛利4.5%</t>
  </si>
  <si>
    <t>张益康</t>
  </si>
  <si>
    <t>秦皇岛DLV轻量云采购项目</t>
  </si>
  <si>
    <t>神州数码（中国）有限公司</t>
  </si>
  <si>
    <t>BJ2025010013</t>
  </si>
  <si>
    <t>1Y01082412000S</t>
  </si>
  <si>
    <t xml:space="preserve"> 付款方式:电汇 系统账期:60 实际毛利4.5% 标准毛利4.5% </t>
  </si>
  <si>
    <t>古交白家沟网管系统新建</t>
  </si>
  <si>
    <t>BJ2024123576</t>
  </si>
  <si>
    <t>1Y01132412200N</t>
  </si>
  <si>
    <t xml:space="preserve"> 付款方式:现结 实际毛利2.55% 标准毛利4.5%</t>
  </si>
  <si>
    <t>供应链有误</t>
  </si>
  <si>
    <t>王昆仑</t>
  </si>
  <si>
    <t>中银国际证券分支机构网络设备框架采购PRO20240929100278·</t>
  </si>
  <si>
    <t>上海鹏生科技有限公司</t>
  </si>
  <si>
    <t>SH2024121265</t>
  </si>
  <si>
    <t>1Y01082412040E</t>
  </si>
  <si>
    <t>系统账期:120 特殊商务报备 付款方式:电汇 实际毛利3.51% 标准毛利4.5% 审批通过！</t>
  </si>
  <si>
    <t xml:space="preserve">甲方：合肥神州数码有限公司
乙方：上海鹏生科技有限公司 
    经双方协商，就2024年度乙方销售甲方提供的华为指定产品线（如下文定义）的业绩及相应奖励达成如下协议。
第一条	乙方承诺在2024年1月1日至2024年 12月31日止（以下称“2024年度”），乙方在甲方向乙方提供的华为品牌指定产品线目标销售业绩（如下文定义）达到台阶2000万人民币以上。
第二条	截至2024年12月31日。
1、乙方的2024年度实际销售业绩达到第一条规定的金额人民币2000万以上（包括2000万），并且所有业绩符合本协议条款约定的前提下，甲方将向乙方提供A+B框架政策：A.年度返点政策：额外以合同金额折扣返还的形式在下一年度的销售合同内给予乙方该销售业绩中非NA订单的业绩0.5%做为奖励。每一次返还金额按照每一单合同归属管辖的税务要求比例执行。
2、乙方的2024年度实际销售业绩中非NA订单给1个点的前返。
3、B.年度协议账期政策: 自华为每次发货之日起 120日内付清当批次款项，支付金额等于当批次货物的合计总金额。若乙方未按期回款，则甲方有权要求乙方支付罚息，罚息以超期金额每月1%计算，罚息以电汇形式缴纳或直接从年度返点中扣除。
第三条	协议有关定义及说明如下：
1、实际销售业绩以双方签约合同金额的销售数据为准，每季度双方可核对一次并备案留存，核对时乙方对销售数据有异议的，双方商议确认后甲方应及时修正；
2、此协议中涉及的奖励金额全部以最终回款我司后进行折让，未回款部分等到回款后再进行折让。
3、关于到货账期起算日期的说明：如华为端项目遇到分批发货，则以第一批次到货的货物时间起算账期；如遇到华为冲刺，货物到达我司库房也算为到货，同时起算账期。
4、协议期间乙方应保证能有效持有华为厂商合格的认证代理商以上身份；
5、“华为品牌指定产品线业绩”：指数通、安全、传输、接入、存储、智能协作、机器视觉、数字能源；注：NA客户下单计入年度框架业绩不计返点，总代端不计返点的产品业绩不计入年度框架返点（非授权产品不算后返和业绩）。
6、目标销售业绩的计算补充说明：目标销售业绩是指我司在华为侧最终体现形成的最终业绩。如2024年底出现华为已经下单到我司，但是未在2024年底我司完成付款提货的部分（不冲刺项目），不计入2024年整体完成数字。
7、特殊订单：如后续单独沟通的特殊项目，商务账期采用一单一议的方式谈定。此部分项目金额计入全年销售业绩，但不计入后返金额。 
8、所有销售业绩应为实际提货的业绩，其他非实际提货的情形均不在计算之列，提货截止时间为2024年12月31日前；
9、如乙方是华为某产品线一代，乙方以一代身份同甲方所签署的合同金额不计算业绩；
10、关于本协议中的销售业绩以另行签订的销售合同的金额为基础依据，奖励金额计算按照合肥神州数码有限公司华为本部核实确定的销售数据为准。,
11、在执行本协议过程中有关销售业绩计算、奖励金额核实、罚息收取等事项的最终解释权归甲方所有。
12、在本协议履行中，若发生争议，双方应先协商解决；协商不成时，任意一方均可向有管辖权的人民法院提起诉讼。
 </t>
  </si>
  <si>
    <t>周鑫煜</t>
  </si>
  <si>
    <t>宁波华茂国际学校国际图书馆智能化、信息化工程PRO20230217000500</t>
  </si>
  <si>
    <t>浙江森瀚智能科技有限公司</t>
  </si>
  <si>
    <t>HZ2025010003</t>
  </si>
  <si>
    <t>1Y01142411610B</t>
  </si>
  <si>
    <t>付款方式:期票 系统账期:60 实际毛利4.48% 标准毛利4.48% 审批通过！</t>
  </si>
  <si>
    <t>智能视频会议</t>
  </si>
  <si>
    <t>刘超</t>
  </si>
  <si>
    <t>江西中烟新型基础设施（云平台）维保项目-非华为云SNS+网络重保服务</t>
  </si>
  <si>
    <t>思创数码科技股份有限公司</t>
  </si>
  <si>
    <t>WH2024120243</t>
  </si>
  <si>
    <t>1Y01132412120C;1Y01122412810K</t>
  </si>
  <si>
    <t>特殊商务报备 付款方式:期票 系统账期:180 实际毛利4.34% 标准毛利4.34% 审批通过！</t>
  </si>
  <si>
    <t>数通及网络安全,华为云服务</t>
  </si>
  <si>
    <t>维保期限较长，需长账期支持，详见CRM 审批。谢谢！</t>
  </si>
  <si>
    <t>180</t>
  </si>
  <si>
    <t>朱琳</t>
  </si>
  <si>
    <t>安徽佳通新建工厂项目-终端安全EDR重提</t>
  </si>
  <si>
    <t>合肥城市云数据中心股份有限公司</t>
  </si>
  <si>
    <t>HF2024120015</t>
  </si>
  <si>
    <t>1Y01022412390V</t>
  </si>
  <si>
    <t>特殊商务报备 付款方式:期票 系统账期:120 实际毛利4.51% 标准毛利4.51% 审批通过！</t>
  </si>
  <si>
    <t>合肥城市云股份有限公司为我司框架渠道,详见附件。</t>
  </si>
  <si>
    <t>中煤平朔安家岭煤矿机房新建项目PRO20241216161847781</t>
  </si>
  <si>
    <t>北京泰阳和正科技发展有限公司</t>
  </si>
  <si>
    <t>BJ2024123840</t>
  </si>
  <si>
    <t>1Y01132412040X</t>
  </si>
  <si>
    <t>特殊商务报备 付款方式:期票 激励0 系统账期:180 实际毛利3.0% 标准毛利3.0%</t>
  </si>
  <si>
    <t>中煤平朔安家岭煤矿机房新建项目属于中煤集采项目，已中标。二代是中煤集采的单一供货商北京泰阳和正科技发展有限公司。由于中煤集采项目整体供货签收流程时间长，客户回款流程长，整体回款时间预计6个月左右。二代和代表处沟通了中煤集采的整体框架商务政策，中煤集采项目全部按照180天账期</t>
  </si>
  <si>
    <t>杨乐乐</t>
  </si>
  <si>
    <t>民乐GA核心交换板卡采购PRO20241226100330</t>
  </si>
  <si>
    <t>甘肃金铭智能信息科技有限公司</t>
  </si>
  <si>
    <t>XA2025010003</t>
  </si>
  <si>
    <t>1Y01132412490V</t>
  </si>
  <si>
    <t xml:space="preserve">  付款方式:现结 实际毛利4.5% 标准毛利4.5%</t>
  </si>
  <si>
    <t>冯丹丹</t>
  </si>
  <si>
    <t>七中温江两所新建校项目</t>
  </si>
  <si>
    <t>成都三人众科技有限公司</t>
  </si>
  <si>
    <t>CD2024110236</t>
  </si>
  <si>
    <t>1Y01072411470H</t>
  </si>
  <si>
    <t xml:space="preserve">系统账期:90 特殊商务报备 付款方式:电汇 实际毛利4.5% 标准毛利4.5% </t>
  </si>
  <si>
    <t>项目真实，但是由于项目延期，本应该明年再下单，因厂商和我们都有新渠道拓展要求，所以和二代侧沟通提前下单，给予90天账期。账期到期后二代无论是否出货都按时付款。此项目特申请90天账期，不上SDT会议，签订变更协议。烦请各位领导审批，感谢！</t>
  </si>
  <si>
    <t>90</t>
  </si>
  <si>
    <t>马超</t>
  </si>
  <si>
    <t>2024年UPS系统电源设备采购项目.</t>
  </si>
  <si>
    <t>武汉科邮虹通通信技术有限公司</t>
  </si>
  <si>
    <t>BJ2024100598</t>
  </si>
  <si>
    <t>1Y01092409270B</t>
  </si>
  <si>
    <t xml:space="preserve">付款方式:现结 系统账期:0 激励0  实际毛利1.02% 标准毛利3.0% </t>
  </si>
  <si>
    <t>数字能源</t>
  </si>
  <si>
    <t>高乐乐</t>
  </si>
  <si>
    <t>哈工大电信学院交换机采购</t>
  </si>
  <si>
    <t>黑龙江省函宇科技有限公司</t>
  </si>
  <si>
    <t>HB2025010001</t>
  </si>
  <si>
    <t>1Y01132412830T</t>
  </si>
  <si>
    <t xml:space="preserve">	系统账期:0 激励0 付款方式:现结 实际毛利2.56% 标准毛利4.5% </t>
  </si>
  <si>
    <t>陈瑾瑜</t>
  </si>
  <si>
    <t>SMA 兵器装备集团财务信息化建设改造PRO20241209100613</t>
  </si>
  <si>
    <t>北京博维思通科技有限公司</t>
  </si>
  <si>
    <t>BJ2025010037</t>
  </si>
  <si>
    <t>1Y01122412690U</t>
  </si>
  <si>
    <t xml:space="preserve">	系统账期:0 激励0 付款方式:现结 实际毛利2.55% 标准毛利4.5%</t>
  </si>
  <si>
    <t>陈志鑫</t>
  </si>
  <si>
    <t>厦门大学信创超融合集群及X86超融合集群扩容节点PRO20241218100604</t>
  </si>
  <si>
    <t>厦门宝利德信息科技有限公司</t>
  </si>
  <si>
    <t>FZ2025010003</t>
  </si>
  <si>
    <t>1Y01112412860R</t>
  </si>
  <si>
    <t>激励0 付款方式:电汇 系统账期:60 实际毛利3.0% 标准毛利3.0% 审批通过！</t>
  </si>
  <si>
    <t>计算（taishan/atlas）</t>
  </si>
  <si>
    <t>宁波德昌电机股份有限公司朗霞二期综合楼 智能化项目</t>
  </si>
  <si>
    <t>杭州美图机电设备有限公司</t>
  </si>
  <si>
    <t>HZ2024120141</t>
  </si>
  <si>
    <t>1Y01122412690H</t>
  </si>
  <si>
    <t>付款方式:期票 系统账期:60 实际毛利4.5% 标准毛利4.5% 审批通过！</t>
  </si>
  <si>
    <t>邝孝峰</t>
  </si>
  <si>
    <t>视能互联研发测试自用采购PRO20241121100003新</t>
  </si>
  <si>
    <t>广州视能互联信息技术有限公司</t>
  </si>
  <si>
    <t>GZ2024121386</t>
  </si>
  <si>
    <t>1Y01122412760H</t>
  </si>
  <si>
    <t>激励0 特殊商务报备  系统账期:115 付款方式:电汇 实际毛利5.0% 标准毛利5.0% 审批通过！</t>
  </si>
  <si>
    <t>客户自己公司采购用的，目前客户公司在研发状态</t>
  </si>
  <si>
    <t>115</t>
  </si>
  <si>
    <t>章霞珍</t>
  </si>
  <si>
    <t>中共嘉兴市委党校迁建工程项目——智能协作部分</t>
  </si>
  <si>
    <t>浙江数思信息技术有限公司</t>
  </si>
  <si>
    <t>HZ2024120405</t>
  </si>
  <si>
    <t>1Y03102212050G</t>
  </si>
  <si>
    <t>特殊商务报备 付款方式:期票 系统账期:90 实际毛利4.5% 标准毛利4.5% 审批通过！</t>
  </si>
  <si>
    <t>企业云通信</t>
  </si>
  <si>
    <t xml:space="preserve">
从华为系统上最开始的预计备货完成时间1月3日起算账期，收一张4月3日的支票</t>
  </si>
  <si>
    <t>宁波中心大厦智能化</t>
  </si>
  <si>
    <t>浙江渠有信息技术有限公司</t>
  </si>
  <si>
    <t>HZ2025010002</t>
  </si>
  <si>
    <t>1Y01012407520D</t>
  </si>
  <si>
    <t>付款方式:期票 系统账期:60 实际毛利2.85% 标准毛利3.3% 审批通过！</t>
  </si>
  <si>
    <t>缺少特殊商务报备</t>
  </si>
  <si>
    <t>葛帅</t>
  </si>
  <si>
    <t>WSQ网管扩容-北向XML license</t>
  </si>
  <si>
    <t>山东神沃信息科技有限公司</t>
  </si>
  <si>
    <t>BJ2024110648</t>
  </si>
  <si>
    <t>1Y01012411790V</t>
  </si>
  <si>
    <t xml:space="preserve">系统账期:0 激励0 付款方式:现结 实际毛利2.83% 标准毛利3.01% </t>
  </si>
  <si>
    <t>光传送</t>
  </si>
  <si>
    <t>苑朋</t>
  </si>
  <si>
    <t>SMA-大兴-市监狱管理局清河分局传输项目PRO20240511100563</t>
  </si>
  <si>
    <t>北京电信易通信息技术股份有限公司</t>
  </si>
  <si>
    <t>BJ2024122587</t>
  </si>
  <si>
    <t>1Y01092412790E</t>
  </si>
  <si>
    <t xml:space="preserve">	系统账期:0 激励0 付款方式:现结  实际毛利1.02% 标准毛利3.0%</t>
  </si>
  <si>
    <t>合同最终用户有误</t>
  </si>
  <si>
    <t>嘉兴市XC云二平面项目-华为云Stack服务</t>
  </si>
  <si>
    <t>浙江径通信息技术有限公司</t>
  </si>
  <si>
    <t>HZ2024120055</t>
  </si>
  <si>
    <t>1Y029924110020</t>
  </si>
  <si>
    <t>6%</t>
  </si>
  <si>
    <t>系统账期:60 付款方式:期票 实际毛利3.0% 标准毛利3.0% 审批通过！</t>
  </si>
  <si>
    <t>华为云服务</t>
  </si>
  <si>
    <t>山西未来智能算力中心（一期）--电力模块</t>
  </si>
  <si>
    <t>山西合力思创科技股份有限公司</t>
  </si>
  <si>
    <t>BJ2024110693</t>
  </si>
  <si>
    <t>1Y01042410330F</t>
  </si>
  <si>
    <t>特殊商务报备 付款方式:期票 系统账期:210 激励296500.95  实际毛利4.84% 标准毛利3.0% 审批通过！</t>
  </si>
  <si>
    <t>项目情况：该项目总集山西通信通达微波技术有限公司已完成中标
供应链：华为-合神-山西合力思创-山西通信通达微波-山西云山数据科技有限公司
项目整体为8000万，华为数字能源部分有1000万，项目从土建到设备安装、验收，整体周期较长，回款时间长，渠道申请本次项目7个月的账期，其中前5个月由我司承担，另外2个月按照每月1%购买</t>
  </si>
  <si>
    <t>210</t>
  </si>
  <si>
    <t>汪倜全</t>
  </si>
  <si>
    <t>万向集团-万向聚能城新建园区项目-光</t>
  </si>
  <si>
    <t>戈圣堡信息技术（浙江）有限公司</t>
  </si>
  <si>
    <t>HZ2024120412</t>
  </si>
  <si>
    <t>1Y01082411020H</t>
  </si>
  <si>
    <t>系统账期:0 付款方式:现结 实际毛利4.14% 标准毛利6.06% 审批通过！</t>
  </si>
  <si>
    <t>光接入</t>
  </si>
  <si>
    <t>蒋吉宏</t>
  </si>
  <si>
    <t>2024年2号线信号改造项目</t>
  </si>
  <si>
    <t>BJ2024121682</t>
  </si>
  <si>
    <t>1Y01022412360Z</t>
  </si>
  <si>
    <t>系统账期:65.2%20，34.8%120 付款方式:期票 特殊商务报备 实际毛利2.1% 标准毛利3.05% 审批通过！</t>
  </si>
  <si>
    <t>数通及网络安全,elte</t>
  </si>
  <si>
    <t>领导好，此项目原特殊商务TSBB-2024-12-097140，申请4个月账期，未压库，渠道申请于1月17日前提前回款720万，回款部分吐1.5%（即吐108000元）,1月7日回款300万，1月10日回款360万，1月14回款20万，1月15日回款20万，1月16日回款20万，剩余3846633元120天支票，请领导支持审批！</t>
  </si>
  <si>
    <t>65.2%20，34.8%120</t>
  </si>
  <si>
    <t>65.2%</t>
  </si>
  <si>
    <t>20</t>
  </si>
  <si>
    <t>34.8%</t>
  </si>
  <si>
    <t>索腾4台5735L24P-1219-QH</t>
  </si>
  <si>
    <t>北京索腾科技有限公司</t>
  </si>
  <si>
    <t>BJ2025010069</t>
  </si>
  <si>
    <t>1Y01102412570X;1Y01102412570U</t>
  </si>
  <si>
    <t>激励0 付款方式:电汇 系统账期:60  实际毛利4.5% 标准毛利4.5%</t>
  </si>
  <si>
    <t>张冉</t>
  </si>
  <si>
    <t>中国医学科学院阜外医院国家心血管病中心扩建工程数据平台项目PRO20230330000607</t>
  </si>
  <si>
    <t>北京嘉运达科技开发股份有限公司</t>
  </si>
  <si>
    <t>BJ2024111273</t>
  </si>
  <si>
    <t>1Y01052411400L</t>
  </si>
  <si>
    <t xml:space="preserve">激励0 系统账期:60 付款方式:期票  实际毛利4.5% 标准毛利4.5% </t>
  </si>
  <si>
    <t>百园万企_拓目科技音视频设备采购项目PRO20241219100453</t>
  </si>
  <si>
    <t>北京信拓科技有限公司</t>
  </si>
  <si>
    <t>BJ2024122916</t>
  </si>
  <si>
    <t>1Y01112412710N</t>
  </si>
  <si>
    <t>付款方式:期票 特殊商务报备 系统账期:120 实际毛利2.55% 标准毛利4.5% 审批通过！</t>
  </si>
  <si>
    <t>120天账期 吐2个点</t>
  </si>
  <si>
    <t>杨晓宇</t>
  </si>
  <si>
    <t>【sma-弱电】科研实验室会议系统采购项目PRO20241220100543</t>
  </si>
  <si>
    <t>北京恒皓科技有限公司</t>
  </si>
  <si>
    <t>BJ2024122948</t>
  </si>
  <si>
    <t>1Y01112412500Q</t>
  </si>
  <si>
    <t xml:space="preserve">	系统账期:0 付款方式:现结 激励90411.0 实际毛利2.55% 标准毛利4.5%</t>
  </si>
  <si>
    <t>张家口市公安局视频会议PRO20240926100683</t>
  </si>
  <si>
    <t>石家庄启辰科技有限公司</t>
  </si>
  <si>
    <t>BJ2025010070</t>
  </si>
  <si>
    <t>1Y01132412910Q</t>
  </si>
  <si>
    <t xml:space="preserve"> 特殊商务报备  付款方式:电汇 系统账期:5%0，95%90 实际毛利4.5% 标准毛利4.5%</t>
  </si>
  <si>
    <t>该项目客户着急要货，客户3个月内可完成付款。渠道目前资金紧张，为保证该项目能按期为我司付款，特向我司申请90天账期。</t>
  </si>
  <si>
    <t>5%0，95%90</t>
  </si>
  <si>
    <t>5%</t>
  </si>
  <si>
    <t>95%</t>
  </si>
  <si>
    <t>徐鑫洋</t>
  </si>
  <si>
    <t>上海轨道交通6号线信号系统改造项目-基站辅料和专业服务</t>
  </si>
  <si>
    <t>南京嘉环网络通信技术有限公司</t>
  </si>
  <si>
    <t>SH2024080829</t>
  </si>
  <si>
    <t>1Y01052406840T</t>
  </si>
  <si>
    <t>特殊商务报备 系统账期:180 付款方式:银票 实际毛利3.05% 标准毛利3.05% 审批通过！</t>
  </si>
  <si>
    <t>elte,企业无线</t>
  </si>
  <si>
    <t>银票</t>
  </si>
  <si>
    <t xml:space="preserve">此项目H1已经报备过，目前更新报备，渠道哪吒改为南京嘉环。
此项目为上海轨道交通6号线无线改造项目，上海电气为代建方，品淳为中标方，嘉环为过单方，因为品淳不在华为的交通渠道地图中，所以找嘉环过来进行多级通路，并且嘉环也提供部分设备的服务。此单电气与品淳为分段交货。品淳和嘉环也是银行承兑支付，嘉环给和我们也是给到银行承兑。承兑收取后，我们自行贴息。60天的时间给予一定的开取承兑以及合同签订的缓冲期。嘉环在13号线项目中信誉较好，银承开具也很配合。依据此原因特此申请，望领导同意。明确此单不压库，货到后直接发到品淳仓库。
 </t>
  </si>
  <si>
    <t>天津港太平洋国际集装箱码头有限公司无线网络二期-5.8GHz频段</t>
  </si>
  <si>
    <t>天津市英讯通科技股份有限公司</t>
  </si>
  <si>
    <t>BJ2025010047</t>
  </si>
  <si>
    <t>1Y01012412580D</t>
  </si>
  <si>
    <t>特殊商务报备 系统账期:15%0,85%30 激励0 付款方式:期票 实际毛利2.55% 标准毛利4.5% 审批通过！</t>
  </si>
  <si>
    <t>领导好，此项目已经中标，不压库，最终客户给予的回款周期很长，渠道特申请预付15%，吐2%，1个月账期，渠道历史合作良好，有款会按时回款，请领导支持审批！</t>
  </si>
  <si>
    <t>15%0,85%30</t>
  </si>
  <si>
    <t>冯亚莉</t>
  </si>
  <si>
    <t>渭南大数据中心项目-华山云-电力模块</t>
  </si>
  <si>
    <t>西安宇汐恒迈电子科技有限公司</t>
  </si>
  <si>
    <t>XA2024120178</t>
  </si>
  <si>
    <t>1Y01042411000P；1Y01042411000Q；1Y01042411000R</t>
  </si>
  <si>
    <t xml:space="preserve">特殊商务报备  系统账期:5%0，95%180 实际毛利3.0% 标准毛利3.0% </t>
  </si>
  <si>
    <t>渭南大数据中心项目-华山云-电力模块 180天特殊商务申请</t>
  </si>
  <si>
    <t>5%0，95%180</t>
  </si>
  <si>
    <t>樊悦</t>
  </si>
  <si>
    <t>晶科能源宿舍楼光产品无线覆盖采购PRO20231124000093</t>
  </si>
  <si>
    <t>山西富通科技有限公司</t>
  </si>
  <si>
    <t>BJ2024123001</t>
  </si>
  <si>
    <t>1Y01102412360U</t>
  </si>
  <si>
    <t>付款方式:现结 系统账期:0 特殊商务报备 激励129909.0 实际毛利2.9% 标准毛利5.81% 审批通过！</t>
  </si>
  <si>
    <t>数通及网络安全,光接入</t>
  </si>
  <si>
    <t>本项目已中标，为保证我司资金安全。与二代沟通现款吐3个点。商业市场订单。</t>
  </si>
  <si>
    <t>合同清单型号位置错</t>
  </si>
  <si>
    <t>【看网讲网】东航存储灾备存储采购PRO20231217000075</t>
  </si>
  <si>
    <t>上海莘道信息技术有限公司</t>
  </si>
  <si>
    <t>SH2024110565</t>
  </si>
  <si>
    <t>1Y01042411540Z</t>
  </si>
  <si>
    <t>特殊商务报备 系统账期:120 付款方式:电汇 实际毛利4.5% 标准毛利4.5% 审批通过！</t>
  </si>
  <si>
    <t>各位领导好，
       此单为东航存储采购项目。
1，莘道信息是神州立诚另外一个抬头，历史合作良好，渠道付款及时。
2，客户分期回款给渠道，整体大概在120天左右，故渠道申请120天付款。
 特此申请120天电汇。</t>
  </si>
  <si>
    <t>合同清单缺少大类</t>
  </si>
  <si>
    <t>陈肖平</t>
  </si>
  <si>
    <t>石嘴山银行2025华为存量设备维保—存储SNS</t>
  </si>
  <si>
    <t>宁夏华安斯特科贸有限公司</t>
  </si>
  <si>
    <t>XA2024120329</t>
  </si>
  <si>
    <t>1Y01122412710X</t>
  </si>
  <si>
    <t xml:space="preserve">付款方式:电汇 系统账期:10%0，90%60 实际毛利4.44% 标准毛利4.44% </t>
  </si>
  <si>
    <t>10%0，90%60</t>
  </si>
  <si>
    <t>10%</t>
  </si>
  <si>
    <t>90%</t>
  </si>
  <si>
    <t>黑龙江省财政厅全光网络项目</t>
  </si>
  <si>
    <t>哈尔滨金南科技有限公司</t>
  </si>
  <si>
    <t>HB2025010003</t>
  </si>
  <si>
    <t>1Y01132412810C</t>
  </si>
  <si>
    <t xml:space="preserve">	系统账期:0 付款方式:现结 激励10155.0 实际毛利4.12% 标准毛利6.0%</t>
  </si>
  <si>
    <t>钱勇健</t>
  </si>
  <si>
    <t>天津医科大学代谢病医院存储替换项目PRO20241021100171</t>
  </si>
  <si>
    <t>天津开发区先特网络系统有限公司</t>
  </si>
  <si>
    <t>BJ2025010091</t>
  </si>
  <si>
    <t>1Y01112412760T</t>
  </si>
  <si>
    <t>特殊商务报备 激励0 付款方式:电汇 系统账期:90 实际毛利4.5% 标准毛利4.5% 审批通过！</t>
  </si>
  <si>
    <t>数通及网络安全,存储</t>
  </si>
  <si>
    <t>各位领导好，此项目为商业市场项目，自提。由于此项目付款条件为验收后付全款，整个项目涉及到机房装修工程，因此申请90天账期。请各位领导审批，谢谢~</t>
  </si>
  <si>
    <t>李祥</t>
  </si>
  <si>
    <t>人民银行临沂分行视频会议项目采购</t>
  </si>
  <si>
    <t>北京环亚时代信息技术有限公司</t>
  </si>
  <si>
    <t>JN2025010007</t>
  </si>
  <si>
    <t>1Y01082412980E</t>
  </si>
  <si>
    <t>付款方式:期票 激励0 系统账期:60 实际毛利4.5% 标准毛利4.5% 审批通过！</t>
  </si>
  <si>
    <t>中国人民银行烟台支行2024年视频会议采购项目</t>
  </si>
  <si>
    <t>JN2025010006</t>
  </si>
  <si>
    <t>1Y01132412500E</t>
  </si>
  <si>
    <t>爱玛工厂网络新建项目-丽水</t>
  </si>
  <si>
    <t>天津思为佳创科技有限公司</t>
  </si>
  <si>
    <t>BJ2024090542</t>
  </si>
  <si>
    <t>1Y05222408300S</t>
  </si>
  <si>
    <t>特殊商务报备 付款方式:期票 激励0 系统账期:60 实际毛利1.56% 标准毛利4.52% 审批通过！</t>
  </si>
  <si>
    <t>领导好，此项目已经中标，自提，渠道为思为利润极差，并且还需承担交付，希望总代有吐点支持，申请2个月账期吐3%，烦请领导酌情审批，感谢~</t>
  </si>
  <si>
    <t>郝志成</t>
  </si>
  <si>
    <t>SMA-海淀-民航数据通信楼宇升级改造项目</t>
  </si>
  <si>
    <t>BJ2024123380</t>
  </si>
  <si>
    <t>1Y01122412750E</t>
  </si>
  <si>
    <t xml:space="preserve">	激励0 系统账期:90 特殊商务报备 付款方式:期票 实际毛利4.5% 标准毛利4.5% </t>
  </si>
  <si>
    <t>基于项目情况</t>
  </si>
  <si>
    <t>-中国人民银行日照市分行视频会议询价采购</t>
  </si>
  <si>
    <t>JN2025010008</t>
  </si>
  <si>
    <t>1Y01122412290R</t>
  </si>
  <si>
    <t>激励0 系统账期:60 付款方式:期票 实际毛利4.5% 标准毛利4.5% 审批通过！</t>
  </si>
  <si>
    <t>王之莹</t>
  </si>
  <si>
    <t>芜湖东信光电网络二期建设项目</t>
  </si>
  <si>
    <t>合肥徽通信息技术有限公司</t>
  </si>
  <si>
    <t>HF2025010008</t>
  </si>
  <si>
    <t>1Y01012501680N</t>
  </si>
  <si>
    <t>激励0 系统账期:90 特殊商务报备 付款方式:期票  实际毛利4.5% 标准毛利4.5% 审批通过！</t>
  </si>
  <si>
    <t>项目已中标，客户要求下周内到货，项目整体验收及付款流程较长，同时徽通作为安徽区域白名单，特此申请90天账期，收取支票，确保在账期内回清款项</t>
  </si>
  <si>
    <t>请提供完整版特殊商务审批截图</t>
  </si>
  <si>
    <t>SMA-全国总共会-工人日报社-虚拟化信创改造PRO20240711100141</t>
  </si>
  <si>
    <t>北京睿捷易达科技有限公司</t>
  </si>
  <si>
    <t>BJ2025010313</t>
  </si>
  <si>
    <t>1Y01102410990T</t>
  </si>
  <si>
    <t xml:space="preserve">	特殊商务报备 付款方式:期票 激励0 系统账期:120 实际毛利4.5% 标准毛利4.5% </t>
  </si>
  <si>
    <t>商业市场订单，客户回款周期在不低于90天，渠道与我司已经签订了多笔订单，首选神马商务支持。</t>
  </si>
  <si>
    <t>CRM报备账期不符特殊商务未选 CRM报备看不到账期及付款</t>
  </si>
  <si>
    <t>彭荣杰</t>
  </si>
  <si>
    <t>斯伦贝谢机房改造PRO20240419112915946</t>
  </si>
  <si>
    <t>中以联科电子安装工程（北京）有限公司</t>
  </si>
  <si>
    <t>CD2024090106</t>
  </si>
  <si>
    <t>1Y05202408920Y</t>
  </si>
  <si>
    <t xml:space="preserve">	特殊商务报备  付款方式:电汇 系统账期:90  实际毛利3.02% 标准毛利3.02% </t>
  </si>
  <si>
    <t>回款周期长</t>
  </si>
  <si>
    <t>姜雪</t>
  </si>
  <si>
    <t>吉视传媒2024年集客部查干湖基站授权</t>
  </si>
  <si>
    <t>深圳市九一联合技术有限公司</t>
  </si>
  <si>
    <t>SY2025010009</t>
  </si>
  <si>
    <t>1Y01012501160E</t>
  </si>
  <si>
    <t xml:space="preserve">系统账期:0 激励0 付款方式:现结 实际毛利1.06% 标准毛利3.0% </t>
  </si>
  <si>
    <t>elte</t>
  </si>
  <si>
    <t>张竣皓</t>
  </si>
  <si>
    <t>武汉市第六医院数智化病理存储新建</t>
  </si>
  <si>
    <t>武汉冠泰卓智科技有限公司</t>
  </si>
  <si>
    <t>WH2025010007</t>
  </si>
  <si>
    <t>1Y01062412560P</t>
  </si>
  <si>
    <t>特殊商务报备 激励460385.0 付款方式:现结 系统账期:0 实际毛利1.55% 标准毛利4.5% 审批通过！</t>
  </si>
  <si>
    <t xml:space="preserve">武汉第六医院项目已中标，同二代沟通商务，该项目二代垫资，申请降点2.5%，委托480150.1元华为原厂激励返点使用于该订单抵扣现结。
</t>
  </si>
  <si>
    <t>广发银行视频会议下单1227</t>
  </si>
  <si>
    <t>广州直真信息科技有限公司</t>
  </si>
  <si>
    <t>GZ2024121395</t>
  </si>
  <si>
    <t>1Y01132412220G</t>
  </si>
  <si>
    <t>广发银行视频会议框架，设备框架都会下神码,总金额虽然不大,但是不压库不提前冲刺,很多订单琐碎,此单要求11月交付，不压库，申请90天账期，不吐点。
付款方式：
电汇方式一次性付清：买方于卖方发货之日起90日内向卖方一次性支付全部货款￥65256.84元。买方应当履行并保证自卖方发货之日起90日内支付全部货款。</t>
  </si>
  <si>
    <t>SMA-电力-北京长安汽车光传输板卡采购</t>
  </si>
  <si>
    <t>北京华德翔飞科技有限公司</t>
  </si>
  <si>
    <t>BJ2025010101</t>
  </si>
  <si>
    <t>1Y01012501070S</t>
  </si>
  <si>
    <t xml:space="preserve">	系统账期:0  激励0 付款方式:现结 实际毛利1.02% 标准毛利3.0%</t>
  </si>
  <si>
    <t>纪萍萍</t>
  </si>
  <si>
    <t>亚信科技北京总部网络-接入扩容-1</t>
  </si>
  <si>
    <t>北京鑫智盛世科技有限公司</t>
  </si>
  <si>
    <t>BJ2025010700</t>
  </si>
  <si>
    <t>1Y01012501550B</t>
  </si>
  <si>
    <t>系统账期:90 特殊商务报备 付款方式:期票 实际毛利4.5% 标准毛利4.5% 审批通过！</t>
  </si>
  <si>
    <t>框架协议商务账期90天</t>
  </si>
  <si>
    <t>特殊商务报备截图截全</t>
  </si>
  <si>
    <t>海天工业交换机及授权采购-零散</t>
  </si>
  <si>
    <t>广州宏同信息技术有限公司</t>
  </si>
  <si>
    <t>GZ2024110540</t>
  </si>
  <si>
    <t>1Y01072411040D</t>
  </si>
  <si>
    <t>付款方式:现结 激励0 系统账期:5 实际毛利2.55% 标准毛利4.5% 审批通过！</t>
  </si>
  <si>
    <t>5</t>
  </si>
  <si>
    <t>杨昊翔</t>
  </si>
  <si>
    <t>一战发展（北京）云计算网络设备采购</t>
  </si>
  <si>
    <t>德博（北京）网络科技有限公司</t>
  </si>
  <si>
    <t>BJ2025010959</t>
  </si>
  <si>
    <t>1Y01012501900B</t>
  </si>
  <si>
    <t>付款方式:现结 系统账期:0 激励4000.0 实际毛利2.61% 标准毛利4.5% 审批通过！</t>
  </si>
  <si>
    <t>变更协议中型号与名称写反需上传原合同</t>
  </si>
  <si>
    <t>国网吉林电力营销2.0上云项目-EVS组件</t>
  </si>
  <si>
    <t>长春市蓝泽科技有限公司</t>
  </si>
  <si>
    <t>SY2025010008</t>
  </si>
  <si>
    <t>1Y01132412800S</t>
  </si>
  <si>
    <t xml:space="preserve">特殊商务报备 付款方式:期票 激励0 系统账期:90 实际毛利4.5% 标准毛利4.5% </t>
  </si>
  <si>
    <t>客户回款周期较长，为避免超期，特申请到货后90天商务条款</t>
  </si>
  <si>
    <t>請上傳CRM报备截图</t>
  </si>
  <si>
    <t>刘竞</t>
  </si>
  <si>
    <t>广东省中医院南沙院区视频会议增补</t>
  </si>
  <si>
    <t>GZ2024120887</t>
  </si>
  <si>
    <t>1Y01062412610X</t>
  </si>
  <si>
    <t>特殊商务报备 付款方式:期票 激励0 系统账期:180 实际毛利4.34% 标准毛利4.34% 审批通过！</t>
  </si>
  <si>
    <t>中标公告：https://www.gzggzy.cn/xmxqwinfo/index.jhtml?id=2225002
项目在去年1月份已中标，项目总金额为1.7个亿，整个项目包含了多个大楼基建装修等，代理商和总包的合同正在签订中，配置已确认，不存在退换货风险，因为整体项目比较大，目前现场还不满足华为屏幕的入场，要货节奏在三月底左右，因此为了配合厂家冲刺，设备需要先压在总代仓库三个月，交付完之后，二代预计在六月份能收到总包的款，特此，申请180天商务申请，烦请领导审批，谢谢</t>
  </si>
  <si>
    <t>梅明财</t>
  </si>
  <si>
    <t>东莞虎门公安分局视频警务六期新建项目第二批</t>
  </si>
  <si>
    <t>广东数为信息科技有限公司</t>
  </si>
  <si>
    <t>GZ2023120770</t>
  </si>
  <si>
    <t>1Y04312312570Q</t>
  </si>
  <si>
    <t>付款方式:期票 激励0 系统账期:60 实际毛利5.1% 标准毛利5.06% 审批通过！</t>
  </si>
  <si>
    <t>机器视觉</t>
  </si>
  <si>
    <t>SMA-大企业-融通信息网络设备增补采购PRO20250110100069</t>
  </si>
  <si>
    <t>北京双鑫汇在线科技有限公司</t>
  </si>
  <si>
    <t>BJ2025011103</t>
  </si>
  <si>
    <t>1Y01022501090X</t>
  </si>
  <si>
    <t>付款方式:现结 系统账期:0 实际毛利2.55% 标准毛利4.5% 审批通过！</t>
  </si>
  <si>
    <t>2024年移动政务云-数通</t>
  </si>
  <si>
    <t>福建中奥嘉信息有限公司</t>
  </si>
  <si>
    <t>FZ2024110123</t>
  </si>
  <si>
    <t>1Y01062411080H</t>
  </si>
  <si>
    <t>系统账期:90 特殊商务报备 付款方式:期票 激励275109.87 明细总数有误 实际毛利2.55% 标准毛利4.5% 审批通过！</t>
  </si>
  <si>
    <t xml:space="preserve">该项目每年信息中心钧会采购云服务，原先由腾讯提供，在今年下半年腾讯退出。信息中心委托移动新建一朵政务云，需在12月份设备进场。目前移动以发给华为备货申请，给出备货盖章文件。二代拉恒锋垫资，整理利润低，回款在3个月以上，数通存储部分要求3个月账期吐2个点，因此数通跟存储部分申请3个月账期吐2个点，望领导批准谢谢
</t>
  </si>
  <si>
    <t>庞启欢</t>
  </si>
  <si>
    <t>广西经贸职业技术学院五合新校区信息化建设设备采购（UPS）</t>
  </si>
  <si>
    <t>广西未来府科技有限公司</t>
  </si>
  <si>
    <t>GZ2025011499</t>
  </si>
  <si>
    <t>1Y01012501160T</t>
  </si>
  <si>
    <t>系统账期:30%0,70%60 激励0 付款方式:电汇 实际毛利3.0% 标准毛利3.0% 审批通过！</t>
  </si>
  <si>
    <t>30%0,70%60</t>
  </si>
  <si>
    <t>三安光电数通框架别墅网络采购增补1</t>
  </si>
  <si>
    <t>厦门镕微天芯科技有限公司</t>
  </si>
  <si>
    <t>FZ2025010024</t>
  </si>
  <si>
    <t>1Y01022411980F</t>
  </si>
  <si>
    <t>系统账期:0  激励0 付款方式:现结  实际毛利2.5% 标准毛利4.45% 审批通过！</t>
  </si>
  <si>
    <t>林钧方</t>
  </si>
  <si>
    <t>晋江市人民法院安全设备授权</t>
  </si>
  <si>
    <t>福建省启恩信息科技有限公司</t>
  </si>
  <si>
    <t>FZ2025010015</t>
  </si>
  <si>
    <t>1Y01012501160A</t>
  </si>
  <si>
    <t>激励0 付款方式:电汇 系统账期:60 实际毛利4.5% 标准毛利4.5% 审批通过！</t>
  </si>
  <si>
    <t>请上传未修改附件</t>
  </si>
  <si>
    <t>刘光普</t>
  </si>
  <si>
    <t>汇能集团长滩煤矿工业环网PRO20241224100557</t>
  </si>
  <si>
    <t>内蒙古嘉恒光电有限责任公司</t>
  </si>
  <si>
    <t>BJ2024123625</t>
  </si>
  <si>
    <t>1Y01132412110L</t>
  </si>
  <si>
    <t>用户回款周期长，渠道资金压力大</t>
  </si>
  <si>
    <t>泰开高压公司自动化工业网络建设项目</t>
  </si>
  <si>
    <t>山东中领信息技术有限公司</t>
  </si>
  <si>
    <t>JN2024120035</t>
  </si>
  <si>
    <t>1Y01012412870Q</t>
  </si>
  <si>
    <t>系统账期:0 激励0 付款方式:现结 实际毛利2.55% 标准毛利4.5% 审批通过！</t>
  </si>
  <si>
    <t>农发行全国视频会议项目建设PRO20200229000241-西藏分行采购</t>
  </si>
  <si>
    <t>紫光软件系统有限公司</t>
  </si>
  <si>
    <t>BJ2025011171</t>
  </si>
  <si>
    <t>1Y01022501140A</t>
  </si>
  <si>
    <t>系统账期:60 付款方式:电汇 实际毛利4.5% 标准毛利4.5% 审批通过！</t>
  </si>
  <si>
    <t>孙彬</t>
  </si>
  <si>
    <t>江苏航天存储采购</t>
  </si>
  <si>
    <t>北京慕希科技有限公司</t>
  </si>
  <si>
    <t>NJ2024120562</t>
  </si>
  <si>
    <t>1Y01122412740K</t>
  </si>
  <si>
    <t>特殊商务报备 系统账期:0 付款方式:现结 实际毛利0.52% 标准毛利4.5% 审批通过！</t>
  </si>
  <si>
    <t>代理商为首次合作，多次沟通授信担保签署未果，考虑到项目我司未支撑，情况不明，且非本地公司，后期追款存在一定风险，协商后采取现款吐点的方式进行结算</t>
  </si>
  <si>
    <t>变电站无线网络覆盖-通信&amp;接地线项目-交换机电源模块补货</t>
  </si>
  <si>
    <t>山东汇成电力有限公司</t>
  </si>
  <si>
    <t>JN2025010018</t>
  </si>
  <si>
    <t>1Y01012501170F</t>
  </si>
  <si>
    <t>张园园</t>
  </si>
  <si>
    <t>2024年省GAT可视指挥调度系统扩容PRO20240117000297</t>
  </si>
  <si>
    <t>辽宁中科集成技术有限公司</t>
  </si>
  <si>
    <t>SY2025010020</t>
  </si>
  <si>
    <t>1Y01112412470N</t>
  </si>
  <si>
    <t xml:space="preserve">	特殊商务报备 系统账期:0 激励0 付款方式:现结 实际毛利1.64% 标准毛利4.5% </t>
  </si>
  <si>
    <t>三代给中科为货到60天后付款。目前还未出货期，预计农历年前到货，中科垫款与我们做现款。中科集成也是我司核心渠道，也是安平行业核心代理商。申请降2.9个点。</t>
  </si>
  <si>
    <t>合同大写未加元整</t>
  </si>
  <si>
    <t>中电山东区集控中心建设项目总承包工程PRO20240725100035</t>
  </si>
  <si>
    <t>积成电子股份有限公司</t>
  </si>
  <si>
    <t>JN2024090274</t>
  </si>
  <si>
    <t>1Y01092409040J</t>
  </si>
  <si>
    <t>激励0 付款方式:电汇 系统账期:60 实际毛利4.46% 标准毛利4.46% 审批通过！</t>
  </si>
  <si>
    <t>行业感知智能安防</t>
  </si>
  <si>
    <t>hzs党建统领整体智治系统（二期）系统集成项目（发货）</t>
  </si>
  <si>
    <t>HZ2025010020</t>
  </si>
  <si>
    <t>1Y03102309150S</t>
  </si>
  <si>
    <t>特殊商务报备 付款方式:期票 系统账期:90 实际毛利3.42% 标准毛利3.42% 审批通过！</t>
  </si>
  <si>
    <t>项目已中标，项目总体100万+，马上还有一单30万借转销流程中，之前项目计划走电信内部一代公司，经沟通要了过来。中间因与公众信产合同签订非常复杂，基于项目交付时效考虑，建议增加二代，由于项目无二代过单点，沟通将华为交付换成ASC，增加浙江径通二代过单（Q4已互锁大会展，三女，六监近千万项目合作，这单只是为了要这个项目的业绩）。该项目回款周期较长，涉及到货，初验，试运行3个月后终验。故鉴于该项目情况以及为了后续与客户经理、浙江径通的配合黏性，提此申请，烦请领导们酌情审批，谢谢。</t>
  </si>
  <si>
    <t>芜湖东信光电网络二期建设项目增补</t>
  </si>
  <si>
    <t>HF2025010011</t>
  </si>
  <si>
    <t>付款方式:现结 系统账期:0 激励0 项目名称有误 实际毛利4.55% 标准毛利4.55% 审批通过！</t>
  </si>
  <si>
    <t>阮晓春</t>
  </si>
  <si>
    <t>乐清市第二人民医院智慧医院改造一期项目</t>
  </si>
  <si>
    <t>浙江中供数字科技有限公司</t>
  </si>
  <si>
    <t>HZ2024090113</t>
  </si>
  <si>
    <t>1Y01032409650B</t>
  </si>
  <si>
    <t>付款方式:现结 系统账期:5 实际毛利4.56% 标准毛利4.56% 审批通过！</t>
  </si>
  <si>
    <t>缺少软件条款</t>
  </si>
  <si>
    <t>黄洋</t>
  </si>
  <si>
    <t>十堰市公安局屏蔽机房加装精密空调项目PRO20241122154121779</t>
  </si>
  <si>
    <t>武汉中汉飞龙科技有限公司</t>
  </si>
  <si>
    <t>WH2025010015</t>
  </si>
  <si>
    <t>1Y01012501020K</t>
  </si>
  <si>
    <t>付款方式:电汇 系统账期:60 实际毛利3.0% 标准毛利3.0% 审批通过！</t>
  </si>
  <si>
    <t>赵士玲</t>
  </si>
  <si>
    <t>先进硬盘扩容.</t>
  </si>
  <si>
    <t>上海富霖计算机科技有限公司</t>
  </si>
  <si>
    <t>SH2025010163</t>
  </si>
  <si>
    <t>1Y01012501150E</t>
  </si>
  <si>
    <t>付款方式:现结 系统账期:3 实际毛利4.5% 标准毛利4.5% 审批通过！</t>
  </si>
  <si>
    <t>3</t>
  </si>
  <si>
    <t>农发行全国视频会议项目建设PRO20200229000241-总行视频会议终端采购（22套Box310)</t>
  </si>
  <si>
    <t>BJ2025011174</t>
  </si>
  <si>
    <t>1Y01022501150G</t>
  </si>
  <si>
    <t>济南市交警支队随路建设项目PRO20240708100743</t>
  </si>
  <si>
    <t>泰华感知（山东）智能技术有限公司</t>
  </si>
  <si>
    <t>JN2025010027</t>
  </si>
  <si>
    <t>1Y01022407830A</t>
  </si>
  <si>
    <t>付款方式:期票 激励0 系统账期:60 实际毛利5.06% 标准毛利5.06% 审批通过！</t>
  </si>
  <si>
    <t>包头能源数据中心系统建设服务PRO20241125100748</t>
  </si>
  <si>
    <t>北京中电拓方科技股份有限公司</t>
  </si>
  <si>
    <t>BJ2025011302</t>
  </si>
  <si>
    <t>1Y01022412580E</t>
  </si>
  <si>
    <t>大运河水务建设投资管理有限公司增补license</t>
  </si>
  <si>
    <t>北京迈瑞成科技有限公司</t>
  </si>
  <si>
    <t>BJ2025011380</t>
  </si>
  <si>
    <t>1Y01022501020Z</t>
  </si>
  <si>
    <t>付款方式:现结 系统账期:0 实际毛利2.05% 标准毛利4.0% 审批通过！</t>
  </si>
  <si>
    <t>SMA-中国航天科工二院705采购一台Box610</t>
  </si>
  <si>
    <t>河南朗云信息技术有限公司</t>
  </si>
  <si>
    <t>BJ2025011414</t>
  </si>
  <si>
    <t>1Y01022501240Z</t>
  </si>
  <si>
    <t>仲灵锐</t>
  </si>
  <si>
    <t>28号块地项目增补</t>
  </si>
  <si>
    <t>苏州上物网络科技有限公司</t>
  </si>
  <si>
    <t>NJ2025010020</t>
  </si>
  <si>
    <t>1Y01072409930K</t>
  </si>
  <si>
    <t>系统账期:60 付款方式:期票 实际毛利4.48% 标准毛利4.49% 审批通过！</t>
  </si>
  <si>
    <t>蔡紫蓉</t>
  </si>
  <si>
    <t>福清市住房和城乡建设局网络安全设备特征库升级、存储扩容</t>
  </si>
  <si>
    <t>翰林汇力（福建）信息技术有限公司</t>
  </si>
  <si>
    <t>FZ2025010029</t>
  </si>
  <si>
    <t>1Y01012501160C</t>
  </si>
  <si>
    <t>激励16480.0 付款方式:电汇 系统账期:60 实际毛利4.5% 标准毛利4.5% 审批通过！</t>
  </si>
  <si>
    <t>BHJD信息系统传输设备采购-2024PRO20240425100339</t>
  </si>
  <si>
    <t>JN2024110283</t>
  </si>
  <si>
    <t>1Y01122411350A</t>
  </si>
  <si>
    <t>特殊商务报备 付款方式:期票 激励0 系统账期:180 实际毛利3.0% 标准毛利3.0% 审批通过！</t>
  </si>
  <si>
    <t>北京公交商用密码应用项目-服务</t>
  </si>
  <si>
    <t>中科软科技股份有限公司</t>
  </si>
  <si>
    <t>BJ2025011415</t>
  </si>
  <si>
    <t>1Y039124120057</t>
  </si>
  <si>
    <t>系统账期:0 付款方式:现结 实际毛利1.02% 标准毛利3.0% 审批通过！</t>
  </si>
  <si>
    <t>型号和名称在合同清单写反了</t>
  </si>
  <si>
    <t>厦门海洋三所防火墙授权增补</t>
  </si>
  <si>
    <t>厦门捷诺通信息技术股份有限公司</t>
  </si>
  <si>
    <t>FZ2025010027</t>
  </si>
  <si>
    <t>1Y01012501050N</t>
  </si>
  <si>
    <t>系统账期:0 付款方式:现结 激励1800.0 实际毛利2.55% 标准毛利4.5% 审批通过！</t>
  </si>
  <si>
    <t>B2-IP网-软服</t>
  </si>
  <si>
    <t>沈阳神州新桥科技有限公司</t>
  </si>
  <si>
    <t>SY2024060181</t>
  </si>
  <si>
    <t>1Y01022406670G</t>
  </si>
  <si>
    <t xml:space="preserve">	特殊商务报备 激励0 系统账期:180 付款方式:电汇 实际毛利4.5% 标准毛利4.5%</t>
  </si>
  <si>
    <t>沈阳神州新桥作为二部行业行包，承担垫资角色沈阳神州新桥是北京神州新桥全资子公司，此项目是去年B2-IP网硬件（980w项目）项目的遗留软件以及服务项目（硬件整体商务为180，新桥与我司合作商务统一180天），申请180天账期。望领导审批。</t>
  </si>
  <si>
    <t>中广有线信息网络有限公司枣庄分公司MPLS授权扩容</t>
  </si>
  <si>
    <t>山东凯利电气股份有限公司</t>
  </si>
  <si>
    <t>JN2025010029</t>
  </si>
  <si>
    <t>1Y01012501250N</t>
  </si>
  <si>
    <t>系统账期:0 激励0 付款方式:现结 实际毛利4.5% 标准毛利4.5% 审批通过！</t>
  </si>
  <si>
    <t>邱雨晴</t>
  </si>
  <si>
    <t>赣州市交警网络项目扩容</t>
  </si>
  <si>
    <t>江西力聚信息技术有限公司</t>
  </si>
  <si>
    <t>WH2025010016</t>
  </si>
  <si>
    <t>1Y01012501230V</t>
  </si>
  <si>
    <t>系统账期:0 付款方式:现结 实际毛利4.5% 标准毛利4.5% 审批通过！</t>
  </si>
  <si>
    <t>卢毅娜</t>
  </si>
  <si>
    <t>富邦财险防火墙维保续保</t>
  </si>
  <si>
    <t>精诚瑞宝计算机系统有限公司</t>
  </si>
  <si>
    <t>FZ2025010035</t>
  </si>
  <si>
    <t>1Y01012501220L</t>
  </si>
  <si>
    <t>请不要提特殊合同</t>
  </si>
  <si>
    <t>孙统帅</t>
  </si>
  <si>
    <t>国网冀北电商化华为光传输品备件采购项目加增补</t>
  </si>
  <si>
    <t>天津中仪科技发展有限公司</t>
  </si>
  <si>
    <t>BJ2025010245</t>
  </si>
  <si>
    <t>1Y01012501240Q</t>
  </si>
  <si>
    <t xml:space="preserve">	特殊商务报备 付款方式:期票 激励0 系统账期:90 实际毛利3.0% 标准毛利3.0% </t>
  </si>
  <si>
    <t>渠道回款时间慢，申请长账期</t>
  </si>
  <si>
    <t>北京公交商用密码应用项目-硬件</t>
  </si>
  <si>
    <t>BJ2025011417</t>
  </si>
  <si>
    <t>1Y01012501490P</t>
  </si>
  <si>
    <t>王奇峰</t>
  </si>
  <si>
    <t>SMA-大企业-中科软自用设备采购</t>
  </si>
  <si>
    <t>新思聚创（北京）科技有限公司</t>
  </si>
  <si>
    <t>BJ2025011514</t>
  </si>
  <si>
    <t>1Y01022501550A</t>
  </si>
  <si>
    <t>付款方式:现结 系统账期:0 实际毛利2.57% 标准毛利4.5% 审批通过！</t>
  </si>
  <si>
    <t>【自动化】国网湖北省电力有限公司2024年省调调度网路由器扩容</t>
  </si>
  <si>
    <t>武汉鑫炀科技发展有限责任公司</t>
  </si>
  <si>
    <t>WH2025010019</t>
  </si>
  <si>
    <t>1Y01012501280H</t>
  </si>
  <si>
    <t>系统账期:0 付款方式:现结 实际毛利2.55% 标准毛利4.5% 审批通过！</t>
  </si>
  <si>
    <t>2024年广西新振锰业集团年产20万吨中低碳锰铁项目</t>
  </si>
  <si>
    <t>广西亚盛信息技术有限公司</t>
  </si>
  <si>
    <t>GZ2025011547</t>
  </si>
  <si>
    <t>1Y01012501310R</t>
  </si>
  <si>
    <t>系统账期:0 激励0 付款方式:现结 实际毛利1.02% 标准毛利3.0% 审批通过！</t>
  </si>
  <si>
    <t>沙泓地</t>
  </si>
  <si>
    <t>天虹土耳其新建工厂数通新建</t>
  </si>
  <si>
    <t>上海源信网络科技有限公司</t>
  </si>
  <si>
    <t>SH2024120799</t>
  </si>
  <si>
    <t>1Y01062412600F</t>
  </si>
  <si>
    <t>潜江市公安局智慧交通信息化建设项目PRO20241016110928197</t>
  </si>
  <si>
    <t>WH2025010022</t>
  </si>
  <si>
    <t>1Y01132412520F</t>
  </si>
  <si>
    <t>特殊商务报备 系统账期:115 付款方式:电汇 实际毛利3.0% 标准毛利3.0% 审批通过！</t>
  </si>
  <si>
    <t>潜江市公安局智慧交通信息化建设项目，属于商业市场客户。出货总额66.8万，项目已经中标，渠道是武汉信诺瑞得信息技术有限公司。账期115天，电汇全额。提前报备</t>
  </si>
  <si>
    <t>东莞市第十二中学新建学校智能化项目</t>
  </si>
  <si>
    <t>广东天顺为信息科技有限公司</t>
  </si>
  <si>
    <t>GZ2024120390</t>
  </si>
  <si>
    <t>1Y01032412090K</t>
  </si>
  <si>
    <t>特殊商务报备 付款方式:期票 激励0 系统账期:180  实际毛利4.75% 标准毛利4.75% 审批通过！</t>
  </si>
  <si>
    <t>1Y01062412530E 东莞市石龙镇道路改造项目和1Y01062412530S 东莞市茶山镇智慧交通项目，合计商业市场56万，华为原厂自己支持项目，下給我司补偿超期样机费用。_x000D_
_x000D_
二代提供足额的担保，配合华为提前项目冲刺，希望总代支持6个月账期和申请吐1个点（销售价不变，希望申请吐1个点，使用利润扣减方式带走折扣样机），烦请领导们审批，谢谢！</t>
  </si>
  <si>
    <t>2024年玉林市红十字会医院核心交换机替换项目PRO20240519100018</t>
  </si>
  <si>
    <t>玉林市朗讯网络科技有限公司</t>
  </si>
  <si>
    <t>GZ2024120181</t>
  </si>
  <si>
    <t>1Y01022412650T</t>
  </si>
  <si>
    <t>特殊商务报备 系统账期:115 激励0 付款方式:电汇 实际毛利4.48% 标准毛利4.48% 审批通过！</t>
  </si>
  <si>
    <t>商业订单：1Y01022412650T，数通产品线，代理商玉林朗讯是玉林医疗行业头部集成商，在玉林红会医院长期驻场安排有工作人员，近几年玉林红会的信息化项目都是朗讯操盘，并且回款良好。该项目是由于临近年底，客户的施工进度年前不满足设备进场条件，中间过年放假工期会加长，基于商业市场订单，申请115天账期，请领导审批。</t>
  </si>
  <si>
    <t>集美市政集团新办公楼网络增补</t>
  </si>
  <si>
    <t>厦门锦融信息科技有限公司</t>
  </si>
  <si>
    <t>FZ2024120266</t>
  </si>
  <si>
    <t>1Y01092412510Q</t>
  </si>
  <si>
    <t>激励0 付款方式:电汇 系统账期:60  实际毛利4.5% 标准毛利4.5% 审批通过！</t>
  </si>
  <si>
    <t>付款方式有误</t>
  </si>
  <si>
    <t>瑞安市自然资源和规划局自建机房XC化改造项目</t>
  </si>
  <si>
    <t>HZ2024120294</t>
  </si>
  <si>
    <t>1Y01062412840U</t>
  </si>
  <si>
    <t>特殊商务报备 付款方式:期票 系统账期:115 实际毛利4.5% 标准毛利4.5% 审批通过！</t>
  </si>
  <si>
    <t>项目24日招标，通过厂商以及渠道等了解到项目把握度高于90%，地总要求项目冲刺，渠道也愿意配合，鉴于项目后期要货时间等评估，申请给予115天帐期申请，请领导审批，感谢！</t>
  </si>
  <si>
    <t>辽宁农商银行数据中心搬迁项目---全存储</t>
  </si>
  <si>
    <t>翰林汇信息产业股份有限公司</t>
  </si>
  <si>
    <t>SY2024120171</t>
  </si>
  <si>
    <t>1Y01032412680L</t>
  </si>
  <si>
    <t>系统账期:0 激励0 付款方式:现结 实际毛利2.65% 标准毛利4.56%</t>
  </si>
  <si>
    <t>2024年电信云扩容3-互联网HCS软件V2</t>
  </si>
  <si>
    <t>福建中湃科技有限公司</t>
  </si>
  <si>
    <t>FZ2024120184</t>
  </si>
  <si>
    <t>1Y01072412350Q</t>
  </si>
  <si>
    <t>特殊商务报备 激励0 系统账期:120 付款方式:电汇 实际毛利3.0% 标准毛利3.0% 审批通过！</t>
  </si>
  <si>
    <t>华为云基础软件</t>
  </si>
  <si>
    <t xml:space="preserve">【福建中湃科技有限公司】
为了保障基础的业务保有量，争取业务份额，达成区域业绩，现申请2024年度重点合作伙伴框架协议延续2023年政策，请领导们支持谢谢!
1、在2024年01月01日至2024年12月31日止(以下称“2024年度”)，华为品牌产品线的目标销售业绩达到人民币1000万以上;2、业绩达到1000万以上，非NA返点1.5%，NA不计返点，非NA客户账期100天，NA客户账期120天.
3、“华为品牌指定返点产品线”:指数通、安全、光传送、光接入存储、视频会议、协作平板、智能安防、数字能源。注:总代端不计返点的产品业绩计入年度框架业绩，不计后返，上述产品线业绩为非分销。
未按期回款，有权要求其支付罚息，罚息以超期金额每月1%计4、算，罚息以电汇形式缴纳。
5、所有销售业绩应为实际提货的业绩，其他非实际提货的情形均不在计算之列，提货截止时间为2025年3月31日前。备注:
1、回款超期情况:罚息按1个月1个点，付了罚息就正常享受后返否则无后返。
2、压库情况:压库的项目且一定要按发货起算账期的，根据项目实际情况报备审批为准，可免息压库1个月，压库超过1个月且不付压库费用的项目一律取消项目后返:
3、台阶情况:福建中拜为华为这2年的新渠道，按1000万设置台阶，跟我司合作较多，不希望台阶签太高，以往合作来看，不会因为台阶到了就停止跟我们合作。
</t>
  </si>
  <si>
    <t>1Y01022501830A</t>
  </si>
  <si>
    <t>付款方式:现结 系统账期:0 实际毛利4.5% 标准毛利4.5% 审批通过！</t>
  </si>
  <si>
    <t>厦门港务物流网络升级</t>
  </si>
  <si>
    <t>福建瑞朋信息科技有限公司</t>
  </si>
  <si>
    <t>FZ2025010037</t>
  </si>
  <si>
    <t>1Y01102412190Z</t>
  </si>
  <si>
    <t xml:space="preserve"> 激励0 付款方式:电汇 系统账期:60 实际毛利4.56% 标准毛利4.56% 审批通过！</t>
  </si>
  <si>
    <t>国网山东电力地市交换机零星采购-德州局</t>
  </si>
  <si>
    <t>JN2025010033</t>
  </si>
  <si>
    <t>1Y01012501240V</t>
  </si>
  <si>
    <t>系统账期:60 激励0 付款方式:电汇  实际毛利4.5% 标准毛利4.5% 审批通过！</t>
  </si>
  <si>
    <t>刘少彦</t>
  </si>
  <si>
    <t>国家电投集团山东能源发展有限公司复星国际中心A1-2信息化机房及网络系统建设项目PRO20240512100079，</t>
  </si>
  <si>
    <t>山东远致电子科技有限公司</t>
  </si>
  <si>
    <t>JN2025010037</t>
  </si>
  <si>
    <t>1Y01012501310Y</t>
  </si>
  <si>
    <t>-济南地铁4/8/6号线通信线路PRO20230204000103</t>
  </si>
  <si>
    <t>JN2025010019</t>
  </si>
  <si>
    <t>1Y01112412480U</t>
  </si>
  <si>
    <t>沈阳市人民政府配电柜检测板采购项目</t>
  </si>
  <si>
    <t>沈阳鸿盛合科技有限公司</t>
  </si>
  <si>
    <t>SY2025010032</t>
  </si>
  <si>
    <t>1Y01012501140H</t>
  </si>
  <si>
    <t>魏凡淞</t>
  </si>
  <si>
    <t>SMA-易好教育机构数据通信软件授权增补</t>
  </si>
  <si>
    <t>嘉禾天下（北京）科技有限公司</t>
  </si>
  <si>
    <t>BJ2025010390</t>
  </si>
  <si>
    <t>1Y01012501350X</t>
  </si>
  <si>
    <t xml:space="preserve">	系统账期:0 激励0 付款方式:现结 实际毛利2.31% 标准毛利4.26% </t>
  </si>
  <si>
    <t>611敏捷研发软件工厂-License授权扩容-软件</t>
  </si>
  <si>
    <t>北京天融信网络安全技术有限公司</t>
  </si>
  <si>
    <t>CD2024120332</t>
  </si>
  <si>
    <t>1Y01082412900G；1Y024324120051</t>
  </si>
  <si>
    <t>特殊商务报备 系统账期:360 项目名称有误 付款方式:电汇 实际毛利12.59% 标准毛利3.0% SDT</t>
  </si>
  <si>
    <t>用户付款周期长，申请长账期</t>
  </si>
  <si>
    <t>报备账期为180天，账期有误 高签部分为买账期？提交标准合同</t>
  </si>
  <si>
    <t>360</t>
  </si>
  <si>
    <t>李金鉴</t>
  </si>
  <si>
    <t>晋商银行24年xc建设项目-包3分布式存储——接入交换机</t>
  </si>
  <si>
    <t>太原华汉兴业科技发展有限公司</t>
  </si>
  <si>
    <t>BJ2025011566</t>
  </si>
  <si>
    <t>1Y01052412810A;1Y01052412700Z</t>
  </si>
  <si>
    <t>本次项目总集中标，因项目交付周期及回款周期时间长， 渠道申请90天账期支撑</t>
  </si>
  <si>
    <t>商中跃</t>
  </si>
  <si>
    <t>江苏振江新能源装备股份有限公司新建厂区弱电智能化工程-</t>
  </si>
  <si>
    <t>江阴瑞杰电子科技有限公司</t>
  </si>
  <si>
    <t>NJ2025010036</t>
  </si>
  <si>
    <t>1Y01012501310L</t>
  </si>
  <si>
    <t>付款方式:电汇 系统账期:13 实际毛利4.48% 标准毛利4.5% 审批通过！</t>
  </si>
  <si>
    <t>13</t>
  </si>
  <si>
    <t>泉州银行虚拟化存储采购PRO20240511100478</t>
  </si>
  <si>
    <t>FZ2024120128</t>
  </si>
  <si>
    <t>1Y01052412610S</t>
  </si>
  <si>
    <t>特殊商务报备 激励0 系统账期:120 付款方式:电汇 实际毛利3.54% 标准毛利4.5% 审批通过！</t>
  </si>
  <si>
    <t xml:space="preserve">
1、泉州银行项目通路 ：神码-中湃-泉州银行，VNA项目 华为底参单一来源采购 2、九龙江项目通路：神码-中湃-华讯-九龙江，商业订单，邀标形式，医院年底费用要花完。以上两个项目均为冲刺项目，二代利润低，回款在4个月以上，不压库，申请4个月账期吐1个点，望领导批准谢谢</t>
  </si>
  <si>
    <t>V_李宁集团数通增补-25年1月</t>
  </si>
  <si>
    <t>优普思（北京）科技有限公司</t>
  </si>
  <si>
    <t>BJ2025020010</t>
  </si>
  <si>
    <t>1Y01022501840T</t>
  </si>
  <si>
    <t>机场信息科技防火墙license</t>
  </si>
  <si>
    <t>嘉环科技股份有限公司</t>
  </si>
  <si>
    <t>JN2025010005</t>
  </si>
  <si>
    <t>1Y01132411220Z</t>
  </si>
  <si>
    <t>梁晓辉</t>
  </si>
  <si>
    <t>市局外域接入license扩容</t>
  </si>
  <si>
    <t>河北琨麟通信技术有限公司</t>
  </si>
  <si>
    <t>BJ2025010419</t>
  </si>
  <si>
    <t>1Y01012501320A</t>
  </si>
  <si>
    <t>系统账期:0 激励0 付款方式:现结 实际毛利5.0% 标准毛利5.0% 审批通过！</t>
  </si>
  <si>
    <t>陈德铭</t>
  </si>
  <si>
    <t>兴业银行2024年数仓采购项目(批次2-2) - 软件授权</t>
  </si>
  <si>
    <t>福建格瑞泰信息技术有限公司</t>
  </si>
  <si>
    <t>FZ2024120239</t>
  </si>
  <si>
    <t>1Y01062404910C</t>
  </si>
  <si>
    <t>宜宾银行2023年互金部存储项目PRO20221218000097</t>
  </si>
  <si>
    <t>成都思瑞奇信息产业有限公司</t>
  </si>
  <si>
    <t>CD2024120066</t>
  </si>
  <si>
    <t>1Y01022412000L</t>
  </si>
  <si>
    <t>特殊商务报备 付款方式:电汇 系统账期:90   实际毛利4.5% 标准毛利4.5%</t>
  </si>
  <si>
    <t>二代回款周期长，申请90天特殊商务，内部报备通过，不上SDT会议，签订变更协议。</t>
  </si>
  <si>
    <t>孚杰安全设备增补</t>
  </si>
  <si>
    <t>苏州聚盛网络技术有限公司</t>
  </si>
  <si>
    <t>NJ2025010040</t>
  </si>
  <si>
    <t>1Y01042409120Y</t>
  </si>
  <si>
    <t>系统账期:60 付款方式:期票 实际毛利3.3% 标准毛利3.3% 审批通过！</t>
  </si>
  <si>
    <t>华懋云桌面项目-瘦终端增补</t>
  </si>
  <si>
    <t>翰林汇力（福建）信息技术有限公司厦门分公司</t>
  </si>
  <si>
    <t>FZ2025010040</t>
  </si>
  <si>
    <t>1Y01012501270N</t>
  </si>
  <si>
    <t>华为云T/A部件</t>
  </si>
  <si>
    <t>刘大钊</t>
  </si>
  <si>
    <t>高速防火墙续保</t>
  </si>
  <si>
    <t>广东南粤智慧交通科技有限公司</t>
  </si>
  <si>
    <t>GZ2025011484</t>
  </si>
  <si>
    <t>1Y01122412810J</t>
  </si>
  <si>
    <t>特殊商务报备 激励0 系统账期:120 付款方式:商票 实际毛利4.5% 标准毛利4.5% 审批通过！</t>
  </si>
  <si>
    <t>商票</t>
  </si>
  <si>
    <t>项目已中标，此部分为续保增补，沿用主合同商务，南粤订单全走神码，给予120天账期支持</t>
  </si>
  <si>
    <t>四川大学眉山新校区建设项目PRO20230109000488</t>
  </si>
  <si>
    <t>四川省元通润达信息技术有限公司</t>
  </si>
  <si>
    <t>CD2024120192</t>
  </si>
  <si>
    <t>1Y01042412380R</t>
  </si>
  <si>
    <t xml:space="preserve">特殊商务报备 激励0 系统账期:180 付款方式:电汇 实际毛利7.28% 标准毛利4.5% </t>
  </si>
  <si>
    <t>光接入,行业感知智能安防</t>
  </si>
  <si>
    <t>项目回款周期长，申请压库三个月，180天账期，二代补点3%，内部报备通过，SDT会议决策通过。</t>
  </si>
  <si>
    <t>1Y01042412460L;1Y01042412380Q</t>
  </si>
  <si>
    <t xml:space="preserve">  特殊商务报备 系统账期:180  付款方式:电汇 实际毛利5.0% 标准毛利5.0%</t>
  </si>
  <si>
    <t>项目整体回款周期长，申请90天，180天账期，内部报备通过，SDT会议决策通过</t>
  </si>
  <si>
    <t>安徽东海橡塑（合肥）有限公司网管软件采购PRO20241227100523</t>
  </si>
  <si>
    <t>合肥明泰网络有限公司</t>
  </si>
  <si>
    <t>HF2025010003</t>
  </si>
  <si>
    <t>1Y01012501150A</t>
  </si>
  <si>
    <t>系统账期:0 付款方式:现结 实际毛利2.03% 标准毛利4.0% 审批通过！</t>
  </si>
  <si>
    <t>益海嘉里24年数通框架（连云港）</t>
  </si>
  <si>
    <t>上海凯纬斯信息技术有限公司</t>
  </si>
  <si>
    <t>SH2025010182</t>
  </si>
  <si>
    <t>1Y01012501240E</t>
  </si>
  <si>
    <t>系统账期:0 付款方式:现结 实际毛利2.56% 标准毛利4.5% 审批通过！</t>
  </si>
  <si>
    <t>詹健</t>
  </si>
  <si>
    <t>工业互联网平台建设及数据治理（二期）项目PRO20230404000001</t>
  </si>
  <si>
    <t>重庆市科源能源技术发展有限公司</t>
  </si>
  <si>
    <t>CD2024120198</t>
  </si>
  <si>
    <t>1Y01042412090L;1Y01042412080N</t>
  </si>
  <si>
    <t>项目后返11,64个点，系统账期:60 付款方式:电汇 实际毛利15.71% 标准毛利3.94%</t>
  </si>
  <si>
    <t>项目后返</t>
  </si>
  <si>
    <t>三峡巴州若羌办公室 V0.1 12月17日</t>
  </si>
  <si>
    <t>WH2024120235</t>
  </si>
  <si>
    <t>1Y01102412350R</t>
  </si>
  <si>
    <t>湖北新能源检修 V0.1 12月19日</t>
  </si>
  <si>
    <t>WH2024120236</t>
  </si>
  <si>
    <t>1Y01102412350Q</t>
  </si>
  <si>
    <t>广州广交大健康产业园项目智能化PRO20241205100478</t>
  </si>
  <si>
    <t>科瑞智能技术有限公司</t>
  </si>
  <si>
    <t>WH2025010024</t>
  </si>
  <si>
    <t>1Y01042412200U</t>
  </si>
  <si>
    <t>特殊商务报备 付款方式:电汇 系统账期:113 实际毛利4.33% 标准毛利4.33% 审批通过！</t>
  </si>
  <si>
    <t>核心代理商，客户着急要货，不压库</t>
  </si>
  <si>
    <t>113</t>
  </si>
  <si>
    <t>科创园二期PRO20231105000034</t>
  </si>
  <si>
    <t>CD2024110438</t>
  </si>
  <si>
    <t>1Y01132411200T</t>
  </si>
  <si>
    <t xml:space="preserve">特殊商务报备 激励0 系统账期:180 付款方式:电汇 实际毛利7.23% 标准毛利5.84% </t>
  </si>
  <si>
    <t>项目回款周期长，申请压库3个月，180天账期，二代补点1.5%，内部报备通过，SDT会议决策通过。</t>
  </si>
  <si>
    <t>龙安平</t>
  </si>
  <si>
    <t>【伙伴增量】凉山州西昌市新质生产力促进中心信息化项目</t>
  </si>
  <si>
    <t>四川中展智云科技有限公司</t>
  </si>
  <si>
    <t>CD2024120413</t>
  </si>
  <si>
    <t>1Y01012501420L</t>
  </si>
  <si>
    <t>系统账期:180  特殊商务报备 付款方式:电汇 实际毛利5.91% 标准毛利4.5%</t>
  </si>
  <si>
    <t>下家回款周期长</t>
  </si>
  <si>
    <t>学生公寓网络PRO20241114100144.</t>
  </si>
  <si>
    <t>CD2024120062</t>
  </si>
  <si>
    <t>1Y01132411210K;1Y01012412410A</t>
  </si>
  <si>
    <t xml:space="preserve"> 特殊商务报备 系统账期:180  付款方式:电汇 实际毛利7.27% 标准毛利5.87% </t>
  </si>
  <si>
    <t>项目回款周期长，申请压库三个月，180天账期，二代补点1.5%，内部报备通过，SDT会议决策通过。</t>
  </si>
  <si>
    <t>邹裕祺</t>
  </si>
  <si>
    <t>2024易生支付四期混合云网络替换</t>
  </si>
  <si>
    <t>上海昆联数码科技有限公司</t>
  </si>
  <si>
    <t>SH2024111543</t>
  </si>
  <si>
    <t>1Y01112411620E</t>
  </si>
  <si>
    <t>四川银行天府数智谷网络建设项目</t>
  </si>
  <si>
    <t>成都市爱科科技实业有限公司</t>
  </si>
  <si>
    <t>CD2024120600</t>
  </si>
  <si>
    <t>1Y01052412420G</t>
  </si>
  <si>
    <t>系统账期:180 激励0 特殊商务报备 付款方式:电汇 实际毛利4.5% 标准毛利4.5%</t>
  </si>
  <si>
    <t>二代回款周期长，申请180天账期，内部报备通过，不上SDT会议，已签订变更协议</t>
  </si>
  <si>
    <t>闫家沟煤矿模块化机房设备及调度中心设备采购项目PRO20241011113405207</t>
  </si>
  <si>
    <t>内蒙古圣邦科技有限公司</t>
  </si>
  <si>
    <t>BJ2024110871</t>
  </si>
  <si>
    <t>1Y01022411750F</t>
  </si>
  <si>
    <t>特殊商务报备 付款方式:期票 激励0 系统账期:5%0;95%120 实际毛利3.0% 标准毛利3.0% 审批通过！</t>
  </si>
  <si>
    <t>用户侧回款周期长，渠道资金压力大，我司核心合作伙伴</t>
  </si>
  <si>
    <t>5%0;95%120</t>
  </si>
  <si>
    <t>济南遥墙机场周界传感</t>
  </si>
  <si>
    <t>未希信息科技（山东）有限公司</t>
  </si>
  <si>
    <t>JN2024120155</t>
  </si>
  <si>
    <t>1Y01012412110U;1Y01012406540U</t>
  </si>
  <si>
    <t>激励0 付款方式:现结 特殊商务报备 系统账期:0  实际毛利1.05% 标准毛利4.02% 审批通过！</t>
  </si>
  <si>
    <t>方盛智</t>
  </si>
  <si>
    <t>铜仁市中医医院医技楼光网项目PRO20240418100593</t>
  </si>
  <si>
    <t>贵州天粤数科信息技术有限公司</t>
  </si>
  <si>
    <t>CD2024120622</t>
  </si>
  <si>
    <t>1Y01132412040T</t>
  </si>
  <si>
    <t xml:space="preserve"> 付款方式:电汇 系统账期:90 实际毛利5.48% 标准毛利5.48% </t>
  </si>
  <si>
    <t>1</t>
  </si>
  <si>
    <t>杨琳</t>
  </si>
  <si>
    <t>重庆养和教育新建校项目PRO20230824000575-1</t>
  </si>
  <si>
    <t>重庆迪灿科技有限公司</t>
  </si>
  <si>
    <t>CD2025010097</t>
  </si>
  <si>
    <t>1Y01012501430L</t>
  </si>
  <si>
    <t xml:space="preserve">	特殊商务报备  付款方式:电汇 系统账期:120  实际毛利5.07% 标准毛利5.07%</t>
  </si>
  <si>
    <t>已完成特殊商务审批</t>
  </si>
  <si>
    <t>兰大二院虚拟化扩容项目 2024年</t>
  </si>
  <si>
    <t>甘肃飞轮信息技术有限公司</t>
  </si>
  <si>
    <t>XA2025010002</t>
  </si>
  <si>
    <t>1Y01132412520B</t>
  </si>
  <si>
    <t xml:space="preserve"> 付款方式:现结 供应链四级有误 实际毛利2.55% 标准毛利4.5%</t>
  </si>
  <si>
    <t>贵州金元智慧能源运营监管平台PRO20250103100290</t>
  </si>
  <si>
    <t>成都欧软科技有限公司</t>
  </si>
  <si>
    <t>CD2025020025</t>
  </si>
  <si>
    <t>1Y01012502050S</t>
  </si>
  <si>
    <t>付款方式:期票 系统账期:60 激励0 实际毛利4.5% 标准毛利4.5%</t>
  </si>
  <si>
    <t>赵扬</t>
  </si>
  <si>
    <t>大连纪委监委综合保障中心智慧屏项目PRO20241226100485</t>
  </si>
  <si>
    <t>沈阳市浪琴轩电子科技有限公司</t>
  </si>
  <si>
    <t>SY2025010037</t>
  </si>
  <si>
    <t>1Y01012501380A</t>
  </si>
  <si>
    <t xml:space="preserve">	特殊商务报备 付款方式:期票 激励0 系统账期:90 实际毛利4.5% 标准毛利4.5%</t>
  </si>
  <si>
    <t>智能协作平板教育平板</t>
  </si>
  <si>
    <t>华为辽宁办给区域金牌90天账期支持</t>
  </si>
  <si>
    <t>程兰</t>
  </si>
  <si>
    <t>重庆化工职业学院长寿校区网络更新项目</t>
  </si>
  <si>
    <t>重庆锦德科技有限公司</t>
  </si>
  <si>
    <t>CD2025010045</t>
  </si>
  <si>
    <t>1Y04002309000Z</t>
  </si>
  <si>
    <t xml:space="preserve">  付款方式:现结 实际毛利1.28% 标准毛利3.26%</t>
  </si>
  <si>
    <t>陈沧</t>
  </si>
  <si>
    <t>湖南省水利行业--犬木塘水库信息化建设项目PRO20201116000514（行业感知、视频会议））</t>
  </si>
  <si>
    <t>湖南省未讯网络技术有限公司</t>
  </si>
  <si>
    <t>CS2023120003</t>
  </si>
  <si>
    <t>1Y01122411610F</t>
  </si>
  <si>
    <t>特殊商务报备 激励0 系统账期:180 付款方式:电汇  实际毛利4.73% 标准毛利4.73% 审批通过！</t>
  </si>
  <si>
    <t>机器视觉,企业云通信</t>
  </si>
  <si>
    <t>1、配合厂商冲刺项目。
2、长沙SDT审批150天账期，但跟进项目实际情况需要180天账期，先签150天之后变更。
3、特殊商务已经通过。</t>
  </si>
  <si>
    <t>索腾1台CE5882-1231-NJ</t>
  </si>
  <si>
    <t>BJ2025010533</t>
  </si>
  <si>
    <t>1Y01012501080Y</t>
  </si>
  <si>
    <t>激励0 付款方式:电汇 系统账期:60 实际毛利4.5% 标准毛利4.5%</t>
  </si>
  <si>
    <t>合同明细有误</t>
  </si>
  <si>
    <t>索腾2台5735L48T-1231-BJ</t>
  </si>
  <si>
    <t>BJ2025010532</t>
  </si>
  <si>
    <t>1Y01012501080C</t>
  </si>
  <si>
    <t xml:space="preserve">	激励0 付款方式:电汇 系统账期:60 实际毛利4.5% 标准毛利4.5% </t>
  </si>
  <si>
    <t>张丽颖</t>
  </si>
  <si>
    <t>江苏能源内蒙乌拉盖2x1000MW机组智慧电厂项目</t>
  </si>
  <si>
    <t>内蒙古同昇电子科技有限公司</t>
  </si>
  <si>
    <t>BJ2025010540</t>
  </si>
  <si>
    <t>1Y01012501190F</t>
  </si>
  <si>
    <t>系统账期:0 激励0 付款方式:现结 实际毛利3.0% 标准毛利3.0% 审批通过！</t>
  </si>
  <si>
    <t>马栏山2024防火墙扩容PRO20230705000474</t>
  </si>
  <si>
    <t>CS2024120065</t>
  </si>
  <si>
    <t>1Y01122411360J</t>
  </si>
  <si>
    <t>特殊商务报备 系统账期:115 激励0 付款方式:电汇 实际毛利4.5% 标准毛利4.5% 审批通过！</t>
  </si>
  <si>
    <t>1、根据项目真实需求，渠道提出115天账期。
2、时间紧急没有走SDT，先签60天，后变更115天。
3、特殊商务报备已通过。</t>
  </si>
  <si>
    <t>顾宇</t>
  </si>
  <si>
    <t>万科集团2023-2024年网络框架项目-R28</t>
  </si>
  <si>
    <t>深圳市引航信息技术有限公司</t>
  </si>
  <si>
    <t>SZ2025010125</t>
  </si>
  <si>
    <t>1Y01012501450F</t>
  </si>
  <si>
    <t>万科网络框架项目，第28批</t>
  </si>
  <si>
    <t>泸州老窖机房改造PRO20240401095739493</t>
  </si>
  <si>
    <t>成都林通科技开发有限公司</t>
  </si>
  <si>
    <t>CD2024100307</t>
  </si>
  <si>
    <t>1Y01022410720A</t>
  </si>
  <si>
    <t>特殊商务报备 付款方式:电汇 系统账期:90 实际毛利2.91% 标准毛利0.0%</t>
  </si>
  <si>
    <t>宋禹</t>
  </si>
  <si>
    <t>河北省烟草公司石家庄市公司2024年网络设备采购项目PRO20240327100691</t>
  </si>
  <si>
    <t>石家庄晨丰电子科技有限公司</t>
  </si>
  <si>
    <t>BJ2024122477</t>
  </si>
  <si>
    <t>1Y01092411840G</t>
  </si>
  <si>
    <t>特殊商务报备 系统账期:0 激励10000.0 付款方式:现结 实际毛利1.04% 标准毛利4.5% 审批通过！</t>
  </si>
  <si>
    <t>此项目4代中移中标，3代河北云睿信息科技有限公司为ICT设备分包商。后期晨丰完成交付此单3代冲标华3抢的项目，此单商务较低，渠道先行垫付全款，特申请现款吐-3.5点。还望各位领导同意支持~</t>
  </si>
  <si>
    <t>张喜梅</t>
  </si>
  <si>
    <t>上海市闵行区浦江社区卫生服务中心安全设备续保2024PRO20241226100642</t>
  </si>
  <si>
    <t>上海并联科技有限公司</t>
  </si>
  <si>
    <t>SH2025010342</t>
  </si>
  <si>
    <t>1Y01012501430X</t>
  </si>
  <si>
    <t>顾杰</t>
  </si>
  <si>
    <t>2024年玉林云计算大数据中心购买服务项目二期PRO20240628100231 买断模式-云软件&amp;云服务</t>
  </si>
  <si>
    <t>百家云信息技术有限公司</t>
  </si>
  <si>
    <t>GZ2024120742</t>
  </si>
  <si>
    <t>1Y01082412970X;1Y01082412990F</t>
  </si>
  <si>
    <t>激励0 系统账期:120 特殊商务报备  付款方式:电汇 实际毛利3.02% 标准毛利3.02% 审批通过！</t>
  </si>
  <si>
    <t>玉林云计算大数据中心购买服务项目，23年12月19日中标，于24年1月11日业主和联通合同签订完成，项目前期原厂已经做了大部分的下单交付，余下买断模式的部分过总代。  2024年玉林云计算大数据中心购买服务项目二期PRO20240628100231 买断模式-云软件&amp;云服务&amp;HCS运维服务，该项目产品线是华为云Stack ，由3个1Y单组成1Y01082412990F/1Y01082412970X/1Y024724120057
；合同金额：944771元，商业市场订单；渠道要求合作商务是电汇 120天账期，特此申请该单商务，请领导审批支持，谢谢！</t>
  </si>
  <si>
    <t>颐而康超融合改扩建项目</t>
  </si>
  <si>
    <t>CS2025010008</t>
  </si>
  <si>
    <t>1Y01012501560E</t>
  </si>
  <si>
    <t>系统账期:180 特殊商务报备 激励0 付款方式:电汇  实际毛利4.5% 标准毛利4.5% 审批通过！</t>
  </si>
  <si>
    <t>1、根据项目真实需求，渠道提出180天账期。
2、时间紧急没有走SDT，先签60天，后变更180天。
3、特殊商务报备已通过。</t>
  </si>
  <si>
    <t>特殊商务报备截图不全</t>
  </si>
  <si>
    <t>荆门市康复医院数智化病理信创一体机项目PRO20240926100204</t>
  </si>
  <si>
    <t>武汉乾宗科技有限公司</t>
  </si>
  <si>
    <t>WH2024120178</t>
  </si>
  <si>
    <t>1Y01022412030H</t>
  </si>
  <si>
    <t>特殊商务报备 付款方式:电汇 系统账期:90 实际毛利4.5% 标准毛利4.5% 审批通过！</t>
  </si>
  <si>
    <t>荆门市康复医院数智化病理信创一体机项目，属于商业市场客户。出货总额24.3万，项目已经中标，渠道是武汉乾宗科技有限公司。账期90天，电汇全额。提前报备</t>
  </si>
  <si>
    <t>连云港海滨疗养院模块化机房项目PRO20241113183043542</t>
  </si>
  <si>
    <t>江苏研致系统工程有限公司</t>
  </si>
  <si>
    <t>NJ2025010041</t>
  </si>
  <si>
    <t>1Y01132412820J</t>
  </si>
  <si>
    <t>特殊商务报备 系统账期:0 付款方式:现结 实际毛利-1.04% 标准毛利3.0% 审批通过！</t>
  </si>
  <si>
    <t>该项目实际运作渠道为驰鑫达，研致负责机房部分的供货以及交付实施。研致本年希望与我司沟通全年商务框架，常规订单以现款吐点方式结算，重大项目一单一议，初步诉求为4个点，由于24年代理商侧的业绩数据尚在整理分析，具体合作细则我部仍需研判，但由于此单要求春节前完成到货安装，较为紧急，特进行单独申请，代理商全年商务合作的具体方式，待数据分析讨论后另行申请，请各位领导批准。</t>
  </si>
  <si>
    <t>国家电力上榆泉煤矿环网改造设备购置</t>
  </si>
  <si>
    <t>北京华豫天成科技有限公司</t>
  </si>
  <si>
    <t>BJ2025010566</t>
  </si>
  <si>
    <t>1Y01012501450R</t>
  </si>
  <si>
    <t xml:space="preserve">	付款方式:期票 激励0 系统账期:60  实际毛利4.5% 标准毛利4.5%</t>
  </si>
  <si>
    <t>【商业】厦门厦顺铝箔有限公司核心交换机改造PRO20240227000435</t>
  </si>
  <si>
    <t>福建兴众为通信设备有限公司</t>
  </si>
  <si>
    <t>FZ2024080147</t>
  </si>
  <si>
    <t>1Y05192408710Y</t>
  </si>
  <si>
    <t>激励0 付款方式:电汇 系统账期:60 实际毛利4.24% 标准毛利4.24% 审批通过！</t>
  </si>
  <si>
    <t>广州铁路科开公司应急扩容采购项目（磁盘阵列和路由器）增补</t>
  </si>
  <si>
    <t>GZ2025011641</t>
  </si>
  <si>
    <t>1Y01022412380R</t>
  </si>
  <si>
    <t>激励0 系统账期:120 特殊商务报备 付款方式:商票  实际毛利4.56% 标准毛利4.56% 审批通过！</t>
  </si>
  <si>
    <t>项目已中标，下游合同已签订，南粤小订单给予120天账期支持，不压库</t>
  </si>
  <si>
    <t>缺少审批</t>
  </si>
  <si>
    <t>厦门银行虚拟化存储采购PRO20240414100148</t>
  </si>
  <si>
    <t>福建高拓信息技术有限公司</t>
  </si>
  <si>
    <t>FZ2024120041</t>
  </si>
  <si>
    <t>1Y01012412360E</t>
  </si>
  <si>
    <t xml:space="preserve">	系统账期:90 激励0 特殊商务报备 付款方式:电汇 实际毛利3.3% 标准毛利3.3%</t>
  </si>
  <si>
    <t>该项目为增补部分，金额1.5万，二代是金融的集成商，客户在行业关系较深，为增加渠道粘性此单申请90天账期，望领导批准谢谢。</t>
  </si>
  <si>
    <t>广东省路桥建设发展有限公司2024年度机电养护专项工程 - 广贺骨干网新增 OLA 中继节点工程1</t>
  </si>
  <si>
    <t>GZ2025011630</t>
  </si>
  <si>
    <t>1Y01012501340S</t>
  </si>
  <si>
    <t>激励0 系统账期:120 特殊商务报备 付款方式:商票  实际毛利3.0% 标准毛利3.0% 审批通过！</t>
  </si>
  <si>
    <t>项目已中标，下游合同已签订，客户需要春节前到货。南粤零散订单120天账期支持</t>
  </si>
  <si>
    <t>缺少软件交付条款合同清单上传位置有误</t>
  </si>
  <si>
    <t>上海轨道交通智慧维保工程云基础平台项目</t>
  </si>
  <si>
    <t>北京嘉环诺金智能科技有限公司</t>
  </si>
  <si>
    <t>SH2024091268</t>
  </si>
  <si>
    <t>1Y01052409930U</t>
  </si>
  <si>
    <t>付款方式:电汇 系统账期:60 实际毛利3.02% 标准毛利3.02% 审批通过！</t>
  </si>
  <si>
    <t>1审批支持文件里放合同清单和通知单</t>
  </si>
  <si>
    <t>孝感市烟草专卖局网络改造项目—最终版</t>
  </si>
  <si>
    <t>湖北大辰科技有限公司</t>
  </si>
  <si>
    <t>WH2025010031</t>
  </si>
  <si>
    <t>1Y01012501360T</t>
  </si>
  <si>
    <t>特殊商务报备 系统账期:0 付款方式:现结 实际毛利2.95% 标准毛利5.86% 审批通过！</t>
  </si>
  <si>
    <t>光接入,esight公共</t>
  </si>
  <si>
    <t>孝感市烟草专卖局网络改造项目，属于商业市场客户。出货总额23.9万，项目已经中标，渠道是湖北大辰科技有限公司。合同签订之日付10W，等待神码发货之前付清全款。提前报备</t>
  </si>
  <si>
    <t>福建省儿童医院国产化改造项目PRO20231121000579</t>
  </si>
  <si>
    <t>FZ2024120141</t>
  </si>
  <si>
    <t>1Y01042412370R</t>
  </si>
  <si>
    <t>激励0 特殊商务报备 付款方式:电汇 系统账期:120 实际毛利4.5% 标准毛利4.5% 审批通过！</t>
  </si>
  <si>
    <t>不压库，申请120天电汇</t>
  </si>
  <si>
    <t>四川大学云上川大二期建设包2（分布式存储+网络交换机）</t>
  </si>
  <si>
    <t>CD2023100080</t>
  </si>
  <si>
    <t>1Y06102309020X</t>
  </si>
  <si>
    <t xml:space="preserve"> 付款方式:电汇 系统账期:60  实际毛利4.52% 标准毛利4.52%</t>
  </si>
  <si>
    <t>上海威固信息数通项目采购第二批次-ipv6授权增补</t>
  </si>
  <si>
    <t>上海蓝叶信息科技有限公司</t>
  </si>
  <si>
    <t>SH2025010395</t>
  </si>
  <si>
    <t>1Y01042412860C</t>
  </si>
  <si>
    <t>付款方式:现结 特殊商务报备 系统账期:0 实际毛利-1.97% 标准毛利4.55% 审批通过！</t>
  </si>
  <si>
    <t>现款吐点</t>
  </si>
  <si>
    <t>百园万企东升大厦A座八层801新建网络改造1</t>
  </si>
  <si>
    <t>北京聚力鲲鹏科技有限公司</t>
  </si>
  <si>
    <t>BJ2025010631</t>
  </si>
  <si>
    <t>1Y01012501580Y</t>
  </si>
  <si>
    <t xml:space="preserve">激励0 系统账期:60 付款方式:期票 实际毛利4.5% 标准毛利4.5% </t>
  </si>
  <si>
    <t>李国景</t>
  </si>
  <si>
    <t>西藏财政厅灾备PRO20240329100786</t>
  </si>
  <si>
    <t>西藏合众实业有限公司</t>
  </si>
  <si>
    <t>CD2024120577</t>
  </si>
  <si>
    <t>1Y01032412280H</t>
  </si>
  <si>
    <t>SDT 特殊商务报备 系统账期:120 付款方式:电汇 项目后返已邮件：65222.0 实际毛利4.5% 标准毛利4.5%</t>
  </si>
  <si>
    <t>数通及网络安全,智能视频会议</t>
  </si>
  <si>
    <t>项目实施周期较长，特申请120天账期，有厂商SDT决策。</t>
  </si>
  <si>
    <t>成都中海机房老旧网络设备更新采购项目.</t>
  </si>
  <si>
    <t>成都赛恩计算机网络技术有限公司</t>
  </si>
  <si>
    <t>CD2025010048</t>
  </si>
  <si>
    <t>1Y01012501440G</t>
  </si>
  <si>
    <t>付款方式:电汇 系统账期:60 实际毛利4.5% 标准毛利4.5%</t>
  </si>
  <si>
    <t>邮政四川省分公司大楼网络建设项目</t>
  </si>
  <si>
    <t>四川东政电子技术股份有限公司</t>
  </si>
  <si>
    <t>CD2024120363</t>
  </si>
  <si>
    <t>1Y01012412540L</t>
  </si>
  <si>
    <t xml:space="preserve">特殊商务报备 激励0 付款方式:电汇 系统账期:5%0,65%90,30%150 实际毛利4.5% 标准毛利4.5% </t>
  </si>
  <si>
    <t>二代回款周期长，申请5%0,65%90,30%150，组合账期模式，内部报备通过，不上SDT会，签订变更协议。</t>
  </si>
  <si>
    <t>5%0,65%90,30%150</t>
  </si>
  <si>
    <t>王庆</t>
  </si>
  <si>
    <t>龙岗区国际艺术中心建设项目PRO20220926000210-行业感知</t>
  </si>
  <si>
    <t>深圳市互联精英信息技术有限公司</t>
  </si>
  <si>
    <t>SZ2024120409</t>
  </si>
  <si>
    <t>1Y01022411660A</t>
  </si>
  <si>
    <t>系统账期:0 激励0 付款方式:现结  实际毛利3.06% 标准毛利5.0% 审批通过！</t>
  </si>
  <si>
    <t>2024年电信云扩容3-政务外网HCS软件V2</t>
  </si>
  <si>
    <t>FZ2024120183</t>
  </si>
  <si>
    <t>1Y01072412350L</t>
  </si>
  <si>
    <t>特殊商务报备 系统账期:120 付款方式:电汇 激励108814.47 实际毛利3.0% 标准毛利3.0% 审批通过！</t>
  </si>
  <si>
    <t>账期有误</t>
  </si>
  <si>
    <t>SMA-易好教育机构数据通信软件授权增补1</t>
  </si>
  <si>
    <t>BJ2025010690</t>
  </si>
  <si>
    <t>1Y01012501600C</t>
  </si>
  <si>
    <t>系统账期:0  激励0 付款方式:现结 实际毛利2.55% 标准毛利4.5%</t>
  </si>
  <si>
    <t>福建广电网络集团股份有限公司三明分公司采购订单</t>
  </si>
  <si>
    <t>FZ2024120347</t>
  </si>
  <si>
    <t>1Y01122412750R</t>
  </si>
  <si>
    <t>系统账期:210 激励0 特殊商务报备  付款方式:电汇 实际毛利4.5% 标准毛利4.5% 审批通过！</t>
  </si>
  <si>
    <t>账期210天
福建广电中标今年新的接入框架1100万，申请福建广电光接入产品7个月账期支持，友商商务竞争恶劣：联强给到8个月，长虹佳华给到7个月下1个点。考虑到抢占产品份额占比，特此报备，还请领导特殊支持</t>
  </si>
  <si>
    <t>福州城投云平台数通与服务器项目PRO20241112100255</t>
  </si>
  <si>
    <t>FZ2024120064</t>
  </si>
  <si>
    <t>1Y01032412730H</t>
  </si>
  <si>
    <t>特殊商务报备 系统账期:150 激励0 付款方式:电汇 实际毛利4.56% 标准毛利4.56% 审批通过！</t>
  </si>
  <si>
    <t>商业订单，兴众为刚中标，回款周期较长要5个月，特申请150天账期，不压库，请领导审批。</t>
  </si>
  <si>
    <t>150</t>
  </si>
  <si>
    <t>张文锏</t>
  </si>
  <si>
    <t>漳县人民医院机信息化升级项目</t>
  </si>
  <si>
    <t>甘肃瑞杰鑫通电子科技有限公司</t>
  </si>
  <si>
    <t>XA2024090013</t>
  </si>
  <si>
    <t>1Y05222408170R</t>
  </si>
  <si>
    <t xml:space="preserve">	系统账期:5%0，95%115   特殊商务报备 付款方式:期票  实际毛利3.0% 标准毛利3.0% 审批通过！</t>
  </si>
  <si>
    <t>项目回款周期长</t>
  </si>
  <si>
    <t>项目名称有误  特殊商务报备截图无</t>
  </si>
  <si>
    <t>5%0，95%115</t>
  </si>
  <si>
    <t>许鑫</t>
  </si>
  <si>
    <t>辽宁省肿瘤医院新建沈抚院区包2数据中心</t>
  </si>
  <si>
    <t>北京华拓云智科技有限公司</t>
  </si>
  <si>
    <t>SY2024120166</t>
  </si>
  <si>
    <t>1Y01042412850Z</t>
  </si>
  <si>
    <t xml:space="preserve">	特殊商务报备 付款方式:期票 激励0 系统账期:10%0;20%90;70%270 实际毛利4.22% 标准毛利4.22% </t>
  </si>
  <si>
    <t>数通及网络安全,光传送,存储</t>
  </si>
  <si>
    <t>预计第一笔预付款在1月走付款流程，由于涉及春节，医院给总集付款预计需要1个月，总集东软往下付款预计1个月，蓝巨人收到款预计一周内给到华拓，所以第一笔30%预计需要90天渠道能收到。（前期10%预付未华拓自己垫款）
第二笔款需要验收合格后，由于设备需要合同签署完毕后才能给到客户侧，预计客户侧1月收货，2月初开始施工，预计5月份施工完毕，开始验收需要一个月。客户预计6月走付款，6月末能到总基东软侧，总集预计7月走付款，8月初中旬到蓝巨人。蓝巨人预计华拓与我司到期日前能收到剩余70%款项。故此最后60%的款申请270天账期。</t>
  </si>
  <si>
    <t>10%0;20%90;70%270</t>
  </si>
  <si>
    <t>建发国际大厦食堂WiFi增补PRO20241219100501</t>
  </si>
  <si>
    <t>FZ2025010001</t>
  </si>
  <si>
    <t>1Y01132412220A</t>
  </si>
  <si>
    <t xml:space="preserve">	特殊商务报备 激励0 付款方式:电汇 系统账期:90 实际毛利4.5% 标准毛利4.5%</t>
  </si>
  <si>
    <t>24年框架已过期，以下项目为商业订单申请延续框架账期90天，数通产品，4.5个点进销差。 1Y01012501210C尤溪县应急指挥中心场地建设项目 ，85181.73元 1Y01132412180K生威（厦门）电子有限公司交换机项目14,142.95元 1Y01132412220A 建发国际大厦食堂WiFi增补，5,616.00元</t>
  </si>
  <si>
    <t>张家口市雪川农业集团二期网络采购PRO20241129100205</t>
  </si>
  <si>
    <t>北京宏通嘉信科技有限公司</t>
  </si>
  <si>
    <t>BJ2024122553</t>
  </si>
  <si>
    <t>1Y01102412780D</t>
  </si>
  <si>
    <t>激励0 付款方式:现结 特殊商务报备 系统账期:0 实际毛利0.0% 标准毛利4.5% 审批通过！</t>
  </si>
  <si>
    <t>该项目渠道为配合华为冲刺先行下单，并为我司全款现结，特申请为支持冲刺，降4.5个点现结，望领导支持</t>
  </si>
  <si>
    <t>李治金</t>
  </si>
  <si>
    <t>晋中中煤华利山西保利铁新煤业集采-24年12月</t>
  </si>
  <si>
    <t>BJ2025010662</t>
  </si>
  <si>
    <t>1Y01122412750J</t>
  </si>
  <si>
    <t>特殊商务报备 付款方式:期票 激励0 系统账期:180 实际毛利4.5% 标准毛利4.5% 审批通过！</t>
  </si>
  <si>
    <t>项目周期长</t>
  </si>
  <si>
    <t xml:space="preserve">特殊商务 SDT填写有误
</t>
  </si>
  <si>
    <t>安徽建筑大学安徽省教育专网骨干网设备采购项目PRO20241119100755</t>
  </si>
  <si>
    <t>安徽华琛科技有限公司</t>
  </si>
  <si>
    <t>HF2024110054</t>
  </si>
  <si>
    <t>1Y01112411420F</t>
  </si>
  <si>
    <t>系统账期:0 付款方式:现结 实际毛利2.54% 标准毛利4.49% 审批通过！</t>
  </si>
  <si>
    <t>仪征市交警全市会议终端替换</t>
  </si>
  <si>
    <t>江苏五极信息技术有限公司</t>
  </si>
  <si>
    <t>CD2024120473</t>
  </si>
  <si>
    <t>1Y01102412780T</t>
  </si>
  <si>
    <t>付款方式:期票 激励463247.53 系统账期:120 实际毛利4.5% 标准毛利4.5%</t>
  </si>
  <si>
    <t>SMA-易好教育机房核心设备增补</t>
  </si>
  <si>
    <t>北京盛景亦联科技有限公司</t>
  </si>
  <si>
    <t>BJ2025010710</t>
  </si>
  <si>
    <t>1Y01012501630Y</t>
  </si>
  <si>
    <t>型号和货物名称反了</t>
  </si>
  <si>
    <t>生威（厦门）电子有限公司交换机项目PRO20240905100765</t>
  </si>
  <si>
    <t>FZ2025010002</t>
  </si>
  <si>
    <t>1Y01132412180K</t>
  </si>
  <si>
    <t>刘兆毅</t>
  </si>
  <si>
    <t>南水北调集团中线有限公司河北分公司单站采购项目PRO20241128181758226</t>
  </si>
  <si>
    <t>北京先进数通信息技术股份公司</t>
  </si>
  <si>
    <t>BJ2025010719</t>
  </si>
  <si>
    <t>1Y01012501060A</t>
  </si>
  <si>
    <t>系统账期:0 激励0  付款方式:现结  实际毛利3.0% 标准毛利3.0% 审批通过！</t>
  </si>
  <si>
    <t>利通科技训练大模型项目-交换机</t>
  </si>
  <si>
    <t>GZ2025011636</t>
  </si>
  <si>
    <t>1Y01012501290U</t>
  </si>
  <si>
    <t>特殊商务报备 激励0 系统账期:120 付款方式:商票 实际毛利4.5% 标准毛利4.5%</t>
  </si>
  <si>
    <t>项目已中标，用户增补部分交换机，春节前要货，南粤零散订单120天账期支持</t>
  </si>
  <si>
    <t>无CRM报备提给俞姗姗</t>
  </si>
  <si>
    <t>尚建波</t>
  </si>
  <si>
    <t>【SMA】大理鸿新新能源厂区网络建设项目PRO20240221000418</t>
  </si>
  <si>
    <t>成都优派科技实业有限公司</t>
  </si>
  <si>
    <t>CD2025010072</t>
  </si>
  <si>
    <t>1Y01012501550K</t>
  </si>
  <si>
    <t xml:space="preserve">系统账期:100%60 激励0 付款方式:电汇 实际毛利4.5% 标准毛利4.5% </t>
  </si>
  <si>
    <t>100%60</t>
  </si>
  <si>
    <t>尤溪县应急指挥中心场地建设项目</t>
  </si>
  <si>
    <t>FZ2025010022</t>
  </si>
  <si>
    <t>1Y01012501210C</t>
  </si>
  <si>
    <t>激励0 系统账期:90 特殊商务报备  付款方式:电汇 实际毛利4.5% 标准毛利4.5% 审批通过！</t>
  </si>
  <si>
    <t>crm报备缺少crm报备缺少</t>
  </si>
  <si>
    <t>泸州银行锦江支行接入交换机采购</t>
  </si>
  <si>
    <t>成都艾佛瑞科技有限公司</t>
  </si>
  <si>
    <t>CD2025010088</t>
  </si>
  <si>
    <t>1Y01012501640D</t>
  </si>
  <si>
    <t xml:space="preserve"> 付款方式:现结 实际毛利4.5% 标准毛利4.5%</t>
  </si>
  <si>
    <t>海沧区政务外网核心交换机采购项目</t>
  </si>
  <si>
    <t>FZ2025010025</t>
  </si>
  <si>
    <t>1Y01012501000L</t>
  </si>
  <si>
    <t>系统账期:0 激励19000.0 付款方式:现结 实际毛利2.55% 标准毛利4.5% 审批通过！</t>
  </si>
  <si>
    <t>厦门电信万卡智算中心网络项目</t>
  </si>
  <si>
    <t>FZ2024120281</t>
  </si>
  <si>
    <t>1Y01102412830F</t>
  </si>
  <si>
    <t xml:space="preserve">	特殊商务报备 激励0 系统账期:30 付款方式:电汇 实际毛利-0.53% 标准毛利4.5% </t>
  </si>
  <si>
    <t>已中标，合同签订中，二代福建中湃，申请1个月账期吐2个点，商业大单代表处要求吐3个点给补分销缺口，合计30天账期吐5个点，不压库，请领导审批。</t>
  </si>
  <si>
    <t>30</t>
  </si>
  <si>
    <t>罗彩稀</t>
  </si>
  <si>
    <t>双流机场提质增效改造项目2023-剩余v1</t>
  </si>
  <si>
    <t>成都讯为科技有限公司</t>
  </si>
  <si>
    <t>CD2023120058</t>
  </si>
  <si>
    <t>1Y08542311270K</t>
  </si>
  <si>
    <t xml:space="preserve">  付款方式:现结 实际毛利2.6% 标准毛利4.55%  </t>
  </si>
  <si>
    <t>【第十三批次】福建广电网络集团股份有限公司2024年电源采购PRO20230809092640148】</t>
  </si>
  <si>
    <t>FZ2025010039</t>
  </si>
  <si>
    <t>1Y01012501210L</t>
  </si>
  <si>
    <t xml:space="preserve">	激励0 特殊商务报备  系统账期:150 付款方式:电汇 实际毛利3.0% 标准毛利3.0% </t>
  </si>
  <si>
    <t>账期150天。
【福建兴众为通信设备有限公司】
【2024年福建广电客户项目特殊商务统一报备】【泛企业商业市场客户】【年采购约2000万】【申请180天账期】
领导们好：
2024年福建广电客户项目特殊商务统一报备，申请发货起算180天账期，电汇，二代-福建兴众为：
福建广电的回款周期平均在6个月，今年的账期诉求延续23年180天账期，今年的进销差较去年会有增加，账期不变情况下，利润会也会有所提升。
2023年福建兴众为共计下单：光接入约1400万+数字能源约100万
今年福建广电整体采购预算约2000万，新增传输与数通产品线，其中光接入约1200万，传输约300万，数字能源约100万，数通约400万（全年陆续下单）。
以上商务条件仅限2024年全年-2025年Q1年福建广电客户项目，截止日期至2025年3月31日。
考虑到项目有一定的利润，并且提高了商业客户的占比，以及进一步加强与核心渠道的粘性，特此报备，请领导支持。</t>
  </si>
  <si>
    <t>提给俞姗姗</t>
  </si>
  <si>
    <t>鹿城人民法院存储</t>
  </si>
  <si>
    <t>浙江众成科技有限公司</t>
  </si>
  <si>
    <t>HZ2025010056</t>
  </si>
  <si>
    <t>1Y01012501610F</t>
  </si>
  <si>
    <t>付款方式:期票 激励0 系统账期:60 实际毛利4.5% 标准毛利4.5%</t>
  </si>
  <si>
    <t>史雪莲</t>
  </si>
  <si>
    <t>25年广电集采_10038-三明-福清</t>
  </si>
  <si>
    <t>FZ2025010042</t>
  </si>
  <si>
    <t>1Y01012501250T</t>
  </si>
  <si>
    <t>特殊商务报备 激励0 系统账期:210 付款方式:电汇 实际毛利6.0% 标准毛利6.0% 审批通过！</t>
  </si>
  <si>
    <t>【2024】潞安集团“无视频不作业”系统项目古城软件二次增补V2</t>
  </si>
  <si>
    <t>山西寰晋科技有限公司</t>
  </si>
  <si>
    <t>BJ2024122832</t>
  </si>
  <si>
    <t>1Y01052412520N;1Y018524120056;1Y01102411970U;1Y01102411970H;1Y01102412580F</t>
  </si>
  <si>
    <t>系统账期:90 特殊商务报备 付款方式:电汇 实际毛利3.2% 标准毛利3.2% 审批通过！</t>
  </si>
  <si>
    <t>潞安集团潞宁元图工坊</t>
  </si>
  <si>
    <t>BJ2024122190</t>
  </si>
  <si>
    <t>1Y01092412870R</t>
  </si>
  <si>
    <t>特殊商务报备 系统账期:180 付款方式:电汇 实际毛利6.8% 标准毛利4.0% 审批通过！</t>
  </si>
  <si>
    <t>企业服务</t>
  </si>
  <si>
    <t>25年广电集采_10039-仙游-漳平-漳州城区-闽清-长泰-政和</t>
  </si>
  <si>
    <t>FZ2025010043</t>
  </si>
  <si>
    <t>1Y01012501260D</t>
  </si>
  <si>
    <t xml:space="preserve">	特殊商务报备 激励0 系统账期:210 付款方式:电汇 实际毛利6.0% 标准毛利6.0%</t>
  </si>
  <si>
    <t>锂电拉远改造</t>
  </si>
  <si>
    <t>武汉捷诚万合科技有限公司</t>
  </si>
  <si>
    <t>WH2024120231</t>
  </si>
  <si>
    <t>1Y01122412730N</t>
  </si>
  <si>
    <t xml:space="preserve">激励0 付款方式:电汇 系统账期:60 实际毛利3.0% 标准毛利3.0% </t>
  </si>
  <si>
    <t>网络设备采购项目三批-2-1</t>
  </si>
  <si>
    <t>BJ2025010691</t>
  </si>
  <si>
    <t>1Y01012501530F；1Y01012501530E；1Y01012501720P</t>
  </si>
  <si>
    <t>特殊商务报备 付款方式:期票 系统账期:40%0,60%180 实际毛利4.46% 标准毛利4.46% 审批通过！</t>
  </si>
  <si>
    <t>该项目客户着急要货，由于客户回款周期较长，特申请我司提供部分账期支持。该项目为框架项目，本月下单金额预计100万。每年固定200-300采购金额。特申请后续项目均按此框架签署。因项目周期长，申请40%预付，剩余180天支票，望领导审批。</t>
  </si>
  <si>
    <t>特殊商务报备1Y0与DB1Y0号不匹配</t>
  </si>
  <si>
    <t>40%0,60%180</t>
  </si>
  <si>
    <t>【商业市场增量项目】907医院网络改造PRO20241115100333</t>
  </si>
  <si>
    <t>FZ2025010067</t>
  </si>
  <si>
    <t>1Y01022412610F</t>
  </si>
  <si>
    <t xml:space="preserve">激励0 付款方式:电汇 系统账期:60  实际毛利4.51% 标准毛利4.51% </t>
  </si>
  <si>
    <t>陈镛佰</t>
  </si>
  <si>
    <t>B2S传输采购PRO20241111100593-增补</t>
  </si>
  <si>
    <t>广东南耀信息科技有限公司</t>
  </si>
  <si>
    <t>GZ2025011542</t>
  </si>
  <si>
    <t>1Y01052411620D</t>
  </si>
  <si>
    <t xml:space="preserve">	系统账期:0  激励0 付款方式:现结 实际毛利4.05% 标准毛利4.05%</t>
  </si>
  <si>
    <t>厦门城市职业学院体育馆校园网络建设PRO20230920000062</t>
  </si>
  <si>
    <t>FZ2025010066</t>
  </si>
  <si>
    <t>1Y05192408180H</t>
  </si>
  <si>
    <t xml:space="preserve">	系统账期:60 激励0 付款方式:电汇 实际毛利4.54% 标准毛利4.54%</t>
  </si>
  <si>
    <t>泉州职业技术大学教学楼改造项目PRO20241217100140</t>
  </si>
  <si>
    <t>FZ2025010069</t>
  </si>
  <si>
    <t>1Y01012501640E</t>
  </si>
  <si>
    <t xml:space="preserve">	付款方式:现结 系统账期:0 特殊商务报备 激励260497.38 实际毛利1.55% 标准毛利4.5%</t>
  </si>
  <si>
    <t>领导们好，
订单规模：二代福建省启恩信息科技有限公司，采购金额95.5万
特殊商务：现款吐3个点
特殊商务原因：此单为启恩自主运作的商业项目，私立校单一采购来源，中间涉及锐捷竞争最后华为胜出，商务竞争较为恶劣，希望按现款吐3个点，我们付款给华为前付款给我们，同时校方希望年前可交付，货到即出不压库，恳请领导批准。</t>
  </si>
  <si>
    <t>驳回</t>
  </si>
  <si>
    <t>天津华电海晶新能源集控中心建设PRO20240429185155404</t>
  </si>
  <si>
    <t>BJ2024110002</t>
  </si>
  <si>
    <t>1Y01012406360U</t>
  </si>
  <si>
    <t xml:space="preserve">特殊商务报备 付款方式:期票  系统账期:180 实际毛利4.9% 标准毛利3.0% </t>
  </si>
  <si>
    <t>领导好，此项目已中标，数字能源产品线，汽运，因客户回款与施工挂钩，回款周期较长，渠道希望我司在商务上支持，并且华电海晶二期还有一个机房项目，预计明年动工，到时候也会给到神码做支持。经过多次沟通，申请6个月账期，其中渠道高签2%买3个月账期，烦请领导酌情审批，感谢~</t>
  </si>
  <si>
    <t>电力设计院-AI大模型硬件采购PRO20240924100196</t>
  </si>
  <si>
    <t>河南捷茂电子科技有限公司</t>
  </si>
  <si>
    <t>XA2025010012</t>
  </si>
  <si>
    <t>1Y01012501020G</t>
  </si>
  <si>
    <t>特殊商务报备 付款方式:期票   系统账期:90 实际毛利3.0% 标准毛利3.0%</t>
  </si>
  <si>
    <t>155万预算，用户+厂商+渠道已达成一致，先备货，本月发标，农历年后2周内到货，申请90天账期</t>
  </si>
  <si>
    <t>大数据公司厦门地市云增补_数通</t>
  </si>
  <si>
    <t>福建新势力科技有限公司</t>
  </si>
  <si>
    <t>FZ2025010070</t>
  </si>
  <si>
    <t>1Y01012501790C</t>
  </si>
  <si>
    <t xml:space="preserve">	付款方式:期票 系统账期:90 激励0 特殊商务报备 实际毛利4.5% 标准毛利4.5% </t>
  </si>
  <si>
    <t>不压库，着急要货，大数据项目，二代回款周期长且利润点低，恳请支持90天长账期</t>
  </si>
  <si>
    <t>crm报备合同号与此单不符</t>
  </si>
  <si>
    <t>大冶有色金属有限责任公司信息化基础设施设备升级改造-网络、无线、安全、机房成套设备及系统集成服务项目-增补</t>
  </si>
  <si>
    <t>湖北敏捷物联网络科技有限公司</t>
  </si>
  <si>
    <t>WH2025010038</t>
  </si>
  <si>
    <t>1Y01092403100Q</t>
  </si>
  <si>
    <t xml:space="preserve">系统账期:0 项目名称有误 激励0 付款方式:现结 实际毛利2.51% 标准毛利4.46% </t>
  </si>
  <si>
    <t>解除协议</t>
  </si>
  <si>
    <t>山东华盖通信技术有限公司</t>
  </si>
  <si>
    <t>JN2024120268</t>
  </si>
  <si>
    <t>1Y01112412340E</t>
  </si>
  <si>
    <t>山东潍坊弥河500千伏变电站新建工程</t>
  </si>
  <si>
    <t>JN2024060016</t>
  </si>
  <si>
    <t>1Y01072405830X</t>
  </si>
  <si>
    <t>系统账期:60 激励0 付款方式:电汇  实际毛利0.06% 标准毛利0.06% 审批通过！</t>
  </si>
  <si>
    <t>630子系统网络项目（视频会议终端采购）</t>
  </si>
  <si>
    <t>陕西志成新业网络技术有限公司</t>
  </si>
  <si>
    <t>XA2025010038</t>
  </si>
  <si>
    <t>1Y01012501270D</t>
  </si>
  <si>
    <t>服务分期信息有误</t>
  </si>
  <si>
    <t>2024年电信云扩容2-651许可替换</t>
  </si>
  <si>
    <t>FZ2025010076</t>
  </si>
  <si>
    <t>1Y01012501970E</t>
  </si>
  <si>
    <t xml:space="preserve">	付款方式:现结 系统账期:0 激励0 实际毛利0.0% 标准毛利0.0%</t>
  </si>
  <si>
    <t>合同清单有大类 合同未签大类</t>
  </si>
  <si>
    <t>HZ2025010107</t>
  </si>
  <si>
    <t>付款方式:现结 激励0 系统账期:3 实际毛利4.47% 标准毛利4.56%</t>
  </si>
  <si>
    <t>2024年奇瑞汽车股份集团私有云买断模式框架项目-2025年自动驾驶扩容项目-华为云stack（设备）</t>
  </si>
  <si>
    <t>HF2025010009</t>
  </si>
  <si>
    <t>1Y01012501370H；1Y014025010028</t>
  </si>
  <si>
    <t>激励0 系统账期:120 特殊商务报备 付款方式:期票 实际毛利3.0% 标准毛利3.0% 审批通过！</t>
  </si>
  <si>
    <t>合肥城市云为我司框架渠道</t>
  </si>
  <si>
    <t xml:space="preserve">PO号错误 </t>
  </si>
  <si>
    <t>SMA-信联四海防火墙扩容项目</t>
  </si>
  <si>
    <t>北京恒昌广信科技有限公司</t>
  </si>
  <si>
    <t>BJ2025010881</t>
  </si>
  <si>
    <t>1Y01012501870T</t>
  </si>
  <si>
    <t xml:space="preserve">  付款方式:现结 实际毛利2.55% 标准毛利4.5%</t>
  </si>
  <si>
    <t>2024年度数据通信设备项目万兆盒式-福建广电网络集团股份有限公司武平分公司采购订单</t>
  </si>
  <si>
    <t>FZ2025010079</t>
  </si>
  <si>
    <t>1Y01012501930N</t>
  </si>
  <si>
    <t xml:space="preserve">	系统账期:210 激励0 特殊商务报备 付款方式:电汇 实际毛利4.5% 标准毛利4.5% </t>
  </si>
  <si>
    <t xml:space="preserve">账期210天
福建广电中标今年新的接入框架1100万，申请福建广电光接入产品7个月账期支持，友商商务竞争恶劣：联强给到8个月，长虹佳华给到7个月下1个点。考虑到抢占产品份额占比，特此报备，还请领导特殊支持
</t>
  </si>
  <si>
    <t>猫眼维保项目PRO20241129100207</t>
  </si>
  <si>
    <t>北京荣瑞祥通网络科技有限公司</t>
  </si>
  <si>
    <t>BJ2025010870</t>
  </si>
  <si>
    <t>1Y014725010025；1Y01012501920S</t>
  </si>
  <si>
    <t xml:space="preserve">  系统账期:60   实际毛利4.5% 标准毛利4.5% </t>
  </si>
  <si>
    <t>星科金朋9号楼网络项目</t>
  </si>
  <si>
    <t>无锡自信科技有限公司</t>
  </si>
  <si>
    <t>NJ2025010098</t>
  </si>
  <si>
    <t>1Y01012501780L</t>
  </si>
  <si>
    <t>特殊商务报备 系统账期:3 激励0 付款方式:现结 实际毛利1.55% 标准毛利4.5% 审批通过！</t>
  </si>
  <si>
    <t>渠道合作异常，事业部报备</t>
  </si>
  <si>
    <t>福州机场样板间监控及wifi采购</t>
  </si>
  <si>
    <t>福州中海信息技术有限公司</t>
  </si>
  <si>
    <t>FZ2025010085</t>
  </si>
  <si>
    <t>1Y01022501120R</t>
  </si>
  <si>
    <t xml:space="preserve">	系统账期:60 激励0 付款方式:电汇 实际毛利4.93% 标准毛利4.93%</t>
  </si>
  <si>
    <t>数通及网络安全,行业感知智能安防</t>
  </si>
  <si>
    <t>中国抚州分公司网络设备采购一台</t>
  </si>
  <si>
    <t>江西华瑞信息产业有限公司</t>
  </si>
  <si>
    <t>WH2025010043</t>
  </si>
  <si>
    <t>1Y01012501860U</t>
  </si>
  <si>
    <t>激励0 付款方式:电汇 系统账期:60 实际毛利4.48% 标准毛利4.5%</t>
  </si>
  <si>
    <t>十堰张湾区低空经济智慧园机房项目PRO20241205165804933</t>
  </si>
  <si>
    <t>武汉超特网络技术有限公司</t>
  </si>
  <si>
    <t>WH2025010045</t>
  </si>
  <si>
    <t>1Y01012501900S</t>
  </si>
  <si>
    <t>激励0 付款方式:电汇 系统账期:20%0天；80%60天 实际毛利3.0% 标准毛利3.0%</t>
  </si>
  <si>
    <t>20%0；80%60</t>
  </si>
  <si>
    <t>中化泉州石化SDN 网络改造</t>
  </si>
  <si>
    <t>FZ2025010074</t>
  </si>
  <si>
    <t>1Y03502311010E</t>
  </si>
  <si>
    <t xml:space="preserve">	系统账期:60 激励0 付款方式:电汇 实际毛利3.32% 标准毛利3.32%</t>
  </si>
  <si>
    <t>天津钢管集团股份有限公司机房建设PRO20240819085348886</t>
  </si>
  <si>
    <t>天津冠奕世纪科技有限公司</t>
  </si>
  <si>
    <t>BJ2024091291</t>
  </si>
  <si>
    <t>1Y01032409660U</t>
  </si>
  <si>
    <t>特殊商务报备 付款方式:期票 系统账期:120  实际毛利4.36% 标准毛利3.0% 合同含价外费用</t>
  </si>
  <si>
    <t>此项目已经中标，自提，为配合厂商冲刺，预计压库一个月，此单商务为：零首付延期支票120天，
天津冠奕世纪科技有限公司为华为金牌渠道商正常账期为120天。同时高签初合同金额1.24%，2万元用于超于30天的账期，特申请商务条款为零首付延期支票120天，感谢领导查阅审批</t>
  </si>
  <si>
    <t>2024年玉柴集团网络设备采购项目新建二期PRO20241219100186</t>
  </si>
  <si>
    <t>广州众鼎信息科技有限公司</t>
  </si>
  <si>
    <t>GZ2024121032</t>
  </si>
  <si>
    <t>1Y01102412850X</t>
  </si>
  <si>
    <t>华创年产10万吨铜箔厂MES系统新增项目</t>
  </si>
  <si>
    <t>江西玥君科技有限公司</t>
  </si>
  <si>
    <t>WH2025010044</t>
  </si>
  <si>
    <t>1Y01012408860T</t>
  </si>
  <si>
    <t>付款方式:现结 系统账期:0 激励0 实际毛利3% 标准毛利4.5%</t>
  </si>
  <si>
    <t>缺少软件邮件</t>
  </si>
  <si>
    <t>朱安康</t>
  </si>
  <si>
    <t>萧山华数传输设备采购</t>
  </si>
  <si>
    <t>杭州科讯网络技术有限公司</t>
  </si>
  <si>
    <t>HZ2025010075</t>
  </si>
  <si>
    <t>1Y01012501500X</t>
  </si>
  <si>
    <t xml:space="preserve">付款方式:期票 系统账期:60 激励0 实际毛利3.0% 标准毛利3.0% </t>
  </si>
  <si>
    <t>宏杉测试硬盘采购</t>
  </si>
  <si>
    <t>浙江数字盈泽科技有限公司</t>
  </si>
  <si>
    <t>HZ2025010077</t>
  </si>
  <si>
    <t>1Y01012501790N</t>
  </si>
  <si>
    <t>付款方式:现结 激励5400.0 系统账期:5 实际毛利2.55% 标准毛利4.5%</t>
  </si>
  <si>
    <t>江西省-省政务信息中心省政务云</t>
  </si>
  <si>
    <t>江西瑞智信息有限公司</t>
  </si>
  <si>
    <t>WH2025010040</t>
  </si>
  <si>
    <t>1Y01012501770S</t>
  </si>
  <si>
    <t>激励86800.0 系统账期:90 特殊商务报备 付款方式:电汇 实际毛利4.5% 标准毛利4.5%</t>
  </si>
  <si>
    <t>已提交CRM审批，截图见附件。</t>
  </si>
  <si>
    <t>西藏JQ传输—拉萨环网-一期</t>
  </si>
  <si>
    <t>成都远梦高科技有限公司</t>
  </si>
  <si>
    <t>CD2024060186</t>
  </si>
  <si>
    <t>1Y01012406660K</t>
  </si>
  <si>
    <t>系统账期:60   付款方式:电汇 实际毛利3.05% 标准毛利3.05%</t>
  </si>
  <si>
    <t>华夏银行视频会议入围项目PRO20210830000534-东营分行采购1台ES2 86</t>
  </si>
  <si>
    <t>北京中盛鑫荣科技有限公司</t>
  </si>
  <si>
    <t>BJ2025010784</t>
  </si>
  <si>
    <t>1Y01012501600V</t>
  </si>
  <si>
    <t xml:space="preserve">	付款方式:现结  实际毛利2.55% 标准毛利4.5%</t>
  </si>
  <si>
    <t>【SMA-金融】中债资信防火墙续保三年</t>
  </si>
  <si>
    <t>BJ2025010985</t>
  </si>
  <si>
    <t>1Y01012501970N</t>
  </si>
  <si>
    <t>付款方式:期票 系统账期:60   实际毛利4.5% 标准毛利4.5%</t>
  </si>
  <si>
    <t>余立强</t>
  </si>
  <si>
    <t>河南省省级XC政务云项目_数通+存储_硬件</t>
  </si>
  <si>
    <t>河南英弗尼特智能科技有限公司</t>
  </si>
  <si>
    <t>ZZ2025010017</t>
  </si>
  <si>
    <t>1Y01012501450Z</t>
  </si>
  <si>
    <t>特殊商务报备 激励0 系统账期:180 付款方式:电汇 实际毛利4.5% 标准毛利4.5%</t>
  </si>
  <si>
    <t>1.项目询价采购，河南云政发询价函，由黄河集团与供应商签署合同，目前黄河集团向二代提供了需货函，合同预计1.20日前可以签署完成。
2.用户要货着急，一期350W已在元旦前向华为付款且二代已收到货，当时谈的是现结吐3个点。本次项目为二期，项目实际操盘是慎德的老板胡总，基于二期的项目胡总是想要现结吐4个点，我司坚决不同意，基于多轮沟通，同时华为SDT决策，二期申请账期，申请180天账期，有华为SDT。历史胡总名下的公司比如慎德、娇福、巨捷等与我司合作良好，整体业务前合作额2000-3000W。本次胡总使用他朋友的公司与我司签署合同，担保已做齐全，已于风控提前沟通。
3.25年年初办事处渠道部与总代沟通，25年的项目严控商务条款，大于3个月的均需渠道部长审批，该项目虽然为24年的增补，按照180天已上会审批，但也与华为一线销售、渠道沟通，虽然我司同意本次180天的商务，但需要华为在后面的项目补我司的利润，华为侧同意。
4.基于上，特申请180天账期，华为发货之日起算。</t>
  </si>
  <si>
    <t>玉晶交换机采购PRO20250106100647</t>
  </si>
  <si>
    <t>FZ2025010090</t>
  </si>
  <si>
    <t>1Y01022501240L</t>
  </si>
  <si>
    <t xml:space="preserve">	系统账期:90 激励0 特殊商务报备 付款方式:电汇 实际毛利4.5% 标准毛利4.5% </t>
  </si>
  <si>
    <t>瑞朋24年框架到期，申请按24年框架账期90天
1Y01022501480L厦门星纵防火墙授权扩容增补，金额41002.5
1Y01022501240L玉晶交换机采购，金额37164
共计78166.5元</t>
  </si>
  <si>
    <t>李明磊</t>
  </si>
  <si>
    <t>体育信息中心存储与信创服务器扩容</t>
  </si>
  <si>
    <t>北京联普世纪科技有限公司</t>
  </si>
  <si>
    <t>BJ2025010983</t>
  </si>
  <si>
    <t>1Y01012412180N</t>
  </si>
  <si>
    <t xml:space="preserve">付款方式:现结 系统账期:0 激励0 实际毛利2.55% 标准毛利4.5% </t>
  </si>
  <si>
    <t>SMA-公交学校数通增补PRO20250108100280</t>
  </si>
  <si>
    <t>北京聚智盛源科技有限公司</t>
  </si>
  <si>
    <t>BJ2025011002</t>
  </si>
  <si>
    <t>1Y01022501010P</t>
  </si>
  <si>
    <t xml:space="preserve">付款方式:现结 激励0 实际毛利4.5% 标准毛利4.5% </t>
  </si>
  <si>
    <t>2024年度数据通信设备项目万兆盒式-福建广电网络集团股份有限公司德化分公司采购订单</t>
  </si>
  <si>
    <t>FZ2025010095</t>
  </si>
  <si>
    <t>1Y01022501270K</t>
  </si>
  <si>
    <t xml:space="preserve">	系统账期:210 激励0 特殊商务报备 付款方式:电汇 实际毛利4.5% 标准毛利4.5%</t>
  </si>
  <si>
    <t>连卡佛百货商贸（成都）有限公司 交换机采购</t>
  </si>
  <si>
    <t>中以联科电子安装工程（北京）有限公司成都分公司</t>
  </si>
  <si>
    <t>CD2025010070</t>
  </si>
  <si>
    <t>1Y01012501610C</t>
  </si>
  <si>
    <t xml:space="preserve">	付款方式:现结    实际毛利4.49% 标准毛利4.5%</t>
  </si>
  <si>
    <t>厦门星纵防火墙授权扩容增补PRO20241231100562</t>
  </si>
  <si>
    <t>FZ2025010111</t>
  </si>
  <si>
    <t>1Y01022501480L</t>
  </si>
  <si>
    <t>系统账期:90 激励0 特殊商务报备 付款方式:电汇 实际毛利4.5% 标准毛利4.5%</t>
  </si>
  <si>
    <t>重庆梅安森科技股份有限公司配件设备采购第二期PRO20250110100439</t>
  </si>
  <si>
    <t>重庆全意凡科技有限公司</t>
  </si>
  <si>
    <t>CD2025010130</t>
  </si>
  <si>
    <t>1Y01012501780T</t>
  </si>
  <si>
    <t xml:space="preserve">	系统账期:60  付款方式:电汇 实际毛利4.5% 标准毛利4.5%</t>
  </si>
  <si>
    <t>山东港口陆海国际物流集团发展有限公司网络交换机采购项目</t>
  </si>
  <si>
    <t>山东世纪黄河电子工程有限公司</t>
  </si>
  <si>
    <t>JN2025010064</t>
  </si>
  <si>
    <t>1Y01012501960Q</t>
  </si>
  <si>
    <t>付款方式:现结 系统账期:0 激励0 实际毛利2.55% 标准毛利4.5%</t>
  </si>
  <si>
    <t>1、DB付款方式填现结
2、合同缺少软件接收邮箱</t>
  </si>
  <si>
    <t>龙世凯</t>
  </si>
  <si>
    <t>GAB贵阳大数据备份中心二期增补插接箱</t>
  </si>
  <si>
    <t>上海霆峰数据技术有限公司</t>
  </si>
  <si>
    <t>CD2025010031</t>
  </si>
  <si>
    <t>1Y01012501150X</t>
  </si>
  <si>
    <t>现结   激励0 实际毛利1.1% 标准毛利3.0%</t>
  </si>
  <si>
    <t xml:space="preserve"> 供应链一级有误 现结系统账期写0</t>
  </si>
  <si>
    <t>佛山海天桂城总部大楼弱电项目二期</t>
  </si>
  <si>
    <t>广州铠源信息科技有限公司</t>
  </si>
  <si>
    <t>GZ2025011710</t>
  </si>
  <si>
    <t>1Y01012501770P</t>
  </si>
  <si>
    <t xml:space="preserve">	付款方式:期票 系统账期:90 激励0 特殊商务报备 实际毛利4.5% 标准毛利4.5%</t>
  </si>
  <si>
    <t>项目已中标，通路合同签订中，用户要求春节前供货。
此单申请给二代90天账期（收取支票，发货日起算）。请领导审批，谢谢。</t>
  </si>
  <si>
    <t>25年广电集采_10040-平潭-仓山-松溪-上杭</t>
  </si>
  <si>
    <t>FZ2025010115</t>
  </si>
  <si>
    <t>1Y01022501460S</t>
  </si>
  <si>
    <t xml:space="preserve">	系统账期:210 激励0 特殊商务报备 付款方式:电汇 实际毛利6.0% 标准毛利6.0%</t>
  </si>
  <si>
    <t>高州申菱基地网络项目智能制造</t>
  </si>
  <si>
    <t>GZ2025011721</t>
  </si>
  <si>
    <t>1Y01012501770K</t>
  </si>
  <si>
    <t xml:space="preserve">	系统账期:150 激励0 特殊商务报备 付款方式:期票  实际毛利4.5% 标准毛利4.5%</t>
  </si>
  <si>
    <t>二代与三代合同签订中，发货前提供脱敏合同，此单申请提供150天账期（支票，发货起算）。请领导审批账期。</t>
  </si>
  <si>
    <t>台州、温岭市浙江瑞格智能科技股份有限公司弱电智能化项目新建 一期PRO20240706100062</t>
  </si>
  <si>
    <t>台州鑫隆网络科技有限公司</t>
  </si>
  <si>
    <t>HZ2025010074</t>
  </si>
  <si>
    <t>1Y01012501640X</t>
  </si>
  <si>
    <t>系统账期:60 激励14424.98 付款方式:期票 实际毛利4.5% 标准毛利4.5%</t>
  </si>
  <si>
    <t>ONU设备采购PRO20241227100496</t>
  </si>
  <si>
    <t>北京梅兰嘉德机房设备有限公司</t>
  </si>
  <si>
    <t>BJ2025011063</t>
  </si>
  <si>
    <t>1Y01012501690E</t>
  </si>
  <si>
    <t xml:space="preserve">	付款方式:现结  实际毛利5.97% 标准毛利5.97%</t>
  </si>
  <si>
    <t>北京锦鑫世纪网络科技有限公司-软件采购</t>
  </si>
  <si>
    <t>北京睿思智杰信息技术有限公司</t>
  </si>
  <si>
    <t>BJ2025011064</t>
  </si>
  <si>
    <t>1Y01022501040L</t>
  </si>
  <si>
    <t xml:space="preserve">	付款方式:期票 系统账期:60 实际毛利4.0% 标准毛利4.01%</t>
  </si>
  <si>
    <t>滨海湾公司重点防火区域新增监控摄像机采购PRO20241227100314</t>
  </si>
  <si>
    <t>深圳市南睿达信息科技有限公司</t>
  </si>
  <si>
    <t>GZ2025011801</t>
  </si>
  <si>
    <t>1Y01022501000B</t>
  </si>
  <si>
    <t xml:space="preserve">	付款方式:现结 系统账期:0 激励0 实际毛利3.07% 标准毛利5.0% </t>
  </si>
  <si>
    <t>SMA-华为网络设备采购（ISP）PRO20240604100291-2</t>
  </si>
  <si>
    <t>北京奕捷数智科技有限公司</t>
  </si>
  <si>
    <t>BJ2025011068</t>
  </si>
  <si>
    <t>1Y01022501060P</t>
  </si>
  <si>
    <t xml:space="preserve">	付款方式:现结 实际毛利2.55% 标准毛利4.5% </t>
  </si>
  <si>
    <t>中闽能源2024年存储采购</t>
  </si>
  <si>
    <t>FZ2025010138</t>
  </si>
  <si>
    <t>1Y01022501670S</t>
  </si>
  <si>
    <t xml:space="preserve">	激励30190.0 系统账期:90 特殊商务报备 付款方式:电汇 实际毛利4.5% 标准毛利4.5%</t>
  </si>
  <si>
    <t>不压库，二代自主提商业订单，特殊申请支持90天账期</t>
  </si>
  <si>
    <t>江西工信厅无线电检测中心安全态势感知探针安全扩容</t>
  </si>
  <si>
    <t>江西爱华科技有限公司</t>
  </si>
  <si>
    <t>WH2025010048</t>
  </si>
  <si>
    <t>1Y01022501030R</t>
  </si>
  <si>
    <t>付款方式:现结 系统账期:0 激励0   实际毛利2.55% 标准毛利4.5%</t>
  </si>
  <si>
    <t>石家庄市人民医院防火墙续库</t>
  </si>
  <si>
    <t>石家庄冀盼网络科技有限公司</t>
  </si>
  <si>
    <t>BJ2025011085</t>
  </si>
  <si>
    <t>1Y01012501890J</t>
  </si>
  <si>
    <t xml:space="preserve">付款方式:现结  实际毛利2.55% 标准毛利4.5% </t>
  </si>
  <si>
    <t>兴业银行2025年网络资源池设备采购2025-1月168@88</t>
  </si>
  <si>
    <t>FZ2025020009</t>
  </si>
  <si>
    <t>1Y01022501830H</t>
  </si>
  <si>
    <t xml:space="preserve">	系统账期:60 激励0 付款方式:电汇  实际毛利4.5% 标准毛利4.5%</t>
  </si>
  <si>
    <t>君立华域信息安全技术有限公司乾坤软件增补6月</t>
  </si>
  <si>
    <t>南京凌晟汇融网络科技有限公司</t>
  </si>
  <si>
    <t>NJ2025010128</t>
  </si>
  <si>
    <t>1Y01072406040P</t>
  </si>
  <si>
    <t>付款方式:现结 系统账期:0 激励0 实际毛利2.58% 标准毛利4.52% 审批通过！</t>
  </si>
  <si>
    <t>兴业银行2025年网络资源池设备采购2025-1月</t>
  </si>
  <si>
    <t>FZ2025020010</t>
  </si>
  <si>
    <t>1Y01022501830D</t>
  </si>
  <si>
    <t>长川新大楼网络项目</t>
  </si>
  <si>
    <t>浙江天健远见科技（集团）有限公司</t>
  </si>
  <si>
    <t>HZ2025010021</t>
  </si>
  <si>
    <t>1Y01052412920E</t>
  </si>
  <si>
    <t>付款方式:现结 系统账期:5 实际毛利2.55% 标准毛利4.5% 审批通过！</t>
  </si>
  <si>
    <t>国通星驿数通机房扩容</t>
  </si>
  <si>
    <t>福建信驰信息科技有限公司</t>
  </si>
  <si>
    <t>FZ2025020023</t>
  </si>
  <si>
    <t>1Y01012502180Z</t>
  </si>
  <si>
    <t xml:space="preserve">	付款方式:现结 系统账期:0 激励0 特殊商务报备 实际毛利1.54% 标准毛利4.5%</t>
  </si>
  <si>
    <t>二代福建信驰（去年合作量62万也是国通星驿项目，商务是现款下3个点，原因此项目订单是询价标二代毛利极低，且要自己垫款至少5个月），这次因为客户的需求采购量较大，二代无法一次性全额垫款，申请下单向厂商付款前先付60万，货到我司库房发货前再付预计60万，然后我司发第一批货120万给客户，余下的货，二代承诺在第一批发货后最迟30天内付完剩下的款（期间如果有钱了就会尽快给打款提最后一批货），然后我司发最后一批货。这个项目是询价标，二代利润很低，然后客户回款还要至少5个月，他们都要自己银行融资来周转垫付给我们。这次因为采购金额比较大没法一次性付清，故希望我们特殊按以上方案支持下，商务还是下3个点。</t>
  </si>
  <si>
    <t>广东交通集团主数据中心PRO20231129171050667-电力模块</t>
  </si>
  <si>
    <t>广州广升电子科技有限公司</t>
  </si>
  <si>
    <t>GZ2024110954</t>
  </si>
  <si>
    <t>1Y01012411450E</t>
  </si>
  <si>
    <t xml:space="preserve">	系统账期:20 激励0  特殊商务报备 付款方式:电汇  实际毛利0.0% 标准毛利3.0%</t>
  </si>
  <si>
    <t>此项目为交通集团主数据中心项目的机房项目电力模块部分，整体项目1.3亿_x000D_
通路为：华为数字能源技术有限公司→合肥神州数码有限公司→广州广升电子科技有限公司→浪潮通信信息系统有限公司→广东省交通集团有限公司，浪潮已确定中标，广升与浪潮合同目前仍在协商中，用户付款节奏：预付款金额为签约合同价的 20%、IDC 配套建设分项工程所有主要设备、材料现场到货并经报验合格后，支付签约合同价的 20%，云平台建设（含网络安全）分项工程所有主要设备、材料现场到货并经报验合格后，支付签约合同价的 25%、项目进入试运行后支付签约合同价的 25%、竣工验收后，支付至结算合同价的 97%。_x000D_
项目需要在25年中，机房部分本月需要进场。广升与浪潮目前合同签订中，预计12月可签订完成，1月可收到浪潮银承，现先申请180天账期。待广升收到银承后贴现，根据广升付款的时间给予返点。25/1/15日前返3%，25/1/15-25/1/31返2.5%，25/2/1-25/2/28返2，25/3/1-25/3/31返1.5%，签订补充协议</t>
  </si>
  <si>
    <t>系统账期有误跟特殊商务不一致；报备未报备吐3个点；缺少区域产品经理</t>
  </si>
  <si>
    <t>闫楚君</t>
  </si>
  <si>
    <t>中央广播电视总台 4K 小型外场箱载式转播系统--POE调度设备等采购项目</t>
  </si>
  <si>
    <t>北京开莱兴业科技有限公司</t>
  </si>
  <si>
    <t>BJ2024122804</t>
  </si>
  <si>
    <t>1Y01102412280Z</t>
  </si>
  <si>
    <t>付款方式:期票 系统账期:60 激励0 实际毛利4.5% 标准毛利4.5% 审批通过！</t>
  </si>
  <si>
    <t>传染病监测预警与应急指挥能力提升项目基础保障服务及传染病监测预警与应急指挥能力提升项目第三方测试费</t>
  </si>
  <si>
    <t>SY2025010072</t>
  </si>
  <si>
    <t>1Y01022501090G</t>
  </si>
  <si>
    <t>货到20%，安装调试后30%,验收完毕50%。
通路：合肥神州数码有限公司-沈阳市浪琴轩电子科技有限公司-美石科技（辽宁）有限公司-中电信数智科技有限公司-辽宁省疾病预防控制中心，目前客户款已经给到电信，电信还未给美石付款，验收完毕需要1个月，预计电信对外付款大概需要一个月，美石收到款后对浪琴轩付款，大概一周，由于浪琴轩是辽宁办分销，给予分销商的政策是就90天账期。（整体90天账期能包住项目回款）望领导审批</t>
  </si>
  <si>
    <t>锦州LJJD-XLC建设项目--无线产品</t>
  </si>
  <si>
    <t>天津光电集团有限公司</t>
  </si>
  <si>
    <t>SY2024120071</t>
  </si>
  <si>
    <t>1Y01032412480G</t>
  </si>
  <si>
    <t>系统账期:180 特殊商务报备 付款方式:银票 实际毛利3.0% 标准毛利3.0% 审批通过！</t>
  </si>
  <si>
    <t>企业无线</t>
  </si>
  <si>
    <t>涉密项目，需要开单进收入，不压库，合同签署15个工作日开具一张180天银承</t>
  </si>
  <si>
    <t>系统账期错误</t>
  </si>
  <si>
    <t>广东交通集团主数据中心PRO20231129171050667-微模块&amp;空调&amp;动环</t>
  </si>
  <si>
    <t>GZ2024110955</t>
  </si>
  <si>
    <t>1Y01012411780D</t>
  </si>
  <si>
    <t xml:space="preserve">	系统账期:0 特殊商务报备 付款方式:现结 激励0  实际毛利-0.0% 标准毛利3.0% </t>
  </si>
  <si>
    <t>此项目为交通集团主数据中心项目的机房项目微模块&amp;空调&amp;动环，整体项目1.3亿，此部分566万_x000D_
通路为：华为数字能源技术有限公司→合肥神州数码有限公司→广州广升电子科技有限公司→浪潮通信信息系统有限公司→广东省交通集团有限公司，浪潮已确定中标，广升与浪潮合同目前仍在协商中，用户付款节奏：预付款金额为签约合同价的 20%、IDC 配套建设分项工程所有主要设备、材料现场到货并经报验合格后，支付签约合同价的 20%，云平台建设（含网络安全）分项工程所有主要设备、材料现场到货并经报验合格后，支付签约合同价的 25%、项目进入试运行后支付签约合同价的 25%、竣工验收后，支付至结算合同价的 97%。_x000D_
项目需要在25年中，机房部分本月需要进场。广升与浪潮目前合同签订中，预计12月可签订完成，1月可收到浪潮银承。_x000D_
为确保回款，现结吐3%</t>
  </si>
  <si>
    <t>江苏能源内蒙乌拉盖2x1000MW机组智慧电厂项目-电池开关盒</t>
  </si>
  <si>
    <t>BJ2025011159</t>
  </si>
  <si>
    <t>1Y01012501980Q</t>
  </si>
  <si>
    <t>付款方式:现结 系统账期:0 实际毛利1.0% 标准毛利3.0% 审批通过！</t>
  </si>
  <si>
    <t>SMA嘉创未来（北京）机房增补-数通设备更新补</t>
  </si>
  <si>
    <t>BJ2025011175</t>
  </si>
  <si>
    <t>1Y01022501190B</t>
  </si>
  <si>
    <t>付款方式:现结 系统账期:0 实际毛利4.0% 标准毛利4.0% 审批通过！</t>
  </si>
  <si>
    <t>机场集团成都天府国际机场分公司设备采购</t>
  </si>
  <si>
    <t>四川珩睿智能科技有限公司</t>
  </si>
  <si>
    <t>CD2025010148</t>
  </si>
  <si>
    <t>1Y01012501920Z</t>
  </si>
  <si>
    <t xml:space="preserve"> 付款方式:现结   实际毛利4.5% 标准毛利4.5%</t>
  </si>
  <si>
    <t>刘鸽</t>
  </si>
  <si>
    <t>河南大学人工智能计算中心项目-数据中心网络</t>
  </si>
  <si>
    <t>深圳市讯方技术股份有限公司</t>
  </si>
  <si>
    <t>ZZ2024120093</t>
  </si>
  <si>
    <t>1Y01042412360U</t>
  </si>
  <si>
    <t>系统账期:30%0，70%180 付款方式:期票 激励0 特殊商务报备  实际毛利4.2% 标准毛利4.2% 审批通过！</t>
  </si>
  <si>
    <t>24号开标，多方验证，华为中标概率极大。为了配合厂商冲收入，与二代沟通，提前签署合同，并向厂商付款。为了考虑项目风险性，遂极力争取，收取渠道30%预付款和延期支票。</t>
  </si>
  <si>
    <t>30%0，70%180</t>
  </si>
  <si>
    <t>30%</t>
  </si>
  <si>
    <t>70%</t>
  </si>
  <si>
    <t>金沙江银江水电站移动通讯及WIFI系统采购及安装项目</t>
  </si>
  <si>
    <t>四川万网博通科技有限公司</t>
  </si>
  <si>
    <t>CD2025010139</t>
  </si>
  <si>
    <t>1Y01022501040U</t>
  </si>
  <si>
    <t>特殊商务报备 系统账期:90   付款方式:电汇  实际毛利4.5% 标准毛利4.5%</t>
  </si>
  <si>
    <t>2024-2026年万科无线接入认证系统项目</t>
  </si>
  <si>
    <t>SZ2025010249</t>
  </si>
  <si>
    <t>1Y01012501990C</t>
  </si>
  <si>
    <t>2024-2026万科网络框架项目，按框架商务走90天账期</t>
  </si>
  <si>
    <t>报备的合同号与此单不符 请截取一张完整截图</t>
  </si>
  <si>
    <t>2024年某业务基础能力建设（服务器、数通、存储）</t>
  </si>
  <si>
    <t>广西博深信息科技有限公司</t>
  </si>
  <si>
    <t>GZ2024120323</t>
  </si>
  <si>
    <t>1Y01042412110V</t>
  </si>
  <si>
    <t xml:space="preserve">	激励77500.0 系统账期:115 特殊商务报备 付款方式:电汇 实际毛利4.5% 标准毛利4.5% </t>
  </si>
  <si>
    <t>1Y01042412110V/2024年某业务基础能力建设（服务器、数通、存储）；VNA项目，产品线为 数通，金额：106万，项目已中标，客户业主需要2月中旬到货交付，渠道要求电汇115天的账期商务合作，请领导审批支持，谢谢！</t>
  </si>
  <si>
    <t>东莞中堂镇政路灯杆一杆多用行业感知新建PRO20230103000554</t>
  </si>
  <si>
    <t>广州云羲网络科技有限公司</t>
  </si>
  <si>
    <t>GZ2024120443</t>
  </si>
  <si>
    <t>1Y01052412620F</t>
  </si>
  <si>
    <t>特殊商务报备 付款方式:期票 激励0 系统账期:180 实际毛利4.97% 标准毛利4.97% 审批通过！</t>
  </si>
  <si>
    <t>广东云羲和下游东莞东睿预计6个月内回款</t>
  </si>
  <si>
    <t xml:space="preserve">	付款方式:期票 系统账期:90 激励0 特殊商务报备 实际毛利5.06% 标准毛利5.06%</t>
  </si>
  <si>
    <t>山西省能源信息监管服务平台PRO20211029000156.（数通-神码）</t>
  </si>
  <si>
    <t>华安能源科技（山西）有限公司</t>
  </si>
  <si>
    <t>BJ2023091331</t>
  </si>
  <si>
    <t>1Y00302308030L；1Y00302309050G；1Y00302309050F</t>
  </si>
  <si>
    <t>系统账期:180 特殊商务报备 付款方式:电汇 实际毛利4.95% 标准毛利4.0% 审批通过！</t>
  </si>
  <si>
    <t>山西省能源信息监管服务平台建设项目，建设基于大数据、数联网、区块链、物联网、人工智能的新一代信息技术的数据基础设施，并推进山西省能源数据的全面可信采集、汇聚、存证、监管、流通、交易、服务，构建集数据可信采集、数据运营、数据服务、政府监管、企业服务为一体的能源数字经济的创新产业生态。纵向接入3大国家平台、建设1个省级平台、建设11个市级平台、配套建设企业端若干硬件采集设备。目前已由总集山西云时代技术有限公司于2023年8月4号总集中标。_x000D_
此项目由渠道华安主导操盘，前期云平台部分已经建成，Q1已落单我司，已成功交付并已回款。中标部分因涉及到山西各个市级煤炭企业安装，交付时间较长，建设期预估9个月以上。代表处sdt决策账期为180天，其中120天由我司承担，剩余60天渠道支付2%资金占用费。提供商业汇票。</t>
  </si>
  <si>
    <t>实际吐点为-0.95</t>
  </si>
  <si>
    <t>广州市中南民航空管通信网络科技有限公司华为交换机防火墙采购</t>
  </si>
  <si>
    <t>上海华盖科技发展股份有限公司广州分公司</t>
  </si>
  <si>
    <t>GZ2024120555</t>
  </si>
  <si>
    <t>1Y01072412140Y</t>
  </si>
  <si>
    <t>特殊商务报备 付款方式:期票 激励0 系统账期:180 实际毛利3.54% 标准毛利4.5% 审批通过！</t>
  </si>
  <si>
    <t>12月之前提了特商申请了华盖6个月整额支票给厂商付款
（货在已经在库房）。
现重提变更合同改为跟华盖6个月账期支票+发货前预付款（5%）。
（经沟通要了预付5%，现提变更流程）
整单利通情况（VNA）：
数通前返4.5%+后返2.4%=6.9%     账期6个月2.5%+吐点1%
6.9%-3.5%=3.4%</t>
  </si>
  <si>
    <t>缺少特殊商务</t>
  </si>
  <si>
    <t>刘云霄</t>
  </si>
  <si>
    <t>第二批下单-长春市城市轨道交通2号线东延工程信号系统项目</t>
  </si>
  <si>
    <t>长春市嘉实科技有限公司</t>
  </si>
  <si>
    <t>BJ2023021462</t>
  </si>
  <si>
    <t>1Y01302310000U;1Y01302212020H</t>
  </si>
  <si>
    <t>系统账期:0 特殊商务报备 付款方式:现结 实际毛利1.51% 标准毛利4.64% 审批通过！</t>
  </si>
  <si>
    <t>数通及网络安全,esight公共,企业无线</t>
  </si>
  <si>
    <t>本订单嘉实现款提货，不压库</t>
  </si>
  <si>
    <t>实际吐点误差过大合同清单大类不可以修改模板</t>
  </si>
  <si>
    <t>华安证券2024年SD-WAN设备采购项目</t>
  </si>
  <si>
    <t>安徽晓强科技有限公司</t>
  </si>
  <si>
    <t>HF2025010013</t>
  </si>
  <si>
    <t>1Y01012501700U</t>
  </si>
  <si>
    <t>项目已中标，客户要求2月上旬陆续供货到现场，不压库，项目由渠道参与参数引导，渠道主要做金融项目，客户关系强硬，有较强把控项目节奏的能力，客户侧有回款保障，现因整体验收流程，施工时间较长，且需验收后收到发票客户排款，经沟通，现申请90天账期，确保在账期内收回款。</t>
  </si>
  <si>
    <t>江苏长强钢铁5G组网</t>
  </si>
  <si>
    <t>南京秉德信息工程有限公司</t>
  </si>
  <si>
    <t>NJ2025010143</t>
  </si>
  <si>
    <t>1Y01022501220L</t>
  </si>
  <si>
    <t xml:space="preserve">	付款方式:现结 激励0 系统账期:3 实际毛利2.54% 标准毛利4.5% </t>
  </si>
  <si>
    <t>广州君超中心弱电智能化项目</t>
  </si>
  <si>
    <t>广东筑恒科技有限公司</t>
  </si>
  <si>
    <t>GZ2024120640</t>
  </si>
  <si>
    <t>1Y01082412200R</t>
  </si>
  <si>
    <t xml:space="preserve">	付款方式:期票 系统账期:90 激励0 特殊商务报备 实际毛利1.55% 标准毛利4.5% </t>
  </si>
  <si>
    <t xml:space="preserve">该订单原定总代：长虹、二代：筑恒科技
订单无售前投入支持，渠道想要150万的价格厂商降低不了。
需要我们吐3%加3个月账期。
订单金额：1556646.74    吐点：-46646.74（不到-3%）
合同签订金额：1510000
筑恒跟宏景签订金额200W、预付款20%（40万），可以全部给我们（还在沟通要多些预付）剩下的宏景2个月账期、我们给3个月。
费用情况：
3个月账期=1%，吐点3%等于4%
数通产品线4.5%
整单毛利4.5 - 4 =0.5%（商业订单Q1后返无计算）
</t>
  </si>
  <si>
    <t>辽宁省肿瘤医院新建沈抚院区——弱电全光网部分</t>
  </si>
  <si>
    <t>沈阳蓝巨人网络科技有限公司</t>
  </si>
  <si>
    <t>SY2024120165</t>
  </si>
  <si>
    <t>1Y01022412800Z</t>
  </si>
  <si>
    <t>系统账期:180 付款方式:期票 特殊商务报备 实际毛利4.89% 标准毛利5.92% 审批通过！</t>
  </si>
  <si>
    <t>esight公共</t>
  </si>
  <si>
    <t>之前报备过组合账期（216天）
与代理商进一步协商现在变更：整体账期为180天并且降一个点，请领导给予审批。（支票按照1月2日收取）</t>
  </si>
  <si>
    <t>缺少合同清单</t>
  </si>
  <si>
    <t>百园万企_中达恒业音视频采购项目PRO20241218100697</t>
  </si>
  <si>
    <t>北京永越昌盛科技有限公司</t>
  </si>
  <si>
    <t>BJ2024122574</t>
  </si>
  <si>
    <t>1Y01102412340Y</t>
  </si>
  <si>
    <t>120天账期，吐2个点，有特殊商务报备</t>
  </si>
  <si>
    <t>元星智财防火墙项目</t>
  </si>
  <si>
    <t>上海励郡信息科技有限公司</t>
  </si>
  <si>
    <t>SH2025010832</t>
  </si>
  <si>
    <t>1Y01012501500D</t>
  </si>
  <si>
    <t xml:space="preserve">系统账期:60 激励0  付款方式:电汇 实际毛利4.5% 标准毛利4.5% </t>
  </si>
  <si>
    <t>2024年玉林云计算大数据中心购买服务项目二期PRO20240628100231</t>
  </si>
  <si>
    <t>GZ2024120743</t>
  </si>
  <si>
    <t>1Y024724120057</t>
  </si>
  <si>
    <t>特殊商务报备 激励0 系统账期:120 付款方式:电汇  实际毛利3.0% 标准毛利3.0% 审批通过！</t>
  </si>
  <si>
    <t>2024年玉柴网络设备框架采购项目</t>
  </si>
  <si>
    <t>GZ2025011873</t>
  </si>
  <si>
    <t>1Y01022501150V</t>
  </si>
  <si>
    <t>系统账期:60 激励0  付款方式:电汇  实际毛利4.49% 标准毛利4.49% 审批通过！</t>
  </si>
  <si>
    <t>广州局2022年通信设备类物资框架——数据网路由器)-广州供电局汉田站0320210830483C030-202412</t>
  </si>
  <si>
    <t>GZ2024121158</t>
  </si>
  <si>
    <t>1Y01112412710R</t>
  </si>
  <si>
    <t>特殊商务报备 付款方式:期票 激励0 系统账期:105  实际毛利4.5% 标准毛利4.5% 审批通过！</t>
  </si>
  <si>
    <t>明细附件有误</t>
  </si>
  <si>
    <t>茅台学院光网络改造</t>
  </si>
  <si>
    <t>CD2024120456</t>
  </si>
  <si>
    <t>1Y01052412620H</t>
  </si>
  <si>
    <t>系统账期:10%0，90%150 特殊商务报备 激励0 付款方式:电汇 项  实际毛利4.5% 标准毛利4.5% 审批通过！</t>
  </si>
  <si>
    <t>见附件</t>
  </si>
  <si>
    <t>10%0，90%150</t>
  </si>
  <si>
    <t>西藏自治区广电网络公司--授权增补</t>
  </si>
  <si>
    <t>CD2025010172</t>
  </si>
  <si>
    <t>1Y01022501110G</t>
  </si>
  <si>
    <t xml:space="preserve">	系统账期:60 激励0 付款方式:电汇 实际毛利4.5% 标准毛利4.5% </t>
  </si>
  <si>
    <t>瑞幸上海办公楼网络改造PRO20241227100534</t>
  </si>
  <si>
    <t>上海元寰网络科技有限公司</t>
  </si>
  <si>
    <t>SH2025010786</t>
  </si>
  <si>
    <t>1Y01012501790G</t>
  </si>
  <si>
    <t>付款方式:现结 系统账期:3 激励1600.0 实际毛利4.5% 标准毛利4.5%</t>
  </si>
  <si>
    <t>物料型号和描述不对应</t>
  </si>
  <si>
    <t>华瑞数鑫全国产化Riad卡--20PCS样卡采购订单</t>
  </si>
  <si>
    <t>四川信阔科技有限公司</t>
  </si>
  <si>
    <t>CD2025010160</t>
  </si>
  <si>
    <t>1Y01012501950D</t>
  </si>
  <si>
    <t xml:space="preserve"> 系统账期:60 款方式:电汇 实际毛利4.5% 标准毛利4.5% </t>
  </si>
  <si>
    <t>西藏烟草局存储采购</t>
  </si>
  <si>
    <t>四川省清凤科技有限公司</t>
  </si>
  <si>
    <t>CD2025010163</t>
  </si>
  <si>
    <t>1Y01012501460G</t>
  </si>
  <si>
    <t xml:space="preserve"> 系统账期:60  付款方式:电汇 实际毛利4.5% 标准毛利4.5%</t>
  </si>
  <si>
    <t>蔡玉乐</t>
  </si>
  <si>
    <t>河科大一附院以太光网络改造项目PRO20240105000220</t>
  </si>
  <si>
    <t>河南九思通信息技术有限公司</t>
  </si>
  <si>
    <t>ZZ2025010027</t>
  </si>
  <si>
    <t>1Y01012501410L</t>
  </si>
  <si>
    <t>付款方式:期票 系统账期:60 激励19007.04 实际毛利4.49% 标准毛利4.49% 审批通过！</t>
  </si>
  <si>
    <t>最终用户错误</t>
  </si>
  <si>
    <t>湖北宏迈高科新材料有限公司防火墙授权PRO20250115100373</t>
  </si>
  <si>
    <t>武汉众联恒兴科技有限公司</t>
  </si>
  <si>
    <t>WH2025010056</t>
  </si>
  <si>
    <t>1Y01022501270J</t>
  </si>
  <si>
    <t xml:space="preserve">付款方式:现结 系统账期:0 激励0 特殊商务报备 实际毛利2.55% 标准毛利4.5% </t>
  </si>
  <si>
    <t>现结吐2个点</t>
  </si>
  <si>
    <t>2、供应链的最后一级必须是最终用户1、付款方式，填现结/
2、供应链的最后一级必须是最终用户</t>
  </si>
  <si>
    <t>HZ2025010014</t>
  </si>
  <si>
    <t>特殊商务报备 系统账期:0 付款方式:现结 实际毛利1.6% 标准毛利4.56% 审批通过！</t>
  </si>
  <si>
    <t>项目冲刺项目，月底要货不压库，原先申请了6个月账期支持，但由于项目商务利润比较差，渠道经过考虑，申请做现款。烦请领导们酌情审批。谢谢</t>
  </si>
  <si>
    <t>广州局2022年通信设备类物资框架——数据网路由器)-0320210830483C032-（变电一所220kV犀牛站全站综自改造）</t>
  </si>
  <si>
    <t>GZ2024121263</t>
  </si>
  <si>
    <t>1Y01112412770E</t>
  </si>
  <si>
    <t>特殊商务报备 付款方式:期票 激励0 系统账期:105 实际毛利4.5% 标准毛利4.5% 审批通过！</t>
  </si>
  <si>
    <t>竹溪科创园行业大模型中心项目PRO20240307000363</t>
  </si>
  <si>
    <t>WH2025010050</t>
  </si>
  <si>
    <t>1Y01012501900J</t>
  </si>
  <si>
    <t>系统账期:180 激励0 特殊商务报备 付款方式:电汇   实际毛利4.34% 标准毛利4.34%</t>
  </si>
  <si>
    <t>竹溪科创园行业大模型中心项目PRO20240307000363，属于商业客户。出货总额1101万，项目已经中标，账期180天，电汇全额。提前报备</t>
  </si>
  <si>
    <t>特殊商务处：SDT未填写SDT未填写，并上传SDT邮件</t>
  </si>
  <si>
    <t>友联船厂核心扩容加堡垒机</t>
  </si>
  <si>
    <t>杭州亮通网络工程有限公司</t>
  </si>
  <si>
    <t>HZ2024120120</t>
  </si>
  <si>
    <t>1Y01042412760Y</t>
  </si>
  <si>
    <t xml:space="preserve">付款方式:期票 系统账期:115 激励0 特殊商务报备 实际毛利4.5% 标准毛利4.5% </t>
  </si>
  <si>
    <t>配合厂商冲刺项目，客户3月份要货</t>
  </si>
  <si>
    <t>嘉兴敏华汽车交换机零星采购PRO20240930100087</t>
  </si>
  <si>
    <t>浙江未来翼信息系统工程有限公司</t>
  </si>
  <si>
    <t>HZ2025010099</t>
  </si>
  <si>
    <t>1Y01022501160T</t>
  </si>
  <si>
    <t>付款方式:现结 系统账期:0 激励3858.0 实际毛利-0.0% 标准毛利0.0%</t>
  </si>
  <si>
    <t>西南交通大学智慧校园项目PRO20220713000531</t>
  </si>
  <si>
    <t>四川华鑫泰安科技有限公司</t>
  </si>
  <si>
    <t>CD2024120654</t>
  </si>
  <si>
    <t>1Y01122412810Z</t>
  </si>
  <si>
    <t xml:space="preserve">付款方式:现结 实际毛利1.02% 标准毛利3.0% </t>
  </si>
  <si>
    <t>电讯盈科萃锋网络升级PRO20241212100797</t>
  </si>
  <si>
    <t>北京讯通通信服务有限公司</t>
  </si>
  <si>
    <t>GZ2024121408</t>
  </si>
  <si>
    <t>1Y01092412830K</t>
  </si>
  <si>
    <t xml:space="preserve">	系统账期:60 激励0 付款方式:电汇 实际毛利4.5% 标准毛利4.5%</t>
  </si>
  <si>
    <t>萧山西电电子科技产业园-音视频设备采购项目PRO20240513100290</t>
  </si>
  <si>
    <t>HZ2025010100</t>
  </si>
  <si>
    <t>1Y01132412530U</t>
  </si>
  <si>
    <t xml:space="preserve">付款方式:现结 系统账期:0 激励0 实际毛利4.14% 标准毛利6.05% </t>
  </si>
  <si>
    <t>苏州公安局JZ项目增补</t>
  </si>
  <si>
    <t>中数光格（苏州）科技有限公司</t>
  </si>
  <si>
    <t>NJ2025010154</t>
  </si>
  <si>
    <t>1Y01012408180D</t>
  </si>
  <si>
    <t>付款方式:现结 系统账期:0 激励0  实际毛利4.14% 标准毛利6.05% 审批通过！</t>
  </si>
  <si>
    <t>晋商银行xc建设项目——数据湖交换机采购</t>
  </si>
  <si>
    <t>北京华创方舟科技集团有限公司</t>
  </si>
  <si>
    <t>BJ2025011309</t>
  </si>
  <si>
    <t>1Y01052412740Y</t>
  </si>
  <si>
    <t>2024-一汽大众鲲鹏HPC项目PRO20240621100448</t>
  </si>
  <si>
    <t>吉林省华拓通信技术有限公司</t>
  </si>
  <si>
    <t>SY2024120192</t>
  </si>
  <si>
    <t>1Y01052412990X</t>
  </si>
  <si>
    <t>付款方式:现结 系统账期:0 实际毛利2.65% 标准毛利4.56% 审批通过！</t>
  </si>
  <si>
    <t>数通及网络安全,计算（x86）</t>
  </si>
  <si>
    <t>专通局十四五党政专用网建设-hx1</t>
  </si>
  <si>
    <t>明远数字科技（广东）有限公司</t>
  </si>
  <si>
    <t>GZ2025011440</t>
  </si>
  <si>
    <t>1Y01092412460Y</t>
  </si>
  <si>
    <t>系统账期:0 特殊商务报备 激励0 付款方式:电汇  实际毛利-0.0% 标准毛利3.0% 审批通过！</t>
  </si>
  <si>
    <t xml:space="preserve">项目情况：专通局项目分为：数通、视讯、传输部分，神码参与传输部分，24年年初开始配合项目，过程中支撑样机借用，标书编写，投标支持。专通局为定向招标，目前华为已中标
项目资金为省专项拨款，付款分为4个阶段，付款节奏如下：
1阶段:合同签订后，采购人在收到中标人提供的等额的发票后10个工作日内支付合同金额的30%作为预付款；
2阶段:设备到货后,采购人在收到中标人提供的等额的发票后 10 个工作日内支付合同金额的 50%;
3阶段:项目通过初步验收，采购人在收到中标人提供的等额的发票后 10个工作日内支付合同金额的10%;
4阶段:项目通过省财政部门组织的结算审核后，采购人在收到中标供应商开具的符合采购人财务管理要求的正式发票后10个工作日内，向中标供应商支付至最终合同价的100%。
项目由华为操盘，因用户合同签订中，预计2月份完成用户端合同签订，明远预计3月与下游签好合同
项目建设时间为25年全年，交货节奏从25年Q1开始，按照各站点的实际进度进行交货。
申请90天吐2%支持
</t>
  </si>
  <si>
    <t>请上传原双章协议</t>
  </si>
  <si>
    <t>程思</t>
  </si>
  <si>
    <t>深圳宝安空海救援医院（一阶段）医疗工艺及净化、医用纯水系统设备采购及安装工程</t>
  </si>
  <si>
    <t>深圳市文正兴源科技有限公司</t>
  </si>
  <si>
    <t>SZ2024120087</t>
  </si>
  <si>
    <t>1Y01012412500Y</t>
  </si>
  <si>
    <t xml:space="preserve">	系统账期:180 付款方式:期票 激励0 特殊商务报备 实际毛利5.69% 标准毛利5.69% </t>
  </si>
  <si>
    <t>文正是华为老牌金牌企业网代理商，文正兴源公司已经成为施耐德（APC)、华为、奇安信、天融信、百通、一舟、优科、LUOKI等知名一线品牌的金牌代理商。与神码合作紧密。信誉较好，垫资能力好</t>
  </si>
  <si>
    <t>广东微容电子机房建设项目</t>
  </si>
  <si>
    <t>广东光速数据有限公司</t>
  </si>
  <si>
    <t>GZ2025011469</t>
  </si>
  <si>
    <t>1Y01012501010C</t>
  </si>
  <si>
    <t>广西高峰陶瓷保底网项目</t>
  </si>
  <si>
    <t>上海朋邦实业有限公司</t>
  </si>
  <si>
    <t>GZ2025011595</t>
  </si>
  <si>
    <t>1Y01012501100S</t>
  </si>
  <si>
    <t>特殊商务报备 激励0 付款方式:电汇 系统账期:120  实际毛利2.12% 标准毛利3.0% 审批通过！</t>
  </si>
  <si>
    <t>商业订单：1Y01012501100S；1Y01122412290Q；传输产品线，项目已中标朋邦和下游合同已签订，发电站项目自由资金，要货时间明确不压库，申请120天账期渠道自提返合同金额0.9%，请领导审批支持。</t>
  </si>
  <si>
    <t>中核运行核工业数据中心2024-2025年IT设备采购项目-数通+IT设备</t>
  </si>
  <si>
    <t>浙江融信科技发展有限公司</t>
  </si>
  <si>
    <t>HZ2025010111</t>
  </si>
  <si>
    <t>1Y01042411780L</t>
  </si>
  <si>
    <t xml:space="preserve">系统账期:150 激励0 特殊商务报备 付款方式:期票 实际毛利2.75% 标准毛利2.75% </t>
  </si>
  <si>
    <t>目已经中标，见附件中标通知书，诚兢和客户的合同中有写明是11月底到货的，目前要货很紧急；
本身这个项目诚兢刚开始倾向做现款需要我司至少按其他总代的标准吐5个点，但我司无法满足，综合谈判后给5个月账期；
融信在中间是过单的（因为诚兢是一代，如果和总代直签，总代没有进销差价），按我司和诚兢谈判的背靠背签约，为了资金的安全考虑，跟两方沟通了将诚兢的支票背书我司；同时也要求融信增加老板娘的担保（融信都是配合的）
项目产品线组成：
【1Y01012411820Q】中核运行核工业数据中心2024-2025年IT设备采购项目-数通和it金额：5102742元，税点13%，华为技术有限公司；
【1Y01012411820Q】【中核运行核工业数据中心2024-2025年IT设备采购项目-华为云Stack设备】，金额：78882元，税点13%，华为云计算有限公司；
【1Y011124110026】【中核运行核工业数据中心2024-2025年IT设备采购项目-华为云Stack服务】金额：13967元，税点6%，华为云计算有限公司</t>
  </si>
  <si>
    <t>SMA嘉创未来（北京）机房增补-数通设备更新（加补）</t>
  </si>
  <si>
    <t>BJ2025011333</t>
  </si>
  <si>
    <t>1Y01022501360B</t>
  </si>
  <si>
    <t>付款方式:现结 系统账期:0  实际毛利4.0% 标准毛利4.0% 审批通过！</t>
  </si>
  <si>
    <t>扎哈淖尔煤业公司 2022 年环网建设项目PRO20220822000114</t>
  </si>
  <si>
    <t>通辽市三佳电子科技有限公司</t>
  </si>
  <si>
    <t>BJ2022111296</t>
  </si>
  <si>
    <t>1Y00102211000H</t>
  </si>
  <si>
    <t>付款方式是现结</t>
  </si>
  <si>
    <t>2024年广西广投北海发电有限公司保底网增设项目PRO20240424100869</t>
  </si>
  <si>
    <t>GZ2025011596</t>
  </si>
  <si>
    <t>1Y01122412290Q</t>
  </si>
  <si>
    <t>吕书文</t>
  </si>
  <si>
    <t>防护墙特征库扩容维保</t>
  </si>
  <si>
    <t>新疆中科华拓信息技术有限公司</t>
  </si>
  <si>
    <t>XA2025010072</t>
  </si>
  <si>
    <t>1Y01022501320D</t>
  </si>
  <si>
    <t xml:space="preserve">付款方式:现结 实际毛利4.5% 标准毛利4.5% </t>
  </si>
  <si>
    <t xml:space="preserve"> 项目名称有误 需与通知单项目名称一致 </t>
  </si>
  <si>
    <t>宁波市GA能力平台建设项目-数通核销部分</t>
  </si>
  <si>
    <t>宁波易拓信息技术有限公司</t>
  </si>
  <si>
    <t>HZ2024120400</t>
  </si>
  <si>
    <t>1Y01062412690R</t>
  </si>
  <si>
    <t>项目后返已上账  付款方式:现结 系统账期:0 特殊商务报备 激励54766.67 实际毛利0.52% 标准毛利4.5% 审批通过！</t>
  </si>
  <si>
    <t>项目原商务条件为60天账期，付款时间为2024年12月27日，因渠道资金情况较好，和渠道谈判了提前回款，条件为吐3个点，另外涉及到厂商24年整体项目的分销补贴，会在此项目中额外吐1个点，共计4个点。
项目前返3.31%,后返2.4%，额外厂商特殊激励0.9%。</t>
  </si>
  <si>
    <t>盛合晶微2025年网络采购</t>
  </si>
  <si>
    <t>NJ2025010159</t>
  </si>
  <si>
    <t>1Y01022501310Y</t>
  </si>
  <si>
    <t>设备明细有误合同清单大类跟明细有误</t>
  </si>
  <si>
    <t>屈立豪</t>
  </si>
  <si>
    <t>广州民航职业技术学院平安校园建设项目PRO20190620615727-增补2</t>
  </si>
  <si>
    <t>广州市伟昊科技电子有限公司</t>
  </si>
  <si>
    <t>GZ2025011616</t>
  </si>
  <si>
    <t>1Y05102306160J</t>
  </si>
  <si>
    <t xml:space="preserve">	付款方式:现结 系统账期:0 激励2296.0 实际毛利4.14% 标准毛利6.05%</t>
  </si>
  <si>
    <t>中煤鄂能化主机迁移服务</t>
  </si>
  <si>
    <t>BJ2025011351</t>
  </si>
  <si>
    <t>1Y017225010026</t>
  </si>
  <si>
    <t>付款方式:期票 系统账期:90 特殊商务报备 实际毛利3.0% 标准毛利3.0% 审批通过！</t>
  </si>
  <si>
    <t>前期订单增补合同</t>
  </si>
  <si>
    <t>5310F存储扩容</t>
  </si>
  <si>
    <t>HZ2025010113</t>
  </si>
  <si>
    <t>1Y01022501250L</t>
  </si>
  <si>
    <t>付款方式:现结 激励0 系统账期:5 特殊商务报备 实际毛利2.55% 标准毛利4.5% 审批通过！</t>
  </si>
  <si>
    <t>茅台学院光网络改造PRO20240312100005（光）</t>
  </si>
  <si>
    <t>遵义汇峰智能系统有限责任公司</t>
  </si>
  <si>
    <t>CD2025010173</t>
  </si>
  <si>
    <t>1Y01052412400Y</t>
  </si>
  <si>
    <t xml:space="preserve">  特殊商务报备 系统账期:150 付款方式:期票 实际毛利5.86% 标准毛利5.86%</t>
  </si>
  <si>
    <t>陈东浩</t>
  </si>
  <si>
    <t>海南省公安厅视频专网升级改造项目-包3网络</t>
  </si>
  <si>
    <t>海南琼天科技发展有限公司</t>
  </si>
  <si>
    <t>GZ2025011660</t>
  </si>
  <si>
    <t>1Y01012501110C</t>
  </si>
  <si>
    <t>激励644722.48 系统账期:180 特殊商务报备 付款方式:电汇 实际毛利4.5% 标准毛利4.5% 审批通过！</t>
  </si>
  <si>
    <t>1、项目已经中标：https://www.ccgp.gov.cn/cggg/dfgg/zbgg/202412/t20241231_24000203.htm
2、项目通路：神码-海南琼天-北京神州新桥科技有限公司-中移集成-海南省公安厅
3、海南省封关运作重点加急项目，省领导要求25年2月要完成设备初步验收，要求所有厂商的设备春节前要到货现场（习大大要求25/7/1前海南要完成重点的封关项目建设，项目预算特批到位）
4、二代与三代合同预计春节后签署，商务预计为：签约30%预付+5个月账期；三代与移动背靠背；移动与用户：签约付30%+初验付50%+终验付20%
5、项目前期由金华威支撑，神码抢单，需全力配合在春节前完成设备供应
《海南琼天》是海南区域神码最重要的合作渠道，需捆绑全力抢占其总代份额，特此申请本单180天账期合作。(原订单金额：6440635元，二代已委托10%的原厂激励给到神码当作预付，合同金额：5796571.5)</t>
  </si>
  <si>
    <t>博笙实业存储扩容25,1,5</t>
  </si>
  <si>
    <t>上海骥章信息科技有限公司</t>
  </si>
  <si>
    <t>SH2025010936</t>
  </si>
  <si>
    <t>1Y01012501910N</t>
  </si>
  <si>
    <t>系统账期:60 激励0  付款方式:电汇 实际毛利4.5% 标准毛利4.5% 审批通过！</t>
  </si>
  <si>
    <t>中国科学院分子细胞科学卓越创新中心2025年安全设备license续费</t>
  </si>
  <si>
    <t>上海游心信息科技有限公司</t>
  </si>
  <si>
    <t>SH2025010935</t>
  </si>
  <si>
    <t>1Y01022501430L</t>
  </si>
  <si>
    <t>付款方式:现结 系统账期:0 激励0  实际毛利2.55% 标准毛利4.5% 审批通过！</t>
  </si>
  <si>
    <t>上海地铁V900手持台采购-2024年第二批（110台）</t>
  </si>
  <si>
    <t>上海万坤企业发展有限公司</t>
  </si>
  <si>
    <t>SH2025010875</t>
  </si>
  <si>
    <t>1Y01012501790A</t>
  </si>
  <si>
    <t>系统账期:60 激励0 付款方式:电汇 实际毛利3.0% 标准毛利3.0% 审批通过！</t>
  </si>
  <si>
    <t>临沂大学全光融合校园网校企合作项目PRO20240925100519-光</t>
  </si>
  <si>
    <t>山东五棵松电气科技有限公司</t>
  </si>
  <si>
    <t>JN2024120298</t>
  </si>
  <si>
    <t>1Y01052412980X</t>
  </si>
  <si>
    <t>付款方式:期票 系统账期:60 激励0 实际毛利5.99% 标准毛利5.99% 审批通过！</t>
  </si>
  <si>
    <t>【广西华谊氯碱化工有限公司华谊钦州化工新材料一体化基地三期双氧水法环氧丙烷（HPPO）及聚醚多元醇一体化项目总降扩容改造工程】</t>
  </si>
  <si>
    <t>广西信尔泰通信技术有限公司</t>
  </si>
  <si>
    <t>GZ2025011863</t>
  </si>
  <si>
    <t>1Y01022501140K</t>
  </si>
  <si>
    <t>特殊商务报备 激励0 付款方式:电汇 系统账期:120  实际毛利3.0% 标准毛利3.0% 审批通过！</t>
  </si>
  <si>
    <t>1Y01022501140K商业市场订单,传输产品线；项目已中标，合同已签订，已供货项目的增补订单不压库。代理商：广西信尔泰行业口碑良好，在广西发电市场占据较大分额，过往和神码合作回款良好，特申请该项目120天账期电汇，请领导审批支持。</t>
  </si>
  <si>
    <t>惠州市鸿利达实业有限公司园区弱电项目PRO20241205100374-感知</t>
  </si>
  <si>
    <t>惠州市锋行科技有限公司</t>
  </si>
  <si>
    <t>GZ2025011913</t>
  </si>
  <si>
    <t>1Y01022501140J</t>
  </si>
  <si>
    <t xml:space="preserve">	系统账期:60 激励0 付款方式:电汇 实际毛利5.0% 标准毛利5.0% </t>
  </si>
  <si>
    <t>宁波市GA能力平台建设项目（鲲鹏OEM报数）-数通和云（核销部分除外）</t>
  </si>
  <si>
    <t>HZ2024120358</t>
  </si>
  <si>
    <t>1Y01072412010G</t>
  </si>
  <si>
    <t>激励904044.99 系统账期:0 付款方式:现结 特殊商务报备 实际毛利-0.81% 标准毛利3.22% 审批通过！</t>
  </si>
  <si>
    <t>数通及网络安全,存储,esight公共,华为云服务</t>
  </si>
  <si>
    <t>宁波市GA能力平台建设项目（鲲鹏OEM报数）-数通和云（核销部分除外）增补</t>
  </si>
  <si>
    <t>HZ2025010114</t>
  </si>
  <si>
    <t>付款方式:现结 系统账期:0 激励0  实际毛利2.61% 标准毛利4.56% 审批通过！</t>
  </si>
  <si>
    <t>杨茗昊</t>
  </si>
  <si>
    <t>2J模拟训练系统项目</t>
  </si>
  <si>
    <t>南京昕天卫光电科技有限公司</t>
  </si>
  <si>
    <t>SH2025010872</t>
  </si>
  <si>
    <t>1Y01012501680T</t>
  </si>
  <si>
    <t>付款方式:期票 激励0 特殊商务报备 系统账期:120 实际毛利3.0% 标准毛利3.0% 审批通过！</t>
  </si>
  <si>
    <t>此项目为JD云软件相关业务，客户要求华为20号前进场，整体实施周期15天左右可以完成交付，由于过年耽搁，项目回款在4个月左右，因此代理商向我司申请此商务，考虑二代为SM行包，故通融使用特殊商务。</t>
  </si>
  <si>
    <t>如沟通特殊商务请勿填写</t>
  </si>
  <si>
    <t>龙岗耳鼻喉机房扩建PRO20241114173937140</t>
  </si>
  <si>
    <t>GZ2025011953</t>
  </si>
  <si>
    <t>1Y01102412800D</t>
  </si>
  <si>
    <t>系统账期:38%0；62%180 付款方式:期票 激励0 特殊商务报备 实际毛利3.0% 标准毛利3.0% 审批通过！</t>
  </si>
  <si>
    <t>下游合同180天</t>
  </si>
  <si>
    <t>DB账期填写有误</t>
  </si>
  <si>
    <t>38%0；62%180</t>
  </si>
  <si>
    <t>空管软件增补0115</t>
  </si>
  <si>
    <t>上海栎仁信息技术有限公司</t>
  </si>
  <si>
    <t>SH2025010937</t>
  </si>
  <si>
    <t>1Y01022501060Q</t>
  </si>
  <si>
    <t>系统账期:60 激励0 付款方式:电汇 实际毛利4.5% 标准毛利4.5%</t>
  </si>
  <si>
    <t>供应链一级有误</t>
  </si>
  <si>
    <t>龙岗第六人民医院机房建设</t>
  </si>
  <si>
    <t>GZ2025011971</t>
  </si>
  <si>
    <t>1Y01092412270T</t>
  </si>
  <si>
    <t>系统账期:180 特殊商务报备 激励132569.62 付款方式:期票 实际毛利3.0% 标准毛利3.0% 审批通过！</t>
  </si>
  <si>
    <t>下游账期180天</t>
  </si>
  <si>
    <t>川大中建四局望江校区学生宿舍网络设备2024</t>
  </si>
  <si>
    <t>CD2024120063</t>
  </si>
  <si>
    <t>1Y01012412860X</t>
  </si>
  <si>
    <t xml:space="preserve">	特殊商务报备 系统账期:90  付款方式:电汇 实际毛利4.55% 标准毛利4.55%</t>
  </si>
  <si>
    <t>24年订单，框架客户，90天账期，内部报备通过，不上SDT会议，签订变更协议。</t>
  </si>
  <si>
    <t>首信数通配件购买项目</t>
  </si>
  <si>
    <t>北京瑞华基业科技有限公司</t>
  </si>
  <si>
    <t>BJ2025011400</t>
  </si>
  <si>
    <t>1Y01022501030B;1Y01022501470L</t>
  </si>
  <si>
    <t>海医一附院江东新院建设（弱电二期）PRO20221120000103-补货2</t>
  </si>
  <si>
    <t>海南盛信领航科技有限公司</t>
  </si>
  <si>
    <t>GZ2025011989</t>
  </si>
  <si>
    <t>1Y01022501610H</t>
  </si>
  <si>
    <t>特殊商务报备 系统账期:30%0，70%90 付款方式:期票 激励0  实际毛利6.0% 标准毛利6.0% 审批通过！</t>
  </si>
  <si>
    <t>海南教育医疗核心渠道，项目增补选择神码下单，特此申请90天账期合作。</t>
  </si>
  <si>
    <t>30%0，70%90</t>
  </si>
  <si>
    <t>国家管网华中公司管道线路智能巡护试验区建设项目光纤预警系统采购PRO20240429100034</t>
  </si>
  <si>
    <t>武汉赫思朗信息技术有限公司</t>
  </si>
  <si>
    <t>WH2024110094</t>
  </si>
  <si>
    <t>1Y01062411870J</t>
  </si>
  <si>
    <t>付款方式:现结 系统账期:0 激励0 实际毛利1.04% 标准毛利3.02%</t>
  </si>
  <si>
    <t>SMA-海淀蓝山科技网络改造项目</t>
  </si>
  <si>
    <t>BJ2025011484</t>
  </si>
  <si>
    <t>1Y01022501530H</t>
  </si>
  <si>
    <t>付款方式:现结 系统账期:0 实际毛利2.56% 标准毛利4.5% 审批通过！</t>
  </si>
  <si>
    <t>从化马会防火墙和路由器增补项目</t>
  </si>
  <si>
    <t>GZ2025020033</t>
  </si>
  <si>
    <t>1Y01022501620N</t>
  </si>
  <si>
    <t>哈尔滨工业大学中俄联合校园建设---备品备件</t>
  </si>
  <si>
    <t>黑龙江轩鸿科技有限公司</t>
  </si>
  <si>
    <t>HB2024120042</t>
  </si>
  <si>
    <t>1Y01132412900A</t>
  </si>
  <si>
    <t xml:space="preserve">	特殊商务报备 系统账期:0 激励0 付款方式:现结 实际毛利0.52% 标准毛利4.5% </t>
  </si>
  <si>
    <t>该代理商为我部核心代理商函宇科技转介绍渠道。且项目利润低，款项由代理商自行垫付，为维护代理商关系，现结订单申请吐4个点。</t>
  </si>
  <si>
    <t>山西省煤炭工业互联网平台PRO20220711000430-标段四-三季度</t>
  </si>
  <si>
    <t>山西软通数智信息技术有限公司</t>
  </si>
  <si>
    <t>BJ2025011499</t>
  </si>
  <si>
    <t>1Y014225010029;1Y014225010028;1Y014225010027;1Y014225010026;1Y015825010021</t>
  </si>
  <si>
    <t>付款方式:现结 系统账期:0 实际毛利1.02% 标准毛利3.0% 审批通过！</t>
  </si>
  <si>
    <t>智谱AI算力采购项目PRO20230829000518</t>
  </si>
  <si>
    <t>北京九州任驰科技有限公司</t>
  </si>
  <si>
    <t>BJ2023120802</t>
  </si>
  <si>
    <t>1Y04282312130B</t>
  </si>
  <si>
    <t>付款方式:期票 系统账期:60 激励1481700.35 实际毛利4.0% 标准毛利4.0% 审批通过！</t>
  </si>
  <si>
    <t>审批人有误</t>
  </si>
  <si>
    <t>成都无人机创新中心网络建设及机房建设PRO20240821144511310</t>
  </si>
  <si>
    <t>四川西盾科技有限公司</t>
  </si>
  <si>
    <t>CD2025010058</t>
  </si>
  <si>
    <t>1Y01012501420K</t>
  </si>
  <si>
    <t>系统账期:90  特殊商务报备 付款方式:电汇   实际毛利3.0% 标准毛利3.0%</t>
  </si>
  <si>
    <t>项目验收周期长，预计两月左右，验收后付款流程2-3周；数字能源90天账期厂商不进行上会，特此申请90天账期。</t>
  </si>
  <si>
    <t>海天味业南宁AI防火墙项目</t>
  </si>
  <si>
    <t>GZ2025011956</t>
  </si>
  <si>
    <t>1Y01022501490J</t>
  </si>
  <si>
    <t xml:space="preserve">	付款方式:现结 系统账期:0 激励0 实际毛利2.55% 标准毛利4.5% </t>
  </si>
  <si>
    <t>付款方式现结</t>
  </si>
  <si>
    <t>盘锦市集成指挥平台项目PRO20210331000593</t>
  </si>
  <si>
    <t>沈阳思航网络工程有限公司</t>
  </si>
  <si>
    <t>SY2025010100</t>
  </si>
  <si>
    <t>1Y01052412140A;1Y01072412030Y</t>
  </si>
  <si>
    <t>系统账期:0 特殊商务报备 付款方式:现结 激励301756.0 实际毛利0.98% 标准毛利3.19% 审批通过！</t>
  </si>
  <si>
    <t>该项目是冲刺项目遗留，通路较多回款周期慢，渠道自行垫资。项目不压库无风险，涉及总代竞争特申请此商务。</t>
  </si>
  <si>
    <t>芜湖福赛科技防火墙采购</t>
  </si>
  <si>
    <t>芜湖华智信息科技有限公司</t>
  </si>
  <si>
    <t>HF2024120035</t>
  </si>
  <si>
    <t>1Y01082412650F</t>
  </si>
  <si>
    <t>中煤鄂能化-存储软件增补</t>
  </si>
  <si>
    <t>BJ2024101747</t>
  </si>
  <si>
    <t>1Y01092409320C</t>
  </si>
  <si>
    <t>系统账期:180 付款方式:期票 特殊商务报备 实际毛利5.19% 标准毛利3.3% 审批通过！</t>
  </si>
  <si>
    <t>180天支票收取2%资金占用费</t>
  </si>
  <si>
    <t>【商业】思特威研发仿真与产线质检存储-增补</t>
  </si>
  <si>
    <t>SH2025010896</t>
  </si>
  <si>
    <t>1Y01022501220A</t>
  </si>
  <si>
    <t>系统账期:60 激励0 付款方式:电汇   实际毛利4.5% 标准毛利4.5%</t>
  </si>
  <si>
    <t>提史雪莲</t>
  </si>
  <si>
    <t>等保测评安全设备的授权续费（病毒库及IPS特征库）PRO20241112100421</t>
  </si>
  <si>
    <t>HZ2024110172</t>
  </si>
  <si>
    <t>1Y01062411620Q</t>
  </si>
  <si>
    <t>付款方式:期票 系统账期:90 激励0 特殊商务报备 实际毛利4.5% 标准毛利4.5%</t>
  </si>
  <si>
    <t>该订单，我司没有配合，数思挺我司，下单我司，希望我们能支持90天。鉴于与数思的配合，提此申请。</t>
  </si>
  <si>
    <t>安徽大学智能感知技术与新材料交叉创新平台存储采购项目PRO20240607100483</t>
  </si>
  <si>
    <t>南京道康达信息技术有限公司</t>
  </si>
  <si>
    <t>HF2025010017</t>
  </si>
  <si>
    <t>1Y01012501970D</t>
  </si>
  <si>
    <t>系统账期:150 激励0 特殊商务报备 付款方式:期票 实际毛利4.5% 标准毛利4.5% 审批通过！</t>
  </si>
  <si>
    <t>项目已中标，客户要求2月15日务必货到现场，渠道主要做安大项目，客户关系强硬，有较强把控项目节奏的能力，现因整体验收流程，施工时间较长，且需验收后收到发票客户排款，经沟通，现申请150天账期，确保在账期内收回款。同时，厂商已经SDT决策已经通过。</t>
  </si>
  <si>
    <t>SDT账期未填写</t>
  </si>
  <si>
    <t>嘉兴市XC云二平面项目-华为云Stack设备</t>
  </si>
  <si>
    <t>HZ2024120053</t>
  </si>
  <si>
    <t>1Y01142411000F</t>
  </si>
  <si>
    <t>系统账期:150 特殊商务报备 激励141942.14 付款方式:期票 实际毛利3.58% 标准毛利3.0%</t>
  </si>
  <si>
    <t>原软件沟通的是4个月账期
但是各级渠道跟华为要求5个月账期，我们坚持要收买账期的利息点位，最后按0.6%额外买账期1个月；
移动已经中标整个项目，中标链接：https://jxszwsjb.jiaxing.gov.cn/art/2023/6/2/art_1229743525_358732.html
实际移动要货很着急，要在1月20日前安装调试软件加载完成；</t>
  </si>
  <si>
    <t>浙江国网绍兴电力局变电站确定性网络试点PRO20250102100101</t>
  </si>
  <si>
    <t>杭州天宽科技有限公司</t>
  </si>
  <si>
    <t>HZ2025010034</t>
  </si>
  <si>
    <t>1Y01012501260G</t>
  </si>
  <si>
    <t>赛力斯汽车有限公司生产部交换机授权扩容</t>
  </si>
  <si>
    <t>重庆协文科技有限责任公司</t>
  </si>
  <si>
    <t>CD2025010217</t>
  </si>
  <si>
    <t>1Y01022501100K</t>
  </si>
  <si>
    <t>系统账期:30 激励0 特殊商务报备 付款方式:电汇 实际毛利4.5% 标准毛利4.5%</t>
  </si>
  <si>
    <t>HZ2025010035</t>
  </si>
  <si>
    <t>1Y01012501340H</t>
  </si>
  <si>
    <t xml:space="preserve">	系统账期:7 客户名称有误 激励432.0 付款方式:现结 实际毛利-0.01% 标准毛利0.0% 审批通过！</t>
  </si>
  <si>
    <t>7</t>
  </si>
  <si>
    <t>胸科医院授权扩容</t>
  </si>
  <si>
    <t>北京乾坤博远科技有限责任公司</t>
  </si>
  <si>
    <t>BJ2025011523</t>
  </si>
  <si>
    <t>1Y01022501570C</t>
  </si>
  <si>
    <t>舟山某单位库室安防建设项目</t>
  </si>
  <si>
    <t>融智通科技（北京）股份有限公司</t>
  </si>
  <si>
    <t>HZ2025010045</t>
  </si>
  <si>
    <t>1Y01012501430S</t>
  </si>
  <si>
    <t>付款方式:现结 系统账期:0 激励0 实际毛利4.5% 标准毛利4.5%</t>
  </si>
  <si>
    <t>宁波某单位网络传输项目</t>
  </si>
  <si>
    <t>杭州索毅网络科技有限责任公司</t>
  </si>
  <si>
    <t>HZ2025010123</t>
  </si>
  <si>
    <t>1Y01022501600U</t>
  </si>
  <si>
    <t xml:space="preserve">系统账期:60 激励0 付款方式:电汇 实际毛利2.99% 标准毛利3.0% </t>
  </si>
  <si>
    <t>中国进出口银行宁波分行设备采购</t>
  </si>
  <si>
    <t>杭州荣志网络系统工程有限公司</t>
  </si>
  <si>
    <t>HZ2025010083</t>
  </si>
  <si>
    <t>1Y01032412670Z</t>
  </si>
  <si>
    <t xml:space="preserve">付款方式:现结 激励0 系统账期:5 实际毛利2.61% 标准毛利4.56% </t>
  </si>
  <si>
    <t>晋商银行股份有限公司 2024 年 XC 项目第一批采购项目 包七： 核心业务系统存储采购</t>
  </si>
  <si>
    <t>BJ2025011600</t>
  </si>
  <si>
    <t>1Y01052412700P;1Y01052412790E</t>
  </si>
  <si>
    <t>青岛港mpls授权项目</t>
  </si>
  <si>
    <t>JN2025010105</t>
  </si>
  <si>
    <t>1Y01022501600C</t>
  </si>
  <si>
    <t>康龙化成(宁波)科技发展有限公司网络建设项目</t>
  </si>
  <si>
    <t>浙江峰客科技有限公司</t>
  </si>
  <si>
    <t>HZ2025010084</t>
  </si>
  <si>
    <t>1Y01092412010B</t>
  </si>
  <si>
    <t xml:space="preserve">系统账期:150 激励0 特殊商务报备 付款方式:期票 实际毛利4.2% 标准毛利4.21% </t>
  </si>
  <si>
    <t>华为冲刺项目，预计明年3月份交付实施。</t>
  </si>
  <si>
    <t>中国烟草总公司贵州省公司云平台软件授权采购项目-华为云软件</t>
  </si>
  <si>
    <t>中电科普天科技股份有限公司</t>
  </si>
  <si>
    <t>CD2024060332</t>
  </si>
  <si>
    <t>1Y01042406450K;1Y01042406460D</t>
  </si>
  <si>
    <t xml:space="preserve">特殊商务报备  系统账期:30%20；30%41；40%88 付款方式:银票  实际毛利3.42% 标准毛利3.01% </t>
  </si>
  <si>
    <t>中国烟草总公司贵州省公司云平台软件授权采购项目-华为云服务2</t>
  </si>
  <si>
    <t>CD2024120130</t>
  </si>
  <si>
    <t>1Y017024060058;1Y017124060052</t>
  </si>
  <si>
    <t xml:space="preserve">	特殊商务报备 系统账期:30%20；30%41；40%88 付款方式:银票 项  实际毛利3.0% 标准毛利3.0% </t>
  </si>
  <si>
    <t>华为-托普云农机房项目-FM2000PRO20240621163020371</t>
  </si>
  <si>
    <t>杭州明电电子有限公司</t>
  </si>
  <si>
    <t>HZ2025020010</t>
  </si>
  <si>
    <t>1Y01012502050N</t>
  </si>
  <si>
    <t>付款方式:期票 激励100000.0 特殊商务报备 系统账期:90 实际毛利3.0% 标准毛利3.0%</t>
  </si>
  <si>
    <t>渠道需要我司支持90天账期，后面还有200万的订单要在Q1落单，希望领导支持这个项目90天账期</t>
  </si>
  <si>
    <t>日照科技职业学院机房建设项目</t>
  </si>
  <si>
    <t>山东科而普信息技术有限公司</t>
  </si>
  <si>
    <t>JN2024120132</t>
  </si>
  <si>
    <t>1Y01022411040A</t>
  </si>
  <si>
    <t>付款方式:期票 系统账期:90 激励0 特殊商务报备 实际毛利3.0% 标准毛利3.0% 审批通过！</t>
  </si>
  <si>
    <t>北大荒垦丰种业股份有限公司维保设备采购项目</t>
  </si>
  <si>
    <t>哈尔滨世纪光谷网络科技有限公司</t>
  </si>
  <si>
    <t>HB2025010017</t>
  </si>
  <si>
    <t>1Y01022501470N</t>
  </si>
  <si>
    <t>付款方式:现结 系统账期:0 实际毛利1.06% 标准毛利3.0% 审批通过！</t>
  </si>
  <si>
    <t>疾病预防控制中心预警监测视频会议采购项目——区县视频会议采购</t>
  </si>
  <si>
    <t>山东腾易云信息技术有限公司</t>
  </si>
  <si>
    <t>JN2024120135</t>
  </si>
  <si>
    <t>1Y01012412320N;1Y01042412690Q;1Y01072412240D;1Y01132411880J</t>
  </si>
  <si>
    <t>付款方式:期票 系统账期:60 激励0  实际毛利2.55% 标准毛利4.5% 审批通过！</t>
  </si>
  <si>
    <t>廊坊公共交通公司设备采购项目</t>
  </si>
  <si>
    <t>南京达溪网络有限公司</t>
  </si>
  <si>
    <t>BJ2025011491</t>
  </si>
  <si>
    <t>1Y01022501510F</t>
  </si>
  <si>
    <t>付款方式:现结 系统账期:0 实际毛利4.08% 标准毛利6.0% 审批通过！</t>
  </si>
  <si>
    <t>山东信息职业技术学院视频会议设备采购</t>
  </si>
  <si>
    <t>山东聚冠电子科技发展有限公司</t>
  </si>
  <si>
    <t>JN2025010041</t>
  </si>
  <si>
    <t>1Y01022412430N</t>
  </si>
  <si>
    <t>厦门星纵智能科技S5735-SNS年费订阅增补PRO20250122100350</t>
  </si>
  <si>
    <t>FZ2025010134</t>
  </si>
  <si>
    <t>1Y01022501650H</t>
  </si>
  <si>
    <t>郑州局国铁信创云项目-扩容C86服务器</t>
  </si>
  <si>
    <t>ZZ2025010051</t>
  </si>
  <si>
    <t>1Y019125010023；1Y01022501560A</t>
  </si>
  <si>
    <t>付款方式:现结 系统账期:0 激励0   实际毛利1.02% 标准毛利3.0%</t>
  </si>
  <si>
    <t>国网济南供电公司IPS特征库升级</t>
  </si>
  <si>
    <t>济南双宝网络技术有限公司</t>
  </si>
  <si>
    <t>JN2025010085</t>
  </si>
  <si>
    <t>1Y01022501140B</t>
  </si>
  <si>
    <t>付款方式:现结 系统账期:0 激励0 实际毛利2.56% 标准毛利4.5% 审批通过！</t>
  </si>
  <si>
    <t>李啸</t>
  </si>
  <si>
    <t>泰利康机房设备续保项目-2</t>
  </si>
  <si>
    <t>深圳市天地和网络有限公司</t>
  </si>
  <si>
    <t>SZ2025010436</t>
  </si>
  <si>
    <t>1Y01022501640Y</t>
  </si>
  <si>
    <t xml:space="preserve">付款方式:现结 系统账期:0 激励0  实际毛利2.55% 标准毛利4.5% </t>
  </si>
  <si>
    <t>新疆银行分支行网络设备询价采购项目——塔里木</t>
  </si>
  <si>
    <t>安图特（北京）科技有限公司</t>
  </si>
  <si>
    <t>XA2025010094</t>
  </si>
  <si>
    <t>1Y01022501630B</t>
  </si>
  <si>
    <t xml:space="preserve">付款方式:现结  实际毛利4.5% 标准毛利4.5% </t>
  </si>
  <si>
    <t>刘法森</t>
  </si>
  <si>
    <t>河海大学西康路校区修缮一期校园网信息化设备集成项目</t>
  </si>
  <si>
    <t>北京银信长远科技股份有限公司</t>
  </si>
  <si>
    <t>NJ2024120290</t>
  </si>
  <si>
    <t>1Y01062412770C</t>
  </si>
  <si>
    <t>付款方式:期票 系统账期:180 实际毛利6.3% 标准毛利5.36% 审批通过！</t>
  </si>
  <si>
    <t>内蒙古自治区大数据中心移动云机房内宿主机搬迁项目</t>
  </si>
  <si>
    <t>傲林信息工程有限公司</t>
  </si>
  <si>
    <t>BJ2025011688</t>
  </si>
  <si>
    <t>1Y015925010020</t>
  </si>
  <si>
    <t>SMA-易好教育机构数据通信软件授权增补（增补）</t>
  </si>
  <si>
    <t>BJ2025011669</t>
  </si>
  <si>
    <t>1Y01022501660J</t>
  </si>
  <si>
    <t>付款方式:现结 系统账期:0 激励6615.0 实际毛利2.43% 标准毛利4.39% 审批通过！</t>
  </si>
  <si>
    <t>江苏银行高性能存储采购项目-包1</t>
  </si>
  <si>
    <t>江苏开博科技有限公司</t>
  </si>
  <si>
    <t>NJ2025010121</t>
  </si>
  <si>
    <t>1Y01012501970P</t>
  </si>
  <si>
    <t>系统账期:180 付款方式:期票 激励0 特殊商务报备  实际毛利4.5% 标准毛利4.5% 审批通过！</t>
  </si>
  <si>
    <t>江苏开博主要产单客户江苏银行，回款周期普遍在6-9个月，账期诉求确有需求依据，其自身具备极强的垫资能力，长期以来与我司合作良好，回款顺畅，无超期欠款。</t>
  </si>
  <si>
    <t>临夏州统计局信息网络升级改造项目</t>
  </si>
  <si>
    <t>鹏云数字（甘肃）科技发展有限公司</t>
  </si>
  <si>
    <t>XA2025010024</t>
  </si>
  <si>
    <t>1Y01012501270R</t>
  </si>
  <si>
    <t>激励0 系统账期:0%0,90%45,10%60  付款方式:电汇 实际毛利4.5% 标准毛利4.5% 审批通过！</t>
  </si>
  <si>
    <t>0%0,90%45,10%60</t>
  </si>
  <si>
    <t>榆林储气库光传输项目</t>
  </si>
  <si>
    <t>西安华盛通信有限公司</t>
  </si>
  <si>
    <t>XA2024120082</t>
  </si>
  <si>
    <t>1Y01042412180J</t>
  </si>
  <si>
    <t>付款方式:现结 系统账期:0 激励183780.47 实际毛利1.73% 标准毛利3.69% 审批通过！</t>
  </si>
  <si>
    <t>24年508设备采购-第三批重提</t>
  </si>
  <si>
    <t>北京铂科科技有限公司</t>
  </si>
  <si>
    <t>BJ2024122667</t>
  </si>
  <si>
    <t>1Y01112412300G</t>
  </si>
  <si>
    <t>江苏银行高性能存储采购项目-包2</t>
  </si>
  <si>
    <t>1Y01012501970S</t>
  </si>
  <si>
    <t>系统账期:180 付款方式:期票 激励0 特殊商务报备 实际毛利4.5% 标准毛利4.5% 审批通过！</t>
  </si>
  <si>
    <t>华润雪花数通设备采购</t>
  </si>
  <si>
    <t>北京互联天地科技有限公司</t>
  </si>
  <si>
    <t>BJ2025011717</t>
  </si>
  <si>
    <t>1Y01022501720Q</t>
  </si>
  <si>
    <t>付款方式:现结 系统账期:0 实际毛利4.49% 标准毛利4.49% 审批通过！</t>
  </si>
  <si>
    <t>同方威视接入交换机需求 20250120</t>
  </si>
  <si>
    <t>BJ2025011685</t>
  </si>
  <si>
    <t>1Y01022501660Z</t>
  </si>
  <si>
    <t>系统账期:60 付款方式:期票 实际毛利4.5% 标准毛利4.5% 审批通过！</t>
  </si>
  <si>
    <t>安徽佳通新建工厂项目-园区网络</t>
  </si>
  <si>
    <t>安徽嘉讯信息科技有限公司</t>
  </si>
  <si>
    <t>HF2024090034</t>
  </si>
  <si>
    <t>1Y01032409260C</t>
  </si>
  <si>
    <t>项目已中标，客户要求10月10日务必货到现场，否则开具延迟到货罚款单，我部月底可全部到货，满足发货要求，国庆节后上班即可开单发货，项目由渠道参与参数引导，渠道主要做大企业项目，客户关系强硬，有较强把控项目节奏的能力，此单通路嘉讯-华海，华海直接中标，华海开具支票给嘉讯，嘉讯开具支票给我部，支票起算日期均为9月26+180天账期，已同步沟通完成，满足条件后付款厂商，此单华海直接中标客户侧有回款保障，现因整体验收流程，施工时间较长，且需验收后收到发票客户排款，经沟通，现申请180天账期，确保在账期内收回款。同时，厂商已经SDT决策已经通过。</t>
  </si>
  <si>
    <t xml:space="preserve">盖章附件无法打开 </t>
  </si>
  <si>
    <t>东吴财产保险呼叫中心项目</t>
  </si>
  <si>
    <t>北京朗泰宏盛信息技术有限公司</t>
  </si>
  <si>
    <t>NJ2025010131</t>
  </si>
  <si>
    <t>1Y01022501080Y</t>
  </si>
  <si>
    <t xml:space="preserve">	付款方式:期票 激励0 特殊商务报备 系统账期:10%0天，90%90天 实际毛利3.82% 标准毛利3.82% </t>
  </si>
  <si>
    <t>存储,计算（taishan/atlas）</t>
  </si>
  <si>
    <t>项目要货较急，年后需要到货赶工期；渠道与我司其他业务部合作较多，商务条款均为合同签署三日内支付10%预付，并提供90天（华为发货之日起算）账期的转账支票，特此申请90天账期商务条款，烦请各位领导同意，谢谢！</t>
  </si>
  <si>
    <t>10%0，90%90</t>
  </si>
  <si>
    <t>首信数通配件购买项目PRO20250103100435</t>
  </si>
  <si>
    <t>BJ2025011389</t>
  </si>
  <si>
    <t>1Y01022501740A</t>
  </si>
  <si>
    <t>厦门电信云安全资源池项目</t>
  </si>
  <si>
    <t>FZ2024120168</t>
  </si>
  <si>
    <t>1Y01132412210Y</t>
  </si>
  <si>
    <t>付款方式:现结 系统账期:0 激励0 特殊商务报备 实际毛利-2.69% 标准毛利4.5% 审批通过！</t>
  </si>
  <si>
    <t>代表处要求吐3个点给补分销缺口（上次产品部的领导来福建一起谈的）。二代为福建中湃，预付30%，余款发货前付款吐4个点，总共整个得吐7个点（付款前付30%，余款发货前付清，项目不压库，货到即发）</t>
  </si>
  <si>
    <t>特殊商务截图不清楚</t>
  </si>
  <si>
    <t>陕西农信测试云扩容存储部分</t>
  </si>
  <si>
    <t>西安誉远电子科技有限公司</t>
  </si>
  <si>
    <t>XA2025010100</t>
  </si>
  <si>
    <t>1Y01022501330L</t>
  </si>
  <si>
    <t>付款方式:期票 激励0 系统账期:5%0，95%60 实际毛利4.5% 标准毛利4.5% 审批通过！</t>
  </si>
  <si>
    <t>5%0，95%60</t>
  </si>
  <si>
    <t>合肥国轩高科-包河数据中心第三微模块采购项目PRO20241112175409267</t>
  </si>
  <si>
    <t>数石（合肥）智能科技有限公司</t>
  </si>
  <si>
    <t>HF2025010022</t>
  </si>
  <si>
    <t>1Y01022501310H</t>
  </si>
  <si>
    <t>特殊商务报备 付款方式:期票 系统账期:90 激励0 实际毛利3.0% 标准毛利3.0% 审批通过</t>
  </si>
  <si>
    <t>项目已中标，客户要求2月下旬陆续供货到现场，不压库，项目由渠道参与参数引导，渠道主要做金融项目，客户关系强硬，有较强把控项目节奏的能力，客户侧有回款保障，现因整体验收流程，施工时间较长，且需验收后收到发票客户排款，经沟通，现申请90天账期，确保在账期内收回款。</t>
  </si>
  <si>
    <t>上海商飞制造虚拟化</t>
  </si>
  <si>
    <t>上海和久网络科技有限公司</t>
  </si>
  <si>
    <t>SH2024060448</t>
  </si>
  <si>
    <t>1Y01012502150E</t>
  </si>
  <si>
    <t xml:space="preserve">系统账期:180 付款方式:期票 激励0 特殊商务报备 实际毛利4.5% 标准毛利4.5% </t>
  </si>
  <si>
    <t>此单为商飞2025年虚拟化项目，商软作为总包，原先通路是和久-商软，但是因为商软是商飞旗下的公司，也有采购要求，故此次项目通路加入了思启。整体通路付款节奏到货交付后商飞90天后进行付款，10%等到质保期后付款。考虑到和久在商飞项目上全部下单神码，并且商飞每年都有2000万+的产出，并且此单为sma项目，有后返点和业绩。特此申请180天华为发货日起算的支票账期。望领导给予支持，谢谢！</t>
  </si>
  <si>
    <t>西农信生产云扩容存储部 分</t>
  </si>
  <si>
    <t>XA2025010101</t>
  </si>
  <si>
    <t>1Y01022501590F</t>
  </si>
  <si>
    <t>付款方式:期票 激励0 系统账期:5%0，95%60  实际毛利4.5% 标准毛利4.5% 审批通过！</t>
  </si>
  <si>
    <t>（非云产品）鄂州市公安局一标三实增补（云+存储）</t>
  </si>
  <si>
    <t>WH2025010058</t>
  </si>
  <si>
    <t>1Y01022501290Q</t>
  </si>
  <si>
    <t>系统账期:90 激励0 特殊商务报备 付款方式:电汇 实际毛利4.49% 标准毛利4.49%</t>
  </si>
  <si>
    <t>此项目前期合同众联已和客户签订。项目缺少部分设备和软件，为完成整体项目的验收，此部增补为众联出资购买赠送给客户，项目验收后客户陆续回款，周期约90天，特此申请90天账期支持。</t>
  </si>
  <si>
    <t>华金证券nas存储采购</t>
  </si>
  <si>
    <t>深圳华云信息系统科技股份有限公司</t>
  </si>
  <si>
    <t>SH2024110273</t>
  </si>
  <si>
    <t>1Y01112410150S</t>
  </si>
  <si>
    <t xml:space="preserve">系统账期:150 激励0 特殊商务报备 付款方式:期票 实际毛利4.5% 标准毛利4.5% </t>
  </si>
  <si>
    <t>1、此订单客户明年的5月份要货，深圳华云压库，我司不压库。协助华为商业冲刺。
2、此项目和华三竞争，是华为今年的重点开发客户，渠道毛利点很底，要货周期长希望给与5个月账期支持。
3、金融商业负责人和渠道承诺，后期订单锁定我司下单。前期星展银行的订单2000万商业也支持我们下单。
望领导批准此次商务，万分感谢！
4、5个月账期，商务返点2个点，整理毛利=4.5+2-3约等于3.5个点，整体有一定的利润。
5.后期补我们汇添富200万订单，商业订单2个点后返，账期120天，利润=4.5+2-2≈4.5，金额：9万，作为此订单补偿。</t>
  </si>
  <si>
    <t>华安证券 2024 年硬件设备集中采购项目（三期）-网络安全设备PRO20241202100563</t>
  </si>
  <si>
    <t>HF2025010023</t>
  </si>
  <si>
    <t>1Y01022501510R</t>
  </si>
  <si>
    <t>付款方式:期票 系统账期:90 激励0 特殊商务报备 实际毛利4.5% 标准毛利4.5% 审批通过！</t>
  </si>
  <si>
    <t>项目已中标，客户要求2月中下旬陆续供货到现场，不压库，项目由渠道参与参数引导，渠道主要做金融项目，客户关系强硬，有较强把控项目节奏的能力，客户侧有回款保障，现因整体验收流程，施工时间较长，且需验收后收到发票客户排款，经沟通，现申请90天账期，确保在账期内收回款。</t>
  </si>
  <si>
    <t>【看网讲网】中远集团数据中心网络改造PRO20231220000397</t>
  </si>
  <si>
    <t>上海华讯网络系统有限公司</t>
  </si>
  <si>
    <t>SH2024121025</t>
  </si>
  <si>
    <t>1Y01052412230S</t>
  </si>
  <si>
    <t xml:space="preserve">特殊商务报备 激励0 付款方式:银票 系统账期:120  实际毛利4.8% 标准毛利0.0% </t>
  </si>
  <si>
    <t>为各位领导好，此项目为中远集团数据中心网络改造，项目为冲刺项目。之前已经报备过，当时报备的通路是华为-神码-集聿-华讯-中远。但是最后华为多级通路上会没成功，最后的通路如下，华为-神码-华讯-中远。因为华讯是一代，我们没有进销差，经过和华为沟通，最终成本降价，我们还是按照原价格签约，相当于高签10万，毛利率为9个点。收取华讯到货后30天开具的120天银行承兑。为了让华讯不延期，和华为沟通集聿的支票一直压在我们手里，一直到华讯开出银承后再归还给集聿。集聿和华为均同意此方案。
特此重新报备，望领导同意</t>
  </si>
  <si>
    <t>特殊商务，账期填写错误</t>
  </si>
  <si>
    <t>彼友商业中心酒店智能化工程PRO20230803000513.</t>
  </si>
  <si>
    <t>SH2025010024</t>
  </si>
  <si>
    <t>1Y01142412180L</t>
  </si>
  <si>
    <t>系统账期:120 特殊商务报备 付款方式:期票 实际毛利4.5% 标准毛利4.5% 审批通过！</t>
  </si>
  <si>
    <t>签订的框架协议，厂商发货之日起120天支票</t>
  </si>
  <si>
    <t>专通局十四五党政专用网建设-传输三级网1</t>
  </si>
  <si>
    <t>GZ2024121424</t>
  </si>
  <si>
    <t>1Y01092412470F</t>
  </si>
  <si>
    <t>系统账期:0 特殊商务报备 付款方式:电汇 实际毛利0.03% 标准毛利3.03% 审批通过！</t>
  </si>
  <si>
    <t>项目情况：专通局项目分为：数通、视讯、传输部分，神码参与传输部分，24年年初开始配合项目，过程中支撑样机借用，标书编写，投标支持。专通局为定向招标，目前华为已中标
项目资金为省专项拨款，付款分为4个阶段，付款节奏如下：
1阶段:合同签订后，采购人在收到中标人提供的等额的发票后10个工作日内支付合同金额的30%作为预付款；
2阶段:设备到货后,采购人在收到中标人提供的等额的发票后 10 个工作日内支付合同金额的 50%;
3阶段:项目通过初步验收，采购人在收到中标人提供的等额的发票后 10个工作日内支付合同金额的10%;
4阶段:项目通过省财政部门组织的结算审核后，采购人在收到中标供应商开具的符合采购人财务管理要求的正式发票后10个工作日内，向中标供应商支付至最终合同价的100%。
项目由华为操盘，因用户合同签订中，预计2月份完成用户端合同签订，明远预计3月与下游签好合同
项目建设时间为25年全年，交货节奏从25年Q1开始，按照各站点的实际进度进行交货。
现在明远通过自己的融资已经能付款给我们。明远拿到变更协议双章后去银行申请付款给神码，预计1月27日能将款付过来。经计算修改后的商务条款点位与先前利润差不多，但回款风险降低，故申请此商务。</t>
  </si>
  <si>
    <t>DB特殊商务填写有误</t>
  </si>
  <si>
    <t>三德信公司新建厂房网络项目二期增补</t>
  </si>
  <si>
    <t>FZ2025010086</t>
  </si>
  <si>
    <t>1Y01022501550U</t>
  </si>
  <si>
    <t xml:space="preserve">系统账期:60  付款方式:电汇 实际毛利4.5% 标准毛利4.5% </t>
  </si>
  <si>
    <t xml:space="preserve"> PO号错误 项目名称有误驳回</t>
  </si>
  <si>
    <t>恒力石化2025年网络框架采购项目0115</t>
  </si>
  <si>
    <t>江苏赢思安智能科技有限公司</t>
  </si>
  <si>
    <t>SY2025010127</t>
  </si>
  <si>
    <t>1Y01022501400S</t>
  </si>
  <si>
    <t>付款方式:现结 系统账期:0 特殊商务报备 实际毛利0.52% 标准毛利4.5% 审批通过！</t>
  </si>
  <si>
    <t>恒力石化合作多年以前有框架，恒力回款周期长，渠道一直现款，我司也是一直给予现款4个点的支持，恒力项目赞比90%以上。</t>
  </si>
  <si>
    <t>【商业】德济医院存储改造</t>
  </si>
  <si>
    <t>上海汇策电子系统集成有限公司</t>
  </si>
  <si>
    <t>SH2025010046</t>
  </si>
  <si>
    <t>1Y01132412830V</t>
  </si>
  <si>
    <t>渠道：上海汇策电子系统集成有限公司  
项目： 【1Y01132412830V】【商业】德济医院存储改造
产品线：存储
项目金额：203708.43元
客户类型：商业
项目通路：华为》神码》汇策》上海德济医院有限公司（用户）
项目情况：此项目为商业订单，产品线是存储，目前项目已经中标，渠道和和下游公司合同签订中。汇策为商业伙伴，渠道侧反馈因为华为商务低基本不赚钱，厂商特意联系希望总代能够在商务上多给伙伴些支持，且此商业订单客户要货紧急需要年前到货不会压库，特别申请90天账期对此项目进行支撑。
综合考虑本项目为商业订单，有正向盈利，望领导审批支持本次合同签订！</t>
  </si>
  <si>
    <t>锦州LJJD-XLC建设项目——服务器部分</t>
  </si>
  <si>
    <t>华北计算技术研究所</t>
  </si>
  <si>
    <t>SY2025020001</t>
  </si>
  <si>
    <t>1Y01032412470K</t>
  </si>
  <si>
    <t>特殊商务报备 系统账期:90 付款方式:银票 实际毛利4.5% 标准毛利4.5% 审批通过！</t>
  </si>
  <si>
    <t>下游给十五所开具3个月的银承，银承到期日为2025年4月17日。十五所预计3月5日前把天津光电的银承背书给我司。由于此项目是中建支持。但后续与办事处达成共识，把锦州XLC所有都给我司（12月底我司进了企业无线1100w与华为数通部分110w，剩余服务器与数通RZT部分25年Q1进。），此单需要预提2个点（60227元）后返给沈阳中通商融。（厂商指定）</t>
  </si>
  <si>
    <t>工联院HCS XC项目云软件部分_PRO20240801100181</t>
  </si>
  <si>
    <t>苏州鑫云赛信息工程有限公司</t>
  </si>
  <si>
    <t>NJ2024120186</t>
  </si>
  <si>
    <t>1Y01042412020N</t>
  </si>
  <si>
    <t>付款方式:期票 系统账期:115 激励0 特殊商务报备  实际毛利3.0% 标准毛利3.0% 审批通过！</t>
  </si>
  <si>
    <t>鑫云赛年底冲刺项目：盛家厍（9w）+工联院XC项目硬件部分(83w)+工联院XC项目云软件（11w）；和渠道打包沟通，三个项目申请账期115天</t>
  </si>
  <si>
    <t>SMA-电力-华能招标公司视讯改造项目</t>
  </si>
  <si>
    <t>北京纵横兴业科技发展有限公司</t>
  </si>
  <si>
    <t>BJ2025011176</t>
  </si>
  <si>
    <t>1Y01022501050T</t>
  </si>
  <si>
    <t>恒玄科技路由器扩容采购</t>
  </si>
  <si>
    <t>上海荟诚信息系统有限公司</t>
  </si>
  <si>
    <t>SH2025010179</t>
  </si>
  <si>
    <t>1Y01012501250V</t>
  </si>
  <si>
    <t>中海油能源发展装备技术有限公司天津新建机房</t>
  </si>
  <si>
    <t>天津市金泰志达科技发展有限公司</t>
  </si>
  <si>
    <t>BJ2024092861</t>
  </si>
  <si>
    <t>1Y01042409070H</t>
  </si>
  <si>
    <t>付款方式:期票 系统账期:10.45%0天，89.55%120天 特殊商务报备 激励65633.97 实际毛利3.0% 标准毛利3.0% 审批通过！</t>
  </si>
  <si>
    <t>领导好，项目已经中标，不压库，甲方付款周期长，所以渠道需要神码提供商务支持，预付10%，自华为发货之日起120天延期支票，烦请各位领导审批，非常感谢！</t>
  </si>
  <si>
    <t>10.45%0，89.55%120</t>
  </si>
  <si>
    <t>10.45%</t>
  </si>
  <si>
    <t>89.55%</t>
  </si>
  <si>
    <t>某单位网络项目-2台POE</t>
  </si>
  <si>
    <t>成都维度科技发展有限公司</t>
  </si>
  <si>
    <t>CD2024020001</t>
  </si>
  <si>
    <t>1Y01052401980R</t>
  </si>
  <si>
    <t>付款方式:现结 系统账期:0 实际毛利2.6% 标准毛利4.55% 审批通过！</t>
  </si>
  <si>
    <t>合同清单大类型号与合同不一致</t>
  </si>
  <si>
    <t>丁照玮</t>
  </si>
  <si>
    <t>宿徐高速雷视联动测试POC项目</t>
  </si>
  <si>
    <t>南京杰之欣电子科技有限公司</t>
  </si>
  <si>
    <t>NJ2025020005</t>
  </si>
  <si>
    <t>1Y01122412790Z</t>
  </si>
  <si>
    <t>付款方式:期票 系统账期:60 激励0 实际毛利3.0% 标准毛利3.0% 审批通过！</t>
  </si>
  <si>
    <t>郑州货运站网络采购项目PRO20251230100227</t>
  </si>
  <si>
    <t>河南妙视信息技术有限公司</t>
  </si>
  <si>
    <t>ZZ2025010046</t>
  </si>
  <si>
    <t>1Y01022501520P</t>
  </si>
  <si>
    <t>付款方式:现结 系统账期:0 特殊商务报备 激励76250.0 实际毛利1.93% 标准毛利4.5% 审批通过！</t>
  </si>
  <si>
    <t>1.项目已中标，二代与下级合同已签署
2.用户要货着急，我司需节前向华为付款，要求节后发货到货。
3.该项目前期运作过程中，由于华为商务成本较高，三代投标价格偏低，因此该项目实际三代利润较底，为了获取利润，先申请现结吐点。二代使用后返76250元，未使用后返部分吐3个点。烦请领导审批。</t>
  </si>
  <si>
    <t>特殊商务吐点请修改为-2.6</t>
  </si>
  <si>
    <t>何喆</t>
  </si>
  <si>
    <t>用户变-准格尔旗金正泰煤炭有限责任公司-薛家湾金正泰煤矿35KV变电站</t>
  </si>
  <si>
    <t>内蒙古世昂信息科技有限公司</t>
  </si>
  <si>
    <t>BJ2025020017</t>
  </si>
  <si>
    <t>1Y01022501270R</t>
  </si>
  <si>
    <t>该项目渠道反馈最终客户的回款周期较长，从交付到验收需要三个月左右，特申请三个月账期对渠道予以支撑，烦请领导审批</t>
  </si>
  <si>
    <t>东证期货云内网络设备采购</t>
  </si>
  <si>
    <t>上海天好信息技术股份有限公司</t>
  </si>
  <si>
    <t>SH2025010305</t>
  </si>
  <si>
    <t>1Y01112412770N</t>
  </si>
  <si>
    <t>系统账期:60 激励0 特殊商务报备 付款方式:电汇 实际毛利0.0% 标准毛利4.5%</t>
  </si>
  <si>
    <t xml:space="preserve">1、项目整体550万左右，东证期货云内网络设备采购38万，要货着急优先采购，不压库；此项目与华三竞争，价格打的比较厉害，利润低，希望给我司给60天账期，吐4.5个点，先帮助华为进入客户合作。此单预计后返有1个点毛利。
2、华为商业部长承诺后期500万网络和存储项目锁定我司下单，商务2个月吐2个点。综上所述，毛利=500万*（4.5-2-1+2）%约等于17.5万。
3、此项目我司和佳杰竞争，同样商务情况下，薛坤优先支持我们下单。
4、天好目前是华为重点合作的商业渠道，华为的核心渠道，此项目也是我司和天好建立关系的重要契机。
望领导批准此次商务条件。
</t>
  </si>
  <si>
    <t>南区办公室无线替换PRO20241224100215</t>
  </si>
  <si>
    <t>上海弘胤信息科技有限公司</t>
  </si>
  <si>
    <t>SH2025010407</t>
  </si>
  <si>
    <t>1Y01012501520L</t>
  </si>
  <si>
    <t>系统账期:0 激励0 付款方式:现结  实际毛利2.55% 标准毛利4.5%</t>
  </si>
  <si>
    <t>缺软件交付，下次提交提交换区后的人谢谢</t>
  </si>
  <si>
    <t>2024-兴容网络框架（20250114）PRO20240815100349</t>
  </si>
  <si>
    <t>兴容（上海）信息技术股份有限公司</t>
  </si>
  <si>
    <t>SH2025020015</t>
  </si>
  <si>
    <t>1Y01012501990E</t>
  </si>
  <si>
    <t>付款方式:现结 系统账期:0 实际毛利2.61% 标准毛利4.5% 审批通过！</t>
  </si>
  <si>
    <t>临港飞鱼D0401扩容</t>
  </si>
  <si>
    <t>SH2025010789</t>
  </si>
  <si>
    <t>1Y01112412790P</t>
  </si>
  <si>
    <t>系统账期:100 激励0 特殊商务报备 付款方式:电汇 实际毛利4.5% 标准毛利4.5%</t>
  </si>
  <si>
    <t>1、此次项目上商业项目  数通产品线，项目金额12.2万。
2、渠道跟神码历史合作良好，回款及时。此次项目特申请厂商发货之日起100天账期</t>
  </si>
  <si>
    <t>明细第三行物料数量乘单价不等于总价</t>
  </si>
  <si>
    <t>100</t>
  </si>
  <si>
    <t>重庆大学校级智慧校园建设项目-非华为云软件</t>
  </si>
  <si>
    <t>CD2025020012</t>
  </si>
  <si>
    <t>1Y01012502020Q</t>
  </si>
  <si>
    <t>系统账期:90  特殊商务报备 付款方式:电汇 实际毛利4.0% 标准毛利4.0%  	金牌经销商华为标准商务90天</t>
  </si>
  <si>
    <t>金牌经销商华为标准商务90天</t>
  </si>
  <si>
    <t>河北医科大学第一医院科研平台PRO20241128100712</t>
  </si>
  <si>
    <t>BJ2024122478</t>
  </si>
  <si>
    <t>1Y01042412160S</t>
  </si>
  <si>
    <t>付款方式:现结 系统账期:0 特殊商务报备 实际毛利1.04% 标准毛利4.5% 审批通过！</t>
  </si>
  <si>
    <t>由于该项目利润空间有限，特向我司申请吐3.5个点。</t>
  </si>
  <si>
    <t>重庆大学校级智慧校园建设项目-华为云软件</t>
  </si>
  <si>
    <t>CD2025020014</t>
  </si>
  <si>
    <t>1Y01012502020R</t>
  </si>
  <si>
    <t xml:space="preserve"> 系统账期:90 激励0 特殊商务报备 付款方式:电汇 实际毛利3.0% 标准毛利3.0% 金牌经销商标准账期为90天</t>
  </si>
  <si>
    <t>金牌经销商标准账期为90天</t>
  </si>
  <si>
    <t>重庆大学校级智慧校园建设项目-华为云服务</t>
  </si>
  <si>
    <t>CD2025020013</t>
  </si>
  <si>
    <t>1Y010225020038</t>
  </si>
  <si>
    <t xml:space="preserve">系统账期:90 激励0 特殊商务报备 付款方式:电汇 实际毛利3.0% 标准毛利3.0% </t>
  </si>
  <si>
    <t>金牌经销商标准账期90天</t>
  </si>
  <si>
    <t>万科集团2023-2024年网络框架项目-R29</t>
  </si>
  <si>
    <t>SZ2025020006</t>
  </si>
  <si>
    <t>1Y01022501580L</t>
  </si>
  <si>
    <t>申请引航2023-2024年万科数通框架流水订单小于30万的，按90天电汇走</t>
  </si>
  <si>
    <t>统一2025年全国MES项目服务器及网络设备统购项目-增补</t>
  </si>
  <si>
    <t>SH2025011068</t>
  </si>
  <si>
    <t>1Y01022501210P</t>
  </si>
  <si>
    <t>系统账期:180 付款方式:期票 激励0 特殊商务报备 实际毛利4.5% 标准毛利4.5%</t>
  </si>
  <si>
    <t>蓝叶的自打项目，为配合数通产品经理王鹏，提前压货冲刺，由于蓝叶在商务领域表现欠佳，双方过往合作寥寥无几，且其在技术与样机等方面均无实质性投入。故而，期望在商务层面能够给予有力支持。此订单NA项目，回款周期较长，期望能支持 180 天账期。</t>
  </si>
  <si>
    <t>上传特殊商务报备截图</t>
  </si>
  <si>
    <t>中国银行股份有限公司 江西省分行2024年WLAN平台升级项目PRO20240217000200</t>
  </si>
  <si>
    <t>WH2024060079</t>
  </si>
  <si>
    <t>1Y01072405730K</t>
  </si>
  <si>
    <t xml:space="preserve">系统账期:150 激励0 特殊商务报备 付款方式:电汇 实际毛利4.5% 标准毛利4.5% </t>
  </si>
  <si>
    <t>核心框架渠道下单采购，CRM已审批。</t>
  </si>
  <si>
    <t>缺少设备物料清单</t>
  </si>
  <si>
    <t>特宝网络二期增补</t>
  </si>
  <si>
    <t>FZ2025020006</t>
  </si>
  <si>
    <t>1Y01022501660T</t>
  </si>
  <si>
    <t xml:space="preserve">	系统账期:60 激励0 付款方式:电汇  实际毛利4.5% 标准毛利4.5% </t>
  </si>
  <si>
    <t>天津银行NoF+网络改造PRO20240228000258</t>
  </si>
  <si>
    <t>BJ2024123804</t>
  </si>
  <si>
    <t>1Y01132412890B</t>
  </si>
  <si>
    <t>付款方式:现结 系统账期:0 实际毛利2.07% 标准毛利4.0% 审批通过！</t>
  </si>
  <si>
    <t>付款方式错误</t>
  </si>
  <si>
    <t>厦门中盾安信南方基地办公区无线局域网建设项目PRO20241104100202</t>
  </si>
  <si>
    <t>FZ2025020002</t>
  </si>
  <si>
    <t>1Y01022501770X</t>
  </si>
  <si>
    <r>
      <rPr>
        <sz val="10"/>
        <rFont val="Arial"/>
        <family val="2"/>
      </rPr>
      <t xml:space="preserve">	</t>
    </r>
    <r>
      <rPr>
        <sz val="10"/>
        <rFont val="微软雅黑"/>
        <family val="2"/>
        <charset val="134"/>
      </rPr>
      <t xml:space="preserve">系统账期:60 激励0 付款方式:电汇 实际毛利4.5% 标准毛利4.5% </t>
    </r>
  </si>
  <si>
    <t>华数云license需求项目</t>
  </si>
  <si>
    <t>浙江广播电视发展总公司</t>
  </si>
  <si>
    <t>HZ2025020006</t>
  </si>
  <si>
    <t>1Y01022501720T</t>
  </si>
  <si>
    <t xml:space="preserve">系统账期:60 激励0 付款方式:电汇 实际毛利4.51% 标准毛利4.5% </t>
  </si>
  <si>
    <t>赛力斯汽车超级工厂AP授权扩容</t>
  </si>
  <si>
    <t>CD2025020015</t>
  </si>
  <si>
    <t>1Y01012502070E</t>
  </si>
  <si>
    <t>供应链最终用户有误</t>
  </si>
  <si>
    <t>华东油气2024年信息基础设施提升-HCS桌面云服务</t>
  </si>
  <si>
    <t>南京耀苏信息技术有限公司</t>
  </si>
  <si>
    <t>NJ2025010211</t>
  </si>
  <si>
    <t>1Y016925010025</t>
  </si>
  <si>
    <t>系统账期:0 激励0 付款方式:电汇 实际毛利3.0% 标准毛利3.0% 审批通过！</t>
  </si>
  <si>
    <t>索腾1台5735-L24T-0122-XX</t>
  </si>
  <si>
    <t>BJ2025020115</t>
  </si>
  <si>
    <t>1Y01022501680H</t>
  </si>
  <si>
    <t>系统账期:60 激励0 付款方式:电汇 实际毛利4.5% 标准毛利4.5% 审批通过！</t>
  </si>
  <si>
    <t>合同清單无大类 请填写</t>
  </si>
  <si>
    <t>刘红芳</t>
  </si>
  <si>
    <t>中铁建互联网收口路由采购</t>
  </si>
  <si>
    <t>麦嘉雷尔（北京）科技有限公司</t>
  </si>
  <si>
    <t>BJ2025020128</t>
  </si>
  <si>
    <t>1Y01012502060X</t>
  </si>
  <si>
    <t>付款方式有误合同清单需要上传到审批支持文件处</t>
  </si>
  <si>
    <t>上海威恒医疗科技生态药研发系统存储新建</t>
  </si>
  <si>
    <t>SH2025011216</t>
  </si>
  <si>
    <t>1Y01022501720J</t>
  </si>
  <si>
    <t xml:space="preserve">付款方式:期票 激励0 特殊商务报备 系统账期:120 实际毛利4.5% 标准毛利4.5% </t>
  </si>
  <si>
    <t>1、因为和久跟神码的2024年的框架协议已到期。2025年的框架协议准备签署中。该项目客户着急要货。所以申请4个月账期，没有后返点，请领导支持！</t>
  </si>
  <si>
    <t>南丰县雪亮工程项目-智能箱（第一批要货）</t>
  </si>
  <si>
    <t>南昌市汉天实业有限公司</t>
  </si>
  <si>
    <t>WH2025020011</t>
  </si>
  <si>
    <t>1Y03302011020P</t>
  </si>
  <si>
    <t xml:space="preserve">系统账期:60 激励0 付款方式:电汇 实际毛利6.05% 标准毛利6.05% </t>
  </si>
  <si>
    <t>合同类型选择错误，选增补协议</t>
  </si>
  <si>
    <t>秦淮数据全国UPS维保单签项目2025&amp;2</t>
  </si>
  <si>
    <t>一零二四（扬州）数据科技有限公司</t>
  </si>
  <si>
    <t>BJ2025020157</t>
  </si>
  <si>
    <t>1Y01022501720U</t>
  </si>
  <si>
    <t>付款方式:现结 系统账期:0 激励0 实际毛利1.02% 标准毛利3.0% 审批通过！</t>
  </si>
  <si>
    <t>AI安全测评平台项目</t>
  </si>
  <si>
    <t>天健九方（西安）毫米波设计研究院有限公司</t>
  </si>
  <si>
    <t>BJ2025020178</t>
  </si>
  <si>
    <t>1Y01022501720G</t>
  </si>
  <si>
    <t>2J模拟训练系统项目-1</t>
  </si>
  <si>
    <t>SH2025020036</t>
  </si>
  <si>
    <t>1Y01022501820H</t>
  </si>
  <si>
    <t>特殊商务报备 付款方式:期票 激励0 系统账期:120  实际毛利4.5% 标准毛利4.5%</t>
  </si>
  <si>
    <t>此项目为JD订购的数据存储设备及相关服务，客户要货急，整体实施周期15天左右可以完成交付。受过节影响，项目回款在4个月左右，因此代理商向我司申请此商务。</t>
  </si>
  <si>
    <t>1、服务分期未填
2、实际吐点处填写错误
3、CRM特殊商务报备截图不完整</t>
  </si>
  <si>
    <t>丰勇</t>
  </si>
  <si>
    <t>人民银行数通设备替换搬迁项目</t>
  </si>
  <si>
    <t>长春嘉诚信息技术股份有限公司</t>
  </si>
  <si>
    <t>SY2025020011</t>
  </si>
  <si>
    <t>1Y01012502080Z</t>
  </si>
  <si>
    <t>系统账期:90 特殊商务报备 付款方式:电汇 实际毛利4.5% 标准毛利4.5% 审批通过！</t>
  </si>
  <si>
    <t>项目着急要货，不涉及压库</t>
  </si>
  <si>
    <t>谷城县一中迁建项目设施设备采购项目无线AP扩容增补</t>
  </si>
  <si>
    <t>WH2025010063</t>
  </si>
  <si>
    <t>1Y01022501470U</t>
  </si>
  <si>
    <t>市科委2024年数字化项目运维和综合保障项目PRO20250114100480</t>
  </si>
  <si>
    <t>上海万达信息系统有限公司</t>
  </si>
  <si>
    <t>SH2025020085</t>
  </si>
  <si>
    <t>1Y01012502020X</t>
  </si>
  <si>
    <t xml:space="preserve">系统账期:60 激励0   付款方式:电汇 实际毛利3.0% 标准毛利3.0% </t>
  </si>
  <si>
    <t>中国石化海南炼化新增空调采购PRO20241105100654367（重新下单）</t>
  </si>
  <si>
    <t>海口天安源机房设备工程有限公司</t>
  </si>
  <si>
    <t>GZ2025020041</t>
  </si>
  <si>
    <t>1Y01012502080X</t>
  </si>
  <si>
    <t>特殊商务报备 付款方式:期票 系统账期:90 激励0   实际毛利3.0% 标准毛利3.0% 审批通过！</t>
  </si>
  <si>
    <t>海口天安源自拓商业项目，选择神码下单，申请给与渠道90天账期支持</t>
  </si>
  <si>
    <t>大数据集团云建设-HCS软件</t>
  </si>
  <si>
    <t>FZ2025020016</t>
  </si>
  <si>
    <t>1Y01022501460L</t>
  </si>
  <si>
    <t>付款方式:期票 系统账期:60 激励0 实际毛利3.0% 标准毛利3.0%</t>
  </si>
  <si>
    <t>上海威恒医疗科技生态药研发系统存储新建.</t>
  </si>
  <si>
    <t>SH2025020157</t>
  </si>
  <si>
    <t>1Y01012502080Q</t>
  </si>
  <si>
    <t>特殊商务报备 付款方式:期票 激励0 系统账期:120   实际毛利4.5% 标准毛利4.5%</t>
  </si>
  <si>
    <t xml:space="preserve">
1、该项目是商业项目，项目金额6.2万，因为和久跟神码的2024年的框架协议已到期。2025年的框架协议准备签署中。该项目客户着急要货。所以申请4个月账期，没有后返点，请领导支持！</t>
  </si>
  <si>
    <t>消防总队新大楼机房项目</t>
  </si>
  <si>
    <t>南京赛能电源有限公司</t>
  </si>
  <si>
    <t>NJ2025020013</t>
  </si>
  <si>
    <t>1Y01022501100A</t>
  </si>
  <si>
    <t>系统账期:170 特殊商务报备 付款方式:期票 激励0 实际毛利3.96% 标准毛利3.0% 审批通过！</t>
  </si>
  <si>
    <t xml:space="preserve">
用户要货急，该项目是移动中标，移动后项慧立中标，机房部分交给南京赛能做</t>
  </si>
  <si>
    <t>特殊商务高签吐点未填写</t>
  </si>
  <si>
    <t>170</t>
  </si>
  <si>
    <t>牡丹江国投XC云双Region扩容项目PRO20241118100940</t>
  </si>
  <si>
    <t>黑龙江华云世纪信息技术有限公司</t>
  </si>
  <si>
    <t>HB2025020003</t>
  </si>
  <si>
    <t>1Y01022501510D</t>
  </si>
  <si>
    <t>华为云T/A部件,华为云服务</t>
  </si>
  <si>
    <t>牡丹江国投XC云双Region扩容项目</t>
  </si>
  <si>
    <t>HB2025020004</t>
  </si>
  <si>
    <t>1Y01022501650L</t>
  </si>
  <si>
    <t>付款方式:现结 系统账期:0 实际毛利2.51% 标准毛利4.42% 审批通过！</t>
  </si>
  <si>
    <t>存储,esight公共</t>
  </si>
  <si>
    <t>大数据集团云建设-存储</t>
  </si>
  <si>
    <t>FZ2025020018</t>
  </si>
  <si>
    <t>1Y01022501460Q</t>
  </si>
  <si>
    <t xml:space="preserve">	付款方式:期票 系统账期:60 激励0 实际毛利4.5% 标准毛利4.5%</t>
  </si>
  <si>
    <t>兴业银行2025年网络资源池设备采购2025-1月168@88 2</t>
  </si>
  <si>
    <t>FZ2025020008</t>
  </si>
  <si>
    <t>1Y01022501830K</t>
  </si>
  <si>
    <t>兴业银行网络设备采购（测试云平台上海）</t>
  </si>
  <si>
    <t>FZ2025020011</t>
  </si>
  <si>
    <t>1Y01022501850B</t>
  </si>
  <si>
    <t>大数据集团云建设-HCS服务</t>
  </si>
  <si>
    <t>FZ2025020017</t>
  </si>
  <si>
    <t>1Y018625010027</t>
  </si>
  <si>
    <t xml:space="preserve">	付款方式:期票 系统账期:60 激励0 实际毛利3.0% 标准毛利3.0%</t>
  </si>
  <si>
    <t>河北省廊坊水文勘测研究中心项目PRO20231228000445</t>
  </si>
  <si>
    <t>河北敏行电子科技有限公司</t>
  </si>
  <si>
    <t>BJ2024081949</t>
  </si>
  <si>
    <t>1Y01012407580Z</t>
  </si>
  <si>
    <t>系统账期:100 特殊商务报备 付款方式:期票 实际毛利4.5% 标准毛利4.5% 审批通过！</t>
  </si>
  <si>
    <t>该项目已中标，客户着急要货。客户付款周期长，渠道资金压力大。特向我司申请特殊商务长账期。为推进顺利冲刺，华为已同意SDT，特申请100天支票，望领导审批</t>
  </si>
  <si>
    <t>仿真分析服务系统（4套）PRO20240802174137516</t>
  </si>
  <si>
    <t>沈阳中通商融科技有限公司</t>
  </si>
  <si>
    <t>SY2025010060</t>
  </si>
  <si>
    <t>1Y01012501690L;1Y01012501690P</t>
  </si>
  <si>
    <t>系统账期:0 特殊商务报备 付款方式:现结 激励1230647.38 实际毛利0.96% 标准毛利3.0% 审批通过！</t>
  </si>
  <si>
    <t>二代中通商融垫款给我司现结，中通与下家合同还未签署，由于客户着急要货，厂商求助中通先签合同给我司付款，中通商融是数字能源分销商也是我司金帆渠道，两个评审我们签一个合同，（1Y01012501690L：2742852.09元，1Y01012501690P：1482370.94元，合同使用返款：158394.38元，返款部分不降点。）申请整单降点2.9。望领导审批感谢~</t>
  </si>
  <si>
    <t>大通证券核心网信创升级一期-标1-核心交换机</t>
  </si>
  <si>
    <t>大连锦诚汇智科技有限公司</t>
  </si>
  <si>
    <t>SY2025010111</t>
  </si>
  <si>
    <t>1Y01012501400R</t>
  </si>
  <si>
    <t>付款方式:现结 系统账期:0 激励22002.13 特殊商务报备 实际毛利1.7% 标准毛利4.5% 审批通过！</t>
  </si>
  <si>
    <t>渠道利用自有资金垫付希望我司给与3个现金点支持</t>
  </si>
  <si>
    <t>天通吉成MES业务需求项目PRO20240920100408</t>
  </si>
  <si>
    <t>杭州吉网通信技术有限公司</t>
  </si>
  <si>
    <t>HZ2025010068</t>
  </si>
  <si>
    <t>1Y01012502110U</t>
  </si>
  <si>
    <t xml:space="preserve">付款方式:期票 系统账期:60 激励0 实际毛利4.5% 标准毛利4.5% </t>
  </si>
  <si>
    <t xml:space="preserve">供应链一级有误 </t>
  </si>
  <si>
    <t>2024年玉林市红十字会医院存储扩容及维保项目PRO20240519100017</t>
  </si>
  <si>
    <t>GZ2024120064</t>
  </si>
  <si>
    <t>1Y01142411590T</t>
  </si>
  <si>
    <t>系统账期:60 激励0 付款方式:电汇 实际毛利4.55% 标准毛利4.51% 审批通过！</t>
  </si>
  <si>
    <t>珠海机场新建塔台及配套项目-空管工艺工程传输部分-增补</t>
  </si>
  <si>
    <t>广州市昱诚电子技术有限公司</t>
  </si>
  <si>
    <t>GZ2025020060</t>
  </si>
  <si>
    <t>1Y01012406590F</t>
  </si>
  <si>
    <t xml:space="preserve">	付款方式:现结 系统账期:0 激励0 实际毛利1.08% 标准毛利3.06% </t>
  </si>
  <si>
    <t>索腾-防火墙光模块-0116</t>
  </si>
  <si>
    <t>BJ2025020251</t>
  </si>
  <si>
    <t>1Y01022501220U</t>
  </si>
  <si>
    <t>钟祥县域智慧城市-GA存储扩容</t>
  </si>
  <si>
    <t>WH2024050127</t>
  </si>
  <si>
    <t>1Y01052404230P</t>
  </si>
  <si>
    <t>特殊商务报备 付款方式:电汇 系统账期:120天30%，180天30%，225天40% 实际毛利4.5% 标准毛利4.5% 审批通过！</t>
  </si>
  <si>
    <t xml:space="preserve">商业市场订单，不压库，客户本月底要货进场。
该项目于Q2下单了1800万硬件部分，该部分为剩余批次下单部分，第一笔预付款信诺回款1000万已全部打款至我司核销前期钟祥项目下单欠款，剩余尾款信诺与客户签订的合同回款为闭口日期为2025年7月30日回款。
该项目信诺承诺到期垫资，在近两年合作中，每年如约支付了全年超期罚息，整体信诺申请6个月账期，具体拆分为组合账期，条款如下：
买方于2025年5月6日向卖方支付合同总价款的 30   % ，于2025年7月5日向卖方支付合同总价款的 30   % ，于2025年8月14日向卖方支付合同总价款的 40   %
 </t>
  </si>
  <si>
    <t>12030%，18030%，22540%</t>
  </si>
  <si>
    <t>广佛东环数据网-增补2</t>
  </si>
  <si>
    <t>广州天诚伟业通信科技有限公司</t>
  </si>
  <si>
    <t>GZ2025020059</t>
  </si>
  <si>
    <t>1Y05102305300T</t>
  </si>
  <si>
    <t xml:space="preserve">系统账期:60 激励0 付款方式:电汇 实际毛利4.56% 标准毛利4.56% </t>
  </si>
  <si>
    <t>合同服务明细有误合同服务有误
合同清单服务有误</t>
  </si>
  <si>
    <t>青浦分局执法办案管理中心建设（网络)</t>
  </si>
  <si>
    <t>上海申泮科技有限公司</t>
  </si>
  <si>
    <t>SH2025020148</t>
  </si>
  <si>
    <t>1Y01072406700N</t>
  </si>
  <si>
    <t xml:space="preserve">付款方式:现结 系统账期:0 激励0 实际毛利4.56% 标准毛利4.56% </t>
  </si>
  <si>
    <t>DB付款方式写现结</t>
  </si>
  <si>
    <t>长安银行波分设备采 购</t>
  </si>
  <si>
    <t>西安赢合创新电子科技发展有限公司</t>
  </si>
  <si>
    <t>XA2025020012</t>
  </si>
  <si>
    <t>1Y01012502080B</t>
  </si>
  <si>
    <t>付款方式:现结 系统账期:0 激励0  实际毛利1.01% 标准毛利3.0% 审批通过！</t>
  </si>
  <si>
    <t>中石油江汉机械研究所新建大楼项目二期PRO20240611100706</t>
  </si>
  <si>
    <t>WH2024110194</t>
  </si>
  <si>
    <t>1Y01092411870L</t>
  </si>
  <si>
    <t>系统账期:0  付款方式:现结 实际毛利2.61% 标准毛利4.56% 审批通过！</t>
  </si>
  <si>
    <t>优云骨干网项目扩容</t>
  </si>
  <si>
    <t>FZ2024120169</t>
  </si>
  <si>
    <t>1Y01012502160D</t>
  </si>
  <si>
    <t xml:space="preserve">	付款方式:现结 系统账期:0 激励0 特殊商务报备 实际毛利-2.69% 标准毛利4.5% </t>
  </si>
  <si>
    <t>特殊商务报备无此单 请重新报备</t>
  </si>
  <si>
    <t>武当云谷大数据中心门禁系统改造</t>
  </si>
  <si>
    <t>WH2024120230</t>
  </si>
  <si>
    <t>1Y01122412710D</t>
  </si>
  <si>
    <t xml:space="preserve">系统账期:115 激励0 特殊商务报备 付款方式:电汇 实际毛利3.0% 标准毛利3.0% </t>
  </si>
  <si>
    <t>此项目由总集中通服出资，此项目捷诚和集成商中通服咨询设计研究院有限公司已签针对本项目的合作协议，整体合同正在签订中，项目下单供货设备到设备安装验收回款，回款周期长，特此申请115天账期支持。</t>
  </si>
  <si>
    <t>没有SDT，SDT账期(天)不填若有SDT，上传华为SDT邮件</t>
  </si>
  <si>
    <t>大唐（丘北）新能源关于山地光伏电站群无人化巡检与安防的研究项目</t>
  </si>
  <si>
    <t>CD2025020037</t>
  </si>
  <si>
    <t>1Y01052412440B</t>
  </si>
  <si>
    <t>系统账期:60  付款方式:电汇 实际毛利3.07% 标准毛利3.07%</t>
  </si>
  <si>
    <t>（华为云Stack设备）鄂州市公安局一标三实增补（华为云Stack）</t>
  </si>
  <si>
    <t>WH2025010060</t>
  </si>
  <si>
    <t>1Y01022501290Z</t>
  </si>
  <si>
    <t>特殊商务报备 系统账期:90 激励0 付款方式:电汇 实际毛利3.0% 标准毛利3.0%</t>
  </si>
  <si>
    <t>数产公司南平数据机房改造设备采购项目PRO20241205100330</t>
  </si>
  <si>
    <t>FZ2025020024</t>
  </si>
  <si>
    <t>1Y01012502190R</t>
  </si>
  <si>
    <t>华数传媒网络路由交换网络设备采购项目-标段2</t>
  </si>
  <si>
    <t>浙江志骋科技有限公司</t>
  </si>
  <si>
    <t>HZ2024120328</t>
  </si>
  <si>
    <t>1Y01132411300B</t>
  </si>
  <si>
    <t>不压库，正常签约合同，付款后根据货期正常开单；</t>
  </si>
  <si>
    <t>广州局2020年通信设备类物资框架招标(交换机)-0320210203163C086 （220千伏珠江输变电工程）-202412</t>
  </si>
  <si>
    <t>GZ2024120687</t>
  </si>
  <si>
    <t>1Y01082412110R</t>
  </si>
  <si>
    <t xml:space="preserve">	付款方式:期票 激励0 特殊商务报备 系统账期:105 实际毛利4.5% 标准毛利4.5%</t>
  </si>
  <si>
    <t>广州悦学中标广州供电局2024至2026年第三批通信类设备框架（1200W），供应链：华为-神码-悦学-中软-广州局，此项目为多批次小金额陆续下单，每单金额一般不超过10W，不压库。
申请统一付款方式为：
卖方发货前，买方交付给卖方一张自买方收货之日起105天的支票用于支付合同货款（以款到卖方帐户为准），支票金额：￥/元。在买方向卖方支付合同约定支票前，卖方有权拒绝发货并不承担逾期交货的违约责任；同时买方保证在自买方收货之日起105日内该票据能够足额兑付。如未能兑付或未能足额兑付，买方应于应付款当日向卖方及时履行付款义务，同时，卖方有权按照本合同追究买方的违约责任。</t>
  </si>
  <si>
    <t>李卓雅</t>
  </si>
  <si>
    <t>中煤西南公司视频会议</t>
  </si>
  <si>
    <t>南京南方电讯有限公司</t>
  </si>
  <si>
    <t>BJ2025020182</t>
  </si>
  <si>
    <t>1Y01022501800E</t>
  </si>
  <si>
    <t>账期与合同不一致</t>
  </si>
  <si>
    <t>华数传媒网络路由交换网络设备采购项目</t>
  </si>
  <si>
    <t>HZ2025010132</t>
  </si>
  <si>
    <t>1Y01022501720R</t>
  </si>
  <si>
    <t xml:space="preserve">付款方式:期票 系统账期:90 激励0 特殊商务报备 实际毛利4.5% 标准毛利4.5% </t>
  </si>
  <si>
    <t>地震局信息化项目-电信</t>
  </si>
  <si>
    <t>辽宁荣科智维云科技有限公司</t>
  </si>
  <si>
    <t>SY2025020023</t>
  </si>
  <si>
    <t>1Y01012502210B</t>
  </si>
  <si>
    <t>系统账期:60 付款方式:商票 实际毛利4.5% 标准毛利4.5% 审批通过！</t>
  </si>
  <si>
    <t>长江鲲鹏信创资源池网络设备采购PRO20250117100292</t>
  </si>
  <si>
    <t>武汉双丰汇联科技有限公司</t>
  </si>
  <si>
    <t>WH2025010067</t>
  </si>
  <si>
    <t>1Y01022501470K</t>
  </si>
  <si>
    <t xml:space="preserve">系统账期:90 激励0 特殊商务报备 付款方式:电汇 实际毛利4.5% 标准毛利4.5% </t>
  </si>
  <si>
    <t xml:space="preserve">该项目已中标不压库，春节后第一天就要货，下游合同已签订，吧嗒总集垫资，和双丰回款周期也为3个月，故双丰申请3个月账期支持，辛苦领导审批，感谢
</t>
  </si>
  <si>
    <t>博浩昆山2号楼一期机电工程UPS项目PRO2025010917171653</t>
  </si>
  <si>
    <t>广东云网金服信息系统有限公司</t>
  </si>
  <si>
    <t>GZ2025020029</t>
  </si>
  <si>
    <t>1Y01022501820E</t>
  </si>
  <si>
    <t>系统账期:135 特殊商务报备 付款方式:期票 激励0  实际毛利0.51% 标准毛利3.0%</t>
  </si>
  <si>
    <t>渠道需要135天账期周转</t>
  </si>
  <si>
    <t>实际吐点填写有误</t>
  </si>
  <si>
    <t>135</t>
  </si>
  <si>
    <t>索腾1台CE6820H-1220</t>
  </si>
  <si>
    <t>BJ2025020295</t>
  </si>
  <si>
    <t>1Y01112412350H</t>
  </si>
  <si>
    <t>山东潍烟高速铁路传输项目（622M）</t>
  </si>
  <si>
    <t>济南铁路天龙高新技术开发有限公司</t>
  </si>
  <si>
    <t>JN2025020010</t>
  </si>
  <si>
    <t>1Y02502304020N</t>
  </si>
  <si>
    <t>付款方式:现结 系统账期:0 激励0 实际毛利1.08% 标准毛利3.06% 审批通过！</t>
  </si>
  <si>
    <t>光传送,光接入</t>
  </si>
  <si>
    <t>杭州康吉森自动化科技有限公司工业交换机交换机新增采购PRO20250122100372</t>
  </si>
  <si>
    <t>华鑫时代（浙江）数字技术有限公司</t>
  </si>
  <si>
    <t>HZ2025020020</t>
  </si>
  <si>
    <t>1Y01012502230Y</t>
  </si>
  <si>
    <t xml:space="preserve">付款方式:现结 系统账期:0 激励0 实际毛利0.0% 标准毛利1.0% </t>
  </si>
  <si>
    <t>付款方式填现结</t>
  </si>
  <si>
    <t>汕尾电厂2024年数据中心机房精密空调改造PRO20241129100007899</t>
  </si>
  <si>
    <t>广州正和智联科技有限公司</t>
  </si>
  <si>
    <t>GZ2025020026</t>
  </si>
  <si>
    <t>1Y01022501630K</t>
  </si>
  <si>
    <t>黄冈市医疗集团数据中心网络与数据安全设备项目</t>
  </si>
  <si>
    <t>湖北华动泰越科技有限公司</t>
  </si>
  <si>
    <t>WH2025020018</t>
  </si>
  <si>
    <t>1Y01012502140G</t>
  </si>
  <si>
    <t>系统账期:0 特殊商务报备 付款方式:现结 激励0 实际毛利1.95% 标准毛利4.5%</t>
  </si>
  <si>
    <t>此项目渠道湖北华动泰越已中标,客户急需要货，华动泰越和客户的合同已签，因华动泰越被其他总代绑定进销差只有1个点，故沟通添加北京神州数码云科信息技术有限公司作为二代，先云科和华动泰越签，合神和云科签。项目竞争激烈，渠道利润低，故申请下2.6个点现结支持。</t>
  </si>
  <si>
    <t>西部机场集团三关项目-边检部分</t>
  </si>
  <si>
    <t>成都吉益友创科技服务有限公司</t>
  </si>
  <si>
    <t>XA2024080184</t>
  </si>
  <si>
    <t>1Y05202408910V</t>
  </si>
  <si>
    <t>付款方式:期票 激励0 系统账期:10%0，90%180 特殊商务报备 实际毛利4.92% 标准毛利4.49% 审批通过！</t>
  </si>
  <si>
    <t>因客户侧回款周期长，我司提供90天账期，代理商购买90天账期，如果提前回款，买账期的点位予以返还，现已提前回款</t>
  </si>
  <si>
    <t>10%0，90%120</t>
  </si>
  <si>
    <t>海看网络科技（山东）股份有限公司海看智能媒体大数据中心-2024年数据能力扩容项目</t>
  </si>
  <si>
    <t>JN2025020008</t>
  </si>
  <si>
    <t>1Y01022501300X</t>
  </si>
  <si>
    <t>特殊商务报备 系统账期:150 付款方式:期票 激励0   实际毛利4.5% 标准毛利4.5% 审批通过！</t>
  </si>
  <si>
    <t>特殊需要</t>
  </si>
  <si>
    <t>【商业】市场监管局网络扩容</t>
  </si>
  <si>
    <t>赛维思科技有限公司</t>
  </si>
  <si>
    <t>XA2024100187</t>
  </si>
  <si>
    <t>1Y01102410130V</t>
  </si>
  <si>
    <t xml:space="preserve">	特殊商务报备 付款方式:期票 激励0 系统账期:10%0，90%60 实际毛利5.81% 标准毛利4.5% </t>
  </si>
  <si>
    <t>高签1.5%买账期</t>
  </si>
  <si>
    <t>账期与合同中不一致，高签选特殊商务</t>
  </si>
  <si>
    <t>民航中南空管广州白云机场三期扩建空管工程工艺项目PRO2023092517181941</t>
  </si>
  <si>
    <t>广州明创网络科技有限公司</t>
  </si>
  <si>
    <t>GZ2025020028</t>
  </si>
  <si>
    <t>1Y01022501900A</t>
  </si>
  <si>
    <t>系统账期:180 特殊商务报备 付款方式:期票 激励0 实际毛利3.0% 标准毛利3.0%</t>
  </si>
  <si>
    <t>下游合同150天</t>
  </si>
  <si>
    <t>珠海芯潮流UPS功率模块扩容PRO20250205160818708</t>
  </si>
  <si>
    <t>广东睿云信息科技有限公司</t>
  </si>
  <si>
    <t>GZ2025020091</t>
  </si>
  <si>
    <t>1Y01012502120T</t>
  </si>
  <si>
    <t>【商业】麦田乌镇机房改造（20250122）PRO20240925100611</t>
  </si>
  <si>
    <t>上海沪威网络系统有限公司</t>
  </si>
  <si>
    <t>SH2025020030</t>
  </si>
  <si>
    <t>1Y01022501590Z;1Y01022501510Q</t>
  </si>
  <si>
    <t xml:space="preserve">系统账期:0 特殊商务报备 付款方式:现结 激励0  实际毛利-2.15% 标准毛利4.5% </t>
  </si>
  <si>
    <t>现款</t>
  </si>
  <si>
    <t>提交shixl</t>
  </si>
  <si>
    <t>孝义传媒大厦工艺系统建设项目</t>
  </si>
  <si>
    <t>卓至飞高智慧科技（江苏）有限公司</t>
  </si>
  <si>
    <t>BJ2024091605</t>
  </si>
  <si>
    <t>1Y01012406880X</t>
  </si>
  <si>
    <t>特殊商务报备 付款方式:期票 系统账期:90 实际毛利4.55% 标准毛利4.55% 审批通过！</t>
  </si>
  <si>
    <t>孝义广电项目已与上半年中标，渠道与总集合同已签署完毕。本次先采购数通部分，剩余存储部分明年采购。</t>
  </si>
  <si>
    <t>SMA-制造-华润雪花啤酒(中国)有限公司防火墙采购</t>
  </si>
  <si>
    <t>BJ2025020378</t>
  </si>
  <si>
    <t>1Y01012502380R</t>
  </si>
  <si>
    <t>付款方式:期票 系统账期:60 特殊商务报备 实际毛利4.49% 标准毛利4.5% 审批通过！</t>
  </si>
  <si>
    <t>高新九初校园设备增补PRO20241227100311</t>
  </si>
  <si>
    <t>西安蓝恩电子科技股份有限公司</t>
  </si>
  <si>
    <t>XA2024120341</t>
  </si>
  <si>
    <t>1Y01132412530R</t>
  </si>
  <si>
    <t>系统账期:0 激励16351.0 付款方式:现结 实际毛利2.99% 标准毛利4.94% 审批通过！</t>
  </si>
  <si>
    <t>供应链不全</t>
  </si>
  <si>
    <t>航空工业集团科技创新大本营智慧园区-A1大楼增补交换机</t>
  </si>
  <si>
    <t>BJ2025020283</t>
  </si>
  <si>
    <t>1Y01012502210P</t>
  </si>
  <si>
    <t>付款方式:期票 系统账期:60 激励0 特殊商务报备 实际毛利4.5% 标准毛利4.5% 审批通过！</t>
  </si>
  <si>
    <t>亚美大宁视频会议项目</t>
  </si>
  <si>
    <t>BJ2025020312</t>
  </si>
  <si>
    <t>1Y01022501410B</t>
  </si>
  <si>
    <t>鄂州市公共临床卫生中心智慧医院建设PRO20230310000547</t>
  </si>
  <si>
    <t>鄂州卓创智能科技股份有限公司</t>
  </si>
  <si>
    <t>WH2024120025</t>
  </si>
  <si>
    <t>1Y01022412090T</t>
  </si>
  <si>
    <t>系统账期:5% 0,30% 0,65% 120 特殊商务报备 付款方式:电汇 激励17170.57 实际毛利4.49% 标准毛利4.49%</t>
  </si>
  <si>
    <t>数通及网络安全,存储,esight公共</t>
  </si>
  <si>
    <t>此项目为政府专项资金，资金已到专用账户，项目总集已中标，和用户合同已签，客户要货情况真实，二代和总集的合同签订中。项目整体体量大，交付验收周期长，除预付部份，需申请120天账期（加权账期78天）支撑。</t>
  </si>
  <si>
    <t>前两笔激励不可用，请驳回。</t>
  </si>
  <si>
    <t>5% 0,30% 0,65% 120</t>
  </si>
  <si>
    <t>通达（厦门）精密橡塑有限公司PRO20241029100498</t>
  </si>
  <si>
    <t>FZ2024110022</t>
  </si>
  <si>
    <t>1Y01022411610G</t>
  </si>
  <si>
    <t xml:space="preserve">	系统账期:110 激励0 特殊商务报备 付款方式:电汇 实际毛利4.5% 标准毛利4.5% </t>
  </si>
  <si>
    <t>【福建瑞朋信息科技有限公司】
1.在2024年01月01日至2024年12月31日止(以下称“2024年度”)，华为品牌产品线的目标销售业绩达到人民币1000万以上;
2. 业绩达到1000万以上，订单金额10万以内90天账期，10万以上110天账期。未按期回款，有权要求其支付罚息，罚息以超期金额每月1%计算，罚息以电汇形式缴纳所有销售业绩应为实际提货的业绩，其他非实际提货的情形均不在计算之列，提货截止时间为2025年3月31日前。备注:
1、回款超期情况:罚息按1个月1个点2、压库情况:压库的项目且一定要按发货起算账期的，根据项目实际情况报备审批为准，可免息压库1个月;3、台阶情况: 福建瑞朋基本都是商业小单居多，今年延续1000万的台阶。</t>
  </si>
  <si>
    <t>110</t>
  </si>
  <si>
    <t>中银国际证券分支机构网络设备框架采购PRO20240929100278</t>
  </si>
  <si>
    <t>SH2025020268</t>
  </si>
  <si>
    <t>1Y01012502100H</t>
  </si>
  <si>
    <t>系统账期:60   激励0 付款方式:电汇  实际毛利4.5% 标准毛利4.5%</t>
  </si>
  <si>
    <t>四川工商职业技术学院网络改造</t>
  </si>
  <si>
    <t>CD2025020057</t>
  </si>
  <si>
    <t>1Y01042412600P</t>
  </si>
  <si>
    <t>系统账期:60 付款方式:电汇 实际毛利4.47% 标准毛利4.47%</t>
  </si>
  <si>
    <t>成都棠湖外国语学校网络升级项目一期</t>
  </si>
  <si>
    <t>四川润寰网络科技有限公司</t>
  </si>
  <si>
    <t>CD2025020063</t>
  </si>
  <si>
    <t>1Y01082411230N</t>
  </si>
  <si>
    <t xml:space="preserve"> 付款方式:现结  实际毛利2.55% 标准毛利4.5%</t>
  </si>
  <si>
    <t>李冬琴</t>
  </si>
  <si>
    <t>成都富维延锋彼欧汽车外饰有限公司网络设备采购</t>
  </si>
  <si>
    <t>成都凯瑞祥科技有限公司</t>
  </si>
  <si>
    <t>CD2025020056</t>
  </si>
  <si>
    <t>1Y01022501670A</t>
  </si>
  <si>
    <t xml:space="preserve">付款方式:现结   实际毛利4.5% 标准毛利4.5% </t>
  </si>
  <si>
    <t xml:space="preserve">	付款方式:现结   实际毛利4.5% 标准毛利4.5% 用印文件明细表格出纸张边缘线</t>
  </si>
  <si>
    <t>大连市妇女儿童医疗中心（集团）IT基础设施建设</t>
  </si>
  <si>
    <t>大连明信机电设备有限公司</t>
  </si>
  <si>
    <t>SY2025020017</t>
  </si>
  <si>
    <t>1Y01012502000H</t>
  </si>
  <si>
    <t>付款方式:期票 系统账期:60 实际毛利1.0% 标准毛利1.0% 审批通过！</t>
  </si>
  <si>
    <t>湖北东贝机电集团股份有限公司网络安全项目</t>
  </si>
  <si>
    <t>WH2025020016</t>
  </si>
  <si>
    <t>1Y01012502140B</t>
  </si>
  <si>
    <t>付款方式:现结 系统账期:0 特殊商务报备 激励15017.63 实际毛利1.55% 标准毛利4.5%</t>
  </si>
  <si>
    <t>此单为客户增补项目，项目利润空间小，项目配套设备和辅材多，为保障本项目的顺利推进，同时促进厂商和渠道及客户关系，特此申请现下3个点现结。</t>
  </si>
  <si>
    <t>海港人寿前海新大楼办公职场网络搭建项目</t>
  </si>
  <si>
    <t>深圳神州新桥科技有限公司</t>
  </si>
  <si>
    <t>SZ2025020122</t>
  </si>
  <si>
    <t>1Y01012502240E</t>
  </si>
  <si>
    <t>特殊商务报备 激励0 系统账期:75 付款方式:电汇 实际毛利4.5% 标准毛利4.5%</t>
  </si>
  <si>
    <t>2.20号需要到客户现场，如果到不了三代会延期给二代付款。
前期是佳杰支持的项目，我司下单</t>
  </si>
  <si>
    <t>不是特殊合同</t>
  </si>
  <si>
    <t>75</t>
  </si>
  <si>
    <t>东北林业大学智慧校园基础保障平台升级改造</t>
  </si>
  <si>
    <t>HB2025020005</t>
  </si>
  <si>
    <t>1Y01012501740H</t>
  </si>
  <si>
    <t>付款方式:现结 系统账期:0 激励50000.0 特殊商务报备 实际毛利0.0% 标准毛利3.0% 审批通过！</t>
  </si>
  <si>
    <t>项目利润低，代理商自行垫付，为维护代理商关系，现结订单申请吐3个点，商业市场订单有后返。</t>
  </si>
  <si>
    <t>中国地质大学(武汉)南望山校区数据中心机房精密空调扩容及ups配电更新</t>
  </si>
  <si>
    <t>武汉麒梦信息技术有限公司</t>
  </si>
  <si>
    <t>WH2025020002</t>
  </si>
  <si>
    <t>1Y01022501840S</t>
  </si>
  <si>
    <t xml:space="preserve">付款方式:期票 系统账期:115 激励0 特殊商务报备 实际毛利3.0% 标准毛利3.0% </t>
  </si>
  <si>
    <t>本项目已渠道已中标并公示，客户急需机房资源使用，故客户提前建设，客户的国拨资金在本学期末或者下学期初到（6~9月间），同时渠道上半年应收较多，若客户回款晚，渠道可垫资，特此申请115天账期支持。</t>
  </si>
  <si>
    <t>甘肃省高级人民法院交换设备续保及授权采购PRO20250108100310</t>
  </si>
  <si>
    <t>中电万维信息技术有限责任公司</t>
  </si>
  <si>
    <t>XA2025010052</t>
  </si>
  <si>
    <t>1Y01012501690Y</t>
  </si>
  <si>
    <t>合同清单未填写大类</t>
  </si>
  <si>
    <t>继峰常州面套工厂二期</t>
  </si>
  <si>
    <t>SH2025020289</t>
  </si>
  <si>
    <t>1Y01012502340G</t>
  </si>
  <si>
    <t xml:space="preserve">系统账期:60 激励0 付款方式:电汇 实际毛利4.5% 标准毛利4.5% </t>
  </si>
  <si>
    <t>厦门乾照光电股份有限公司网络扩容及布线PRO20200526000393</t>
  </si>
  <si>
    <t>FZ2025020039</t>
  </si>
  <si>
    <t>1Y01012502470A</t>
  </si>
  <si>
    <t>张店区医共体项目</t>
  </si>
  <si>
    <t>华鲁数智信息技术（北京）有限公司</t>
  </si>
  <si>
    <t>JN2025010084</t>
  </si>
  <si>
    <t>1Y01022501630S</t>
  </si>
  <si>
    <t>激励591624.58 系统账期:180 特殊商务报备 付款方式:期票 实际毛利4.5% 标准毛利4.5% 审批通过！</t>
  </si>
  <si>
    <t>型号和描述写反了</t>
  </si>
  <si>
    <t>农发行全国视频会议项目建设-授权增补</t>
  </si>
  <si>
    <t>BJ2025020410</t>
  </si>
  <si>
    <t>1Y01012502370S</t>
  </si>
  <si>
    <t xml:space="preserve">	系统账期:60 付款方式:电汇 实际毛利4.5% 标准毛利4.5% </t>
  </si>
  <si>
    <t>深圳市口岸管理中心闸口项目PRO20241111100907</t>
  </si>
  <si>
    <t>深圳市科网通科技发展有限公司</t>
  </si>
  <si>
    <t>SZ2025010032</t>
  </si>
  <si>
    <t>1Y01142412180R</t>
  </si>
  <si>
    <t xml:space="preserve"> 	系统账期:115 激励0 特殊商务报备 付款方式:电汇 实际毛利4.5% 标准毛利4.5% </t>
  </si>
  <si>
    <t>1.渠道科网通为华三核心渠道，24年被列为华为商业市场爆破组重点突破渠道，年度任务目标500万。
2.此项目下级回款节奏为：供货三个月后收取六个月银承，项目回款周期长需渠道垫付资金。
3.该渠道与我司其他部门（华三）合作均以电汇方式回款。
特此申请该项目115天电汇商务，请各位领导支持，感谢~</t>
  </si>
  <si>
    <t>中国人民银行吉林省分行虚拟化扩容-硬盘框</t>
  </si>
  <si>
    <t>SY2025020027</t>
  </si>
  <si>
    <t>1Y01012502250C</t>
  </si>
  <si>
    <t>特殊商务报备 系统账期:90 付款方式:电汇 实际毛利4.5% 标准毛利4.5% 审批通过！</t>
  </si>
  <si>
    <t>中国人民银行吉林省分行存储扩容-虚拟化软件</t>
  </si>
  <si>
    <t>SY2025020028</t>
  </si>
  <si>
    <t>1Y01012502250A</t>
  </si>
  <si>
    <t>刘晶</t>
  </si>
  <si>
    <t>西安市公安局公安网用户域云平台项目PRO20240222000457</t>
  </si>
  <si>
    <t>陕西成睿科技有限责任公司</t>
  </si>
  <si>
    <t>XA2025020003</t>
  </si>
  <si>
    <t>1Y01022501840F</t>
  </si>
  <si>
    <t>付款方式:期票 激励0 系统账期:10%0，90%180 特殊商务报备 实际毛利6.02% 标准毛利4.14% 审批通过！</t>
  </si>
  <si>
    <t>支持代表处分销</t>
  </si>
  <si>
    <t>10%0，90%180</t>
  </si>
  <si>
    <t>CJB龙子湖总部智慧园区项目（1.2园区增补）</t>
  </si>
  <si>
    <t>河南广之讯电子科技有限公司</t>
  </si>
  <si>
    <t>ZZ2025010010</t>
  </si>
  <si>
    <t>1Y01012501230G</t>
  </si>
  <si>
    <t>该项目是总包项目形式，中标后，后续针对用户实际需求，分批次采购。该订单前面批次是和广之讯签的框架合同模式，账期6个月。遂本批次订单，申请沿用前面的账期模式。</t>
  </si>
  <si>
    <t>安徽省文化馆&amp;非遗馆智能化项目</t>
  </si>
  <si>
    <t>安徽中科信创集成服务有限公司</t>
  </si>
  <si>
    <t>HF2025020005</t>
  </si>
  <si>
    <t>1Y01072406750H</t>
  </si>
  <si>
    <t>特殊商务报备 付款方式:期票 系统账期:90 激励0  实际毛利4.92% 标准毛利4.98% 审批通过！</t>
  </si>
  <si>
    <t>项目24年讯飞已中标，按客户现场实际要求，2月份供货到场安装，不压库，因下游付款为银承，同时中科信创为代表处白名单，特此申请此单90天账期，收取整单支票，确保在账期内回款</t>
  </si>
  <si>
    <t>卢振坤</t>
  </si>
  <si>
    <t>某数据中心建设项目-存储</t>
  </si>
  <si>
    <t>磐基技术有限公司</t>
  </si>
  <si>
    <t>BJ2023120850</t>
  </si>
  <si>
    <t>1Y04292312110Y</t>
  </si>
  <si>
    <t>付款方式:现结 系统账期:0 激励0  实际毛利2.62% 标准毛利4.56% 审批通过！</t>
  </si>
  <si>
    <t>锦州LJJD-XLC建设项目——数通部分（RZT）</t>
  </si>
  <si>
    <t>SY2025020042</t>
  </si>
  <si>
    <t>1Y01032412500S</t>
  </si>
  <si>
    <t>系统账期:150 特殊商务报备 付款方式:银票 实际毛利4.5% 标准毛利4.5% 审批通过！</t>
  </si>
  <si>
    <t>三代给融智通2张7月14日到期的银承，融智通已经收到，签完合同3个工作日内背书给我司，我司收到银承后给华为付款。项目着急要货，货期21日。</t>
  </si>
  <si>
    <t>校园网投资运营第四批-补货（AP授权）1-10下单</t>
  </si>
  <si>
    <t>河南安冉云网络科技有限公司</t>
  </si>
  <si>
    <t>ZZ2025010021</t>
  </si>
  <si>
    <t>1Y04502311050X</t>
  </si>
  <si>
    <t>系统账期:60 激励0 付款方式:电汇 实际毛利4.52% 标准毛利4.52% 审批通过！</t>
  </si>
  <si>
    <t>锦州LJJD-XLC建设项目——数通部分（HW）</t>
  </si>
  <si>
    <t>SY2024120200</t>
  </si>
  <si>
    <t>1Y01032412490S</t>
  </si>
  <si>
    <t>含外采</t>
  </si>
  <si>
    <t>涉密项目需要出库才能进收入，本单包含外购设备95786元，采购成本是：90364.3，给我司留：5.66个点，外购设备直发用户。采购的产品是部分交换机以及音响所需要的线缆，合同签署15个工作日开具一张180天银承。</t>
  </si>
  <si>
    <t>2</t>
  </si>
  <si>
    <t>【上海叁零肆零4G防火墙1台】新奥集团网络集采框架PRO20240301000223</t>
  </si>
  <si>
    <t>BJ2025010110</t>
  </si>
  <si>
    <t>1Y01012501090R</t>
  </si>
  <si>
    <t>公司间 30 电汇 0%</t>
  </si>
  <si>
    <t>公司间合同</t>
  </si>
  <si>
    <t>京东2024存储SSD部件框采项目PRO20220518000171-</t>
  </si>
  <si>
    <t>BJ2024092885</t>
  </si>
  <si>
    <t>1Y01022406150K</t>
  </si>
  <si>
    <t>现结 0 4.85%</t>
  </si>
  <si>
    <t>人影中心项目.</t>
  </si>
  <si>
    <t>北京维艾思气象信息科技有限公司</t>
  </si>
  <si>
    <t>BJ2025011801</t>
  </si>
  <si>
    <t>1Y01072411410Y</t>
  </si>
  <si>
    <t>实际毛利：2.63%
账期60天，吐2个点</t>
  </si>
  <si>
    <t>系统集成</t>
  </si>
  <si>
    <t>OA-1</t>
  </si>
  <si>
    <t>吉安智慧城市金额变更协议-2025.0115-更新</t>
  </si>
  <si>
    <t>华录易云科技有限公司</t>
  </si>
  <si>
    <t>1Y03302105000R;1Y03302105000T;1Y03302105000X</t>
  </si>
  <si>
    <t>OA</t>
  </si>
  <si>
    <t>三德信公司新建厂房网络项日二期增补</t>
  </si>
  <si>
    <t xml:space="preserve">	特殊商务报备 系统账期:90 激励0 付款方式:电汇  实际毛利4.5% 标准毛利4.5% </t>
  </si>
  <si>
    <t>该项目是三德信增补的需求，因此不需要额外招投标，协议采购即可，此次需求二代宝利德与三德信合同已签，货我司已提库，今天即可开单发货。宝利德与三德信合同已签，与我司初步60天合同已签，此次变更90天申请特殊商务。</t>
  </si>
  <si>
    <t>厦门城规院应用支撑平台预算清单（一期）系统</t>
  </si>
  <si>
    <t>广州瑞勤信息科技有限公司</t>
  </si>
  <si>
    <t>FZ2025020022</t>
  </si>
  <si>
    <t>1Y01012502170B</t>
  </si>
  <si>
    <t xml:space="preserve">	系统账期:60 激励0  付款方式:电汇 实际毛利4.5% 标准毛利4.5% </t>
  </si>
  <si>
    <t>丽江JFQ视频会议（数通）</t>
  </si>
  <si>
    <t>CD2025020080</t>
  </si>
  <si>
    <t>1Y01022501610T</t>
  </si>
  <si>
    <t xml:space="preserve">付款方式:现结  吐2个点 实际毛利2.59% 标准毛利4.5% </t>
  </si>
  <si>
    <t>【厦门金融商业】长城国瑞信创存储PRO20241120100525</t>
  </si>
  <si>
    <t>厦门云莱信息技术有限公司</t>
  </si>
  <si>
    <t>FZ2025020042</t>
  </si>
  <si>
    <t>1Y01052412190L</t>
  </si>
  <si>
    <t xml:space="preserve">	激励0 特殊商务报备 付款方式:电汇 系统账期:120 实际毛利4.56% 标准毛利4.56%</t>
  </si>
  <si>
    <t>商业订单，该项目为增补项目，原先在8月份已经下过单，本次项目单一来源，二代回款4个月以上申请120天账期，不压库。</t>
  </si>
  <si>
    <t>汕头市第二中学教育新建PRO20251230100299</t>
  </si>
  <si>
    <t>广州立华信息科技有限公司</t>
  </si>
  <si>
    <t>GZ2025020166</t>
  </si>
  <si>
    <t>1Y01132412930K</t>
  </si>
  <si>
    <t xml:space="preserve">	付款方式:期票 激励0 特殊商务报备 系统账期:120 实际毛利3.0% 标准毛利3.0%</t>
  </si>
  <si>
    <t>业主测1月份已经收到货:由立华库存先发货再补库存，2月等待其他设备上架，3月测试初验，4月终验，5月6月回款流程</t>
  </si>
  <si>
    <t>NJ2025020061</t>
  </si>
  <si>
    <t>1Y01012502550V</t>
  </si>
  <si>
    <t>青岛光明电力公司园区Xpon网络覆盖工程</t>
  </si>
  <si>
    <t>JN2025020039</t>
  </si>
  <si>
    <t>1Y01012502530V</t>
  </si>
  <si>
    <t>系统账期:60 激励0 付款方式:电汇 实际毛利6.0% 标准毛利6.0% 审批通过！</t>
  </si>
  <si>
    <t>嘉兴市XC云二平面项目-华为云Stack服务-重提0210</t>
  </si>
  <si>
    <t>1Y012525020030</t>
  </si>
  <si>
    <t xml:space="preserve">付款方式:期票 系统账期:60 激励0   实际毛利3.0% 标准毛利3.0% </t>
  </si>
  <si>
    <t>王志锋</t>
  </si>
  <si>
    <t>美的2025零星网络设备采购-佳腾</t>
  </si>
  <si>
    <t>佛山市佳腾网络科技有限公司</t>
  </si>
  <si>
    <t>GZ2025020172</t>
  </si>
  <si>
    <t>1Y01012502430B</t>
  </si>
  <si>
    <t>中国人民银行清算总中心贵安及无锡视频会议室建设项目</t>
  </si>
  <si>
    <t>北京恒泰实达科技股份有限公司</t>
  </si>
  <si>
    <t>BJ2025020369</t>
  </si>
  <si>
    <t>1Y01012502100J</t>
  </si>
  <si>
    <t>美的2025年园区网络框架-索斐-工业技术事业群</t>
  </si>
  <si>
    <t>广州市索斐电子科技有限公司</t>
  </si>
  <si>
    <t>GZ2025020173</t>
  </si>
  <si>
    <t>1Y01012502500E</t>
  </si>
  <si>
    <t>武清区国有资产经营投资有限公司IP6改造</t>
  </si>
  <si>
    <t>BJ2025020520</t>
  </si>
  <si>
    <t>1Y01012502580P</t>
  </si>
  <si>
    <t>联合电服以太网单板测试设备转销售</t>
  </si>
  <si>
    <t>GZ2025020100</t>
  </si>
  <si>
    <t>1Y01022501680K</t>
  </si>
  <si>
    <t xml:space="preserve">	激励0 付款方式:商票 特殊商务报备 系统账期:120 实际毛利3.0% 标准毛利3.0% </t>
  </si>
  <si>
    <t>项目已中标，南粤订单全走神码，小订单给予120天账期支持</t>
  </si>
  <si>
    <t>索腾-23台防火墙打包-0126</t>
  </si>
  <si>
    <t>BJ2025020537</t>
  </si>
  <si>
    <t>1Y01022501910Y</t>
  </si>
  <si>
    <t>明细物料缺失</t>
  </si>
  <si>
    <t>辽宁省JY管理局防火墙特征库续保项目</t>
  </si>
  <si>
    <t>美石科技（辽宁）有限公司</t>
  </si>
  <si>
    <t>SY2025020057</t>
  </si>
  <si>
    <t>1Y01012502510D</t>
  </si>
  <si>
    <t>付款方式:现结 系统账期:0 实际毛利2.59% 标准毛利4.5% 审批通过！</t>
  </si>
  <si>
    <t>中关村实验室智慧屏三期</t>
  </si>
  <si>
    <t>北京华通安和科技有限公司</t>
  </si>
  <si>
    <t>BJ2024122917</t>
  </si>
  <si>
    <t>1Y01102412880D</t>
  </si>
  <si>
    <t>系统账期:30 付款方式:电汇 实际毛利2.94% 标准毛利3.92% 审批通过！</t>
  </si>
  <si>
    <t>山东潍烟高速铁路传输项目（PON）</t>
  </si>
  <si>
    <t>JN2025020020</t>
  </si>
  <si>
    <t>1Y02502304020P</t>
  </si>
  <si>
    <t>付款方式:现结 系统账期:0 激励0 实际毛利4.12% 标准毛利6.06% 审批通过！</t>
  </si>
  <si>
    <t>合金公司220KV八一变电站修复工程</t>
  </si>
  <si>
    <t>GZ2025020178</t>
  </si>
  <si>
    <t>1Y01012502660J</t>
  </si>
  <si>
    <t>付款方式:现结 系统账期:0 激励0  实际毛利1.15% 标准毛利3.13% 审批通过！</t>
  </si>
  <si>
    <t>特殊商务报备 付款方式:期票 系统账期:90 激励0  实际毛利4.98% 标准毛利4.98% 审批通过！</t>
  </si>
  <si>
    <t>附件有误</t>
  </si>
  <si>
    <t>2025年厦门电信政务云扩容PRO20250208100165</t>
  </si>
  <si>
    <t>FZ2025020047</t>
  </si>
  <si>
    <t>1Y01012502500X</t>
  </si>
  <si>
    <t xml:space="preserve">	付款方式:现结 系统账期:0 激励0 实际毛利2.55% 标准毛利4.5%</t>
  </si>
  <si>
    <t>国家电投集团山东能源发展有限公司复星国际中心A1-2信息化机房及网络系统建设项目PRO20240512100079</t>
  </si>
  <si>
    <t>系统账期:0 激励0 付款方式:电汇 实际毛利4.68% 标准毛利4.68% 审批通过！</t>
  </si>
  <si>
    <t>24年一批物资SPN-板卡补货</t>
  </si>
  <si>
    <t>JN2024120087</t>
  </si>
  <si>
    <t>1Y01052412150K</t>
  </si>
  <si>
    <t>系统账期:60 激励0 付款方式:电汇 实际毛利4.56% 标准毛利4.56% 审批通过！</t>
  </si>
  <si>
    <t>福建江阴港码头4号轨道吊龙项目PRO20250123100079</t>
  </si>
  <si>
    <t>FZ2025020050</t>
  </si>
  <si>
    <t>1Y01012502660T</t>
  </si>
  <si>
    <t>该项目已中标，宝利德与中盾安信合同已签，约定验收合格后60天回款，需向我司申请90天帐期，待今天补充协议签订后即可开单发货，以便尽快到货进行验收，方向准时回款。该代理有一定的垫资能力，与代理已沟通好，若因验收延迟影响回款，代理可自行垫付给我司准时付款。</t>
  </si>
  <si>
    <t>报备截图不完整</t>
  </si>
  <si>
    <t>SMA-电讯盈科（北京）有限公司数通增补PRO20250207100591</t>
  </si>
  <si>
    <t>BJ2025020564</t>
  </si>
  <si>
    <t>1Y01012502540X</t>
  </si>
  <si>
    <t>SMA-北京天亿合国际核心弱电交换机采购</t>
  </si>
  <si>
    <t>BJ2025020565</t>
  </si>
  <si>
    <t>1Y01012502530G</t>
  </si>
  <si>
    <t>特殊商务报备 付款方式:期票 系统账期:60 实际毛利4.5% 标准毛利4.5% 审批通过！</t>
  </si>
  <si>
    <t>游卡网络杭州/上海园区网络及安全新建项目</t>
  </si>
  <si>
    <t>HZ2025020046</t>
  </si>
  <si>
    <t>1Y01032410180E</t>
  </si>
  <si>
    <t xml:space="preserve">特殊商务报备 付款方式:期票 系统账期:90 激励0 实际毛利4.52% 标准毛利4.52% </t>
  </si>
  <si>
    <t>项目商务条件不好，之前报备过商务条件2个月吐3个点，这次项目增补，沟通不吐点，需要在原有基础上增加一个月账期。发货前收回支票。</t>
  </si>
  <si>
    <t>气象风四网络包</t>
  </si>
  <si>
    <t>北京鸿讯信盟通讯技术有限公司</t>
  </si>
  <si>
    <t>BJ2024122193</t>
  </si>
  <si>
    <t>1Y01112411540T</t>
  </si>
  <si>
    <t>特殊商务报备 付款方式:期票 激励0 系统账期:120  实际毛利4.3% 标准毛利4.3% 审批通过！</t>
  </si>
  <si>
    <t>气象风四B星项目，NA客户，涉密，邀标，12月18投标，已中标，客户可收货，不压库。中软与用户合同预计25年1月底完成签订。二代鸿讯信盟拿到中软需货函后，提前与合神签订合同。中标后提供支票给我们向华为付款。</t>
  </si>
  <si>
    <t>付款方式有误电子合同请上传明细附件清单</t>
  </si>
  <si>
    <t>上海交通大学医学院浦东新建校区-全光网络部分</t>
  </si>
  <si>
    <t>SH2024111532</t>
  </si>
  <si>
    <t>1Y01092411710P;1Y01092411760F</t>
  </si>
  <si>
    <t>系统账期:92 特殊商务报备 激励0 付款方式:电汇   实际毛利5.45% 标准毛利5.45%</t>
  </si>
  <si>
    <t>渠道：北京华通安和科技有限公司
项目：【 1Y01092411710P】上海交通大学医学院浦东新建校区-全光网络部分、【1Y01092411760F】上海交通大学医学院浦东新建校区-数通网络部分
产品线：数通、光接入
项目金额：整个项目金额总计26051865.08元，其中光接入17144641.55 元、数通金额：8907223.53元
客户类型：NA
项目通路：华为》神码》北京华通安和科技有限公司》上海交通大学医学院（用户）
项目情况：
【 1Y01092411710P】上海交通大学医学院浦东新建校区-全光网络部分、【1Y01092411760F】上海交通大学医学院浦东新建校区-数通网络部分，产品线是数通和光接入， 整单总价合计2605万元，目前项目已经中标，渠道和用户合同已签订完成，跟我司的合同也已完成签订，此单为配合厂商冲刺，但由于现场工地还未完工，老师于12月20日及1月3日实地去我们库房看过，觉得我们库房比较安全，要求渠道把货放到总代库。另此订单特殊申请了垫资，即使银校通项目银行流程慢他们5月份没能收到学校的款，渠道也保证走垫资流程按期付给我们。对此特殊申请总代支持压库至2月底，渠道愿意在原沟通的总代发货之日起180天账期的基础上提前2个月付款，即25年5月30日之前给我们付款作为压库费用的补偿，即5个月账期费用总成本2.5个点，压库开单费用一个月0.5*2（1月+2月）=1个点，光接入部分过单点为6，数通部分为4.5，整单过单毛利5.5；余利润2个点，综合考虑此单有正向盈利，且赛尔是我们的核心合作伙伴，历史信誉良好，望领导审批支持本次合同签订！谢谢！</t>
  </si>
  <si>
    <t>上海暖叠网络存储采购</t>
  </si>
  <si>
    <t>SH2025020420</t>
  </si>
  <si>
    <t>1Y01012502590J</t>
  </si>
  <si>
    <t>系统账期:92 特殊商务报备 激励0 付款方式:电汇  实际毛利5.45% 标准毛利5.45%</t>
  </si>
  <si>
    <t>国网批次类招标项目省招PRO20241226100503</t>
  </si>
  <si>
    <t>山西中电博瑞电力科技有限公司</t>
  </si>
  <si>
    <t>BJ2025020293</t>
  </si>
  <si>
    <t>1Y01022501480Y</t>
  </si>
  <si>
    <t>首师范附中科学城校区网管扩容</t>
  </si>
  <si>
    <t>BJ2025020643</t>
  </si>
  <si>
    <t>1Y01012502780J</t>
  </si>
  <si>
    <t>北京枫蓝创想科技工程有限公司项目增补</t>
  </si>
  <si>
    <t>BJ2025020636</t>
  </si>
  <si>
    <t>1Y01012502140N</t>
  </si>
  <si>
    <t>福建中烟购置交换机</t>
  </si>
  <si>
    <t>FZ2025010075</t>
  </si>
  <si>
    <t>1Y01012501920N</t>
  </si>
  <si>
    <t xml:space="preserve">	付款方式:期票 系统账期:60 激励0 实际毛利4.5% 标准毛利4.5% </t>
  </si>
  <si>
    <t xml:space="preserve">最终用户错误 </t>
  </si>
  <si>
    <t>厦门超羽网络数据中心交换机采购增补</t>
  </si>
  <si>
    <t>厦门博易电子科技有限公司</t>
  </si>
  <si>
    <t>FZ2025020054</t>
  </si>
  <si>
    <t>1Y01012502520C</t>
  </si>
  <si>
    <t xml:space="preserve">	付款方式:自定义付款方式 有误不是特殊商务</t>
  </si>
  <si>
    <t>三诺生物ipoc产业园区项目授权扩容</t>
  </si>
  <si>
    <t>CS2025020008</t>
  </si>
  <si>
    <t>1Y01012502650B</t>
  </si>
  <si>
    <t>中广核新能源广西北流100MW陆上风电项目送出线路EPC采购项目PRO20240927100687</t>
  </si>
  <si>
    <t>GZ2025020196</t>
  </si>
  <si>
    <t>1Y01022501720H</t>
  </si>
  <si>
    <t>特殊商务报备 系统账期:60 激励0 付款方式:电汇  实际毛利2.12% 标准毛利3.0% 审批通过！</t>
  </si>
  <si>
    <t>商业订单：
1Y01022501720H；传输产品线，项目已中标朋邦和下游合同签订中预计2月18日收回，发电站项目自由资金，要货时间明确不压库，申请120天账期渠道自提返合同金额0.9%，请领导审批支持。</t>
  </si>
  <si>
    <t>供应链未填写完整</t>
  </si>
  <si>
    <t>陕西长银消费金融有限公司同城数据级灾备计算存储网络资源扩容与升级项目</t>
  </si>
  <si>
    <t>西安博辉电子科技有限公司</t>
  </si>
  <si>
    <t>XA2025020024</t>
  </si>
  <si>
    <t>1Y01012502480X</t>
  </si>
  <si>
    <t>激励0 系统账期:10%，90%60 付款方式:电汇 实际毛利4.5% 标准毛利4.5% 审批通过！</t>
  </si>
  <si>
    <t>10%，90%60</t>
  </si>
  <si>
    <t xml:space="preserve">	系统账期:180  特殊商务报备 付款方式:电汇 实际毛利5.42% 标准毛利4.0% </t>
  </si>
  <si>
    <t>账期180天，高签1.5</t>
  </si>
  <si>
    <t>河北省农村信用社联合社生产中心机房UPS主机及蓄电池设备采购项目PRO20241203103451624</t>
  </si>
  <si>
    <t>河北科而普信息技术有限公司</t>
  </si>
  <si>
    <t>BJ2025020591</t>
  </si>
  <si>
    <t>1Y01022501480P</t>
  </si>
  <si>
    <t>系统账期:150 激励287500.0 特殊商务报备 付款方式:期票 实际毛利3.0% 标准毛利3.0% 审批通过！</t>
  </si>
  <si>
    <t>已中标，通路合同签署完成后设备进厂，要求不晚于3月1日设备到货。因项目周期长，申请150天支票</t>
  </si>
  <si>
    <t>黄冈市医疗集团数据中心网络与数据安全设备项目-存储</t>
  </si>
  <si>
    <t>北京神州数码云科信息技术有限公司</t>
  </si>
  <si>
    <t>WH2025020037</t>
  </si>
  <si>
    <t>公司间合同，毛利0%，合肥和云科，电汇30天</t>
  </si>
  <si>
    <t>浙江工贸职业技术学院二期扩建项目</t>
  </si>
  <si>
    <t>浙江信云益联科技有限公司</t>
  </si>
  <si>
    <t>HZ2024110252</t>
  </si>
  <si>
    <t>1Y01112411270V</t>
  </si>
  <si>
    <t xml:space="preserve">付款方式:现结 系统账期:0 激励0   实际毛利2.62% 标准毛利4.53% </t>
  </si>
  <si>
    <t>吴浩伟</t>
  </si>
  <si>
    <t>国家管网集团安全作业管理平台推广项目增补</t>
  </si>
  <si>
    <t>正天技术有限公司</t>
  </si>
  <si>
    <t>BJ2025020650</t>
  </si>
  <si>
    <t>1Y01022501540C</t>
  </si>
  <si>
    <t>付款方式:期票 系统账期:60 激励50000.0 实际毛利4.5% 标准毛利4.5% 审批通过！</t>
  </si>
  <si>
    <t>农发行全国视频会议项目建设PRO20200229000241-辽宁全辖华为视频会议系统服务端设备更新</t>
  </si>
  <si>
    <t>BJ2025020446</t>
  </si>
  <si>
    <t>1Y01022501150E</t>
  </si>
  <si>
    <t>湖南城市学院25号宿舍楼网络建设PRO20250114100259</t>
  </si>
  <si>
    <t>湖南大赢家网络科技有限公司</t>
  </si>
  <si>
    <t>CS2025020012</t>
  </si>
  <si>
    <t>1Y01012502710H</t>
  </si>
  <si>
    <t>付款方式:现结 系统账期:0 激励0 实际毛利6.0% 标准毛利6.0% 审批通过！</t>
  </si>
  <si>
    <t>周聪</t>
  </si>
  <si>
    <t>国家应急救援基地信息化建设项目PRO20221213000509</t>
  </si>
  <si>
    <t>沈阳伍德伟业科技有限公司</t>
  </si>
  <si>
    <t>HB2023120019</t>
  </si>
  <si>
    <t>1Y01502311000N</t>
  </si>
  <si>
    <t>激励769411.69 付款方式:期票 系统账期:180 特殊商务报备 实际毛利4.9% 标准毛利3.0% 审批通过！</t>
  </si>
  <si>
    <t>应急项目用户侧原计划6-9月完成交付，华为需要今年产出，代理商最早也得明年以后回款。高签两个点，买两个月账期，实际180天账期。</t>
  </si>
  <si>
    <t>人民银行天津分行数据中心网络改造项目</t>
  </si>
  <si>
    <t>BJ2025020467</t>
  </si>
  <si>
    <t>1Y01012502450G</t>
  </si>
  <si>
    <t>激励126865.5 特殊商务报备 系统账期:90 付款方式:电汇 实际毛利4.5% 标准毛利4.5% 审批通过！</t>
  </si>
  <si>
    <t>2月底要货，不压库，代理商已做人保，且回款历史记录良好。数通vna项目，过单点4.5%。使用华为原厂激励126865.5元（原厂激励已委托），剩余金额296019.5申请90天账期</t>
  </si>
  <si>
    <t>SMA-广东保通经贸发展有限公司传输项目PRO20250210100446</t>
  </si>
  <si>
    <t>北京隆昌全捷科技有限公司</t>
  </si>
  <si>
    <t>BJ2025020660</t>
  </si>
  <si>
    <t>1Y01012502770U</t>
  </si>
  <si>
    <t>付款方式:现结 系统账期:0 实际毛利0.94% 标准毛利3.0% 审批通过！</t>
  </si>
  <si>
    <t>激励275109.87 系统账期:90 特殊商务报备 付款方式:期票 实际毛利2.55% 标准毛利4.5%</t>
  </si>
  <si>
    <t>该项目每年信息中心钧会采购云服务，原先由腾讯提供，在今年下半年腾讯退出。信息中心委托移动新建一朵政务云，需在12月份设备进场。目前移动以发给华为备货申请，给出备货盖章文件。二代拉恒锋垫资，整理利润低，回款在3个月以上，数通存储部分要求3个月账期吐2个点，因此数通跟存储部分申请3个月账期吐2个点，望领导批准谢谢</t>
  </si>
  <si>
    <t>系统账期:115 激励0 特殊商务报备 付款方式:电汇 实际毛利4.5% 标准毛利4.5% 审批通过！</t>
  </si>
  <si>
    <t>省法院基础设施租赁和网络安全运营（2024）项目包PRO20241127100193</t>
  </si>
  <si>
    <t>广州宏讯信息科技有限公司</t>
  </si>
  <si>
    <t>GZ2025020202</t>
  </si>
  <si>
    <t>1Y01022412050B</t>
  </si>
  <si>
    <t xml:space="preserve">	付款方式:现结 系统账期:0 激励0 实际毛利4.5% 标准毛利4.5%</t>
  </si>
  <si>
    <t>国网湖北电力鄂州供电局5G配网试点项目</t>
  </si>
  <si>
    <t>WH2025020040</t>
  </si>
  <si>
    <t>1Y01012502800D</t>
  </si>
  <si>
    <t>中航工业视频会议增补-18</t>
  </si>
  <si>
    <t>BJ2025020708</t>
  </si>
  <si>
    <t>1Y01012502500D</t>
  </si>
  <si>
    <t>双辽市中心医院双辽市医共体设备购置建设项目信息化服务及配套设施项目PRO20230808000135</t>
  </si>
  <si>
    <t>吉林省弘川信息技术有限公司</t>
  </si>
  <si>
    <t>SY2025020062</t>
  </si>
  <si>
    <t>1Y01012502620L</t>
  </si>
  <si>
    <t>系统账期:180 付款方式:期票 特殊商务报备 实际毛利6.37% 标准毛利4.5% 审批通过！</t>
  </si>
  <si>
    <t xml:space="preserve">   1）非我司地市订单，二代指定下单至我司
（2）项目需货紧急，不压库
本项目我司提供4个月账期，二代在出货指导价基础上加2个点购买2个月账期，合计6个月账期；</t>
  </si>
  <si>
    <t>系统账期:180 付款方式:期票  特殊商务报备 实际毛利6.37% 标准毛利4.5% 审批通过！</t>
  </si>
  <si>
    <t>中国航发哈尔滨轴承有限公司供配电机房项目补PRO20250214164815433</t>
  </si>
  <si>
    <t>HB2025020009</t>
  </si>
  <si>
    <t>1Y01012502830U</t>
  </si>
  <si>
    <t>付款方式:现结 系统账期:0 实际毛利0.71% 标准毛利3.0% 审批通过！</t>
  </si>
  <si>
    <t>西南交通大学2024年网络改造项目--国拨资金(增补)</t>
  </si>
  <si>
    <t>CD2025020102</t>
  </si>
  <si>
    <t>1Y01022411860H</t>
  </si>
  <si>
    <t>系统账期:60  付款方式:电汇  实际毛利4.56% 标准毛利4.56%</t>
  </si>
  <si>
    <t>F5G光接入网实训室-增补</t>
  </si>
  <si>
    <t>CD2025020101</t>
  </si>
  <si>
    <t>1Y01062412420E</t>
  </si>
  <si>
    <t xml:space="preserve">	系统账期:60   付款方式:电汇  实际毛利4.46% 标准毛利4.46%</t>
  </si>
  <si>
    <t>长城华西银行基础设备采购项目PRO20221229000246</t>
  </si>
  <si>
    <t>四川信一创科技有限公司</t>
  </si>
  <si>
    <t>CD2024120024</t>
  </si>
  <si>
    <t>1Y01142411650N</t>
  </si>
  <si>
    <t xml:space="preserve">	系统账期:90   特殊商务报备 付款方式:电汇   实际毛利4.5% 标准毛利4.5%</t>
  </si>
  <si>
    <t>因二代回款周期长，申请90天账期，内部报备通过，不上SDT会议，签订变更协议。</t>
  </si>
  <si>
    <t>上海申通地铁智慧维保项目-IaaS-HCS软件&amp;硬件</t>
  </si>
  <si>
    <t>SH2024111271</t>
  </si>
  <si>
    <t>1Y01052411780L</t>
  </si>
  <si>
    <t xml:space="preserve">系统账期:180 激励0 特殊商务报备 付款方式:银票 实际毛利3.0% 标准毛利3.0% </t>
  </si>
  <si>
    <t xml:space="preserve">此项目为上海地铁维保云平台建设项目，此部分是云软件部分，项目已中标，项目通路为华为-合神-嘉环金诺-华海智慧-申通。整体华海智慧作为总包进行建设，嘉环金诺作为垫资方来进行供货。嘉环金诺为嘉环上市抬头持股51%的公司，另外49%为嘉环的高层公司的持股，公司较为有垫资实力。
此项目分段回款，我们和嘉环以合同签订起60天后开一张180天的银行承兑来支付货款。主要嘉环付款需要提前一个月来申请，所以有一个60天的缓冲时间。承兑收取后，我们自行贴息。
基于和嘉环合作的历史，还请领导支持！
</t>
  </si>
  <si>
    <t>长城华西银行基础设备采购项目（网络）</t>
  </si>
  <si>
    <t>CD2024120189</t>
  </si>
  <si>
    <t>1Y01042412560Z</t>
  </si>
  <si>
    <t>二代付款周期长，申请90天账期，不上SDT会议，签订变更协议，内部报备通过</t>
  </si>
  <si>
    <t>新疆银行分支行网络设备询价采购项目-伊犁</t>
  </si>
  <si>
    <t>XA2025020050</t>
  </si>
  <si>
    <t>1Y01012502350V</t>
  </si>
  <si>
    <t>付款方式:现结 系统账期:0 激励0 实际毛利4.5% 标准毛利4.5% 审批通过！</t>
  </si>
  <si>
    <t>西藏JC新建项目-林芝机场</t>
  </si>
  <si>
    <t>重庆一熠实业有限公司</t>
  </si>
  <si>
    <t>CD2025020107</t>
  </si>
  <si>
    <t>1Y01012502780R</t>
  </si>
  <si>
    <t>系统账期:20%0,80%60   付款方式:电汇 实际毛利3.17% 标准毛利3.17%</t>
  </si>
  <si>
    <t>数通及网络安全,光传送</t>
  </si>
  <si>
    <t>20%0,80%60</t>
  </si>
  <si>
    <t>江西省政府办公厅SM网络建设项目</t>
  </si>
  <si>
    <t>科为信息技术有限公司</t>
  </si>
  <si>
    <t>WH2025020035</t>
  </si>
  <si>
    <t>1Y03302311030H</t>
  </si>
  <si>
    <t>系统账期:0 激励0 付款方式:现结 实际毛利4.61% 标准毛利4.57%</t>
  </si>
  <si>
    <t>付款方式:填现结</t>
  </si>
  <si>
    <t>国网集采-输变电六批-大泉</t>
  </si>
  <si>
    <t>XA2025010084</t>
  </si>
  <si>
    <t>1Y01022501330X</t>
  </si>
  <si>
    <t>项目去年12月已中标，2月部分要货，3月都发完，到货安装验收后付全款，2-3个月的付款进度，申请90天账期</t>
  </si>
  <si>
    <t>系统账期:90 激励0 特殊商务报备 付款方式:电汇 实际毛利4.5% 标准毛利4.5% 审批通过！</t>
  </si>
  <si>
    <t>VNA项目，二代此单利润低回款在3个月左右，申请90天账期，二代开建行实时通给我们，望领导批准谢谢</t>
  </si>
  <si>
    <t>国家电网有限公司2024年第七十二批采购（输变电项目第五次变电设备（含电缆）招标采购）--板卡扩容</t>
  </si>
  <si>
    <t>JN2025020059</t>
  </si>
  <si>
    <t>1Y01012502300T</t>
  </si>
  <si>
    <t>付款方式:电汇 系统账期:60 激励0 实际毛利3.0% 标准毛利3.0% 审批通过！</t>
  </si>
  <si>
    <t xml:space="preserve">兴业框架网络采购，客户PO已发，二代三代与客户合同同步签约中，最迟下个月会签完，要货急，月底前要到货，回款周期预计在4个月，申请发货起算120天电汇，请领导审批，谢谢。
</t>
  </si>
  <si>
    <t>系统账期:120 付款方式:电汇 激励0 特殊商务报备  实际毛利4.5% 标准毛利4.5% 审批通过！</t>
  </si>
  <si>
    <t>系统账期:0 特殊商务报备 付款方式:现结 激励0 实际毛利-1.06% 标准毛利4.5% 审批通过！</t>
  </si>
  <si>
    <t>【博易】【汉王智远】【2025年项目特殊商务统一报备】【商业市场客户】【年采购1500万】【申请吐5.5个点，预付款10%剩余发货前付款】
领导们好：
二代博易/汉王智远为同个公司老板，二代去年自主单子基本下给我们，金额1200万。今年与我们沟通，谈延续去年商务，规模在1500万，要求商务吐5.5个点，预付百分10，剩余发货前付款，不压库。该项目不需要售前投入，为争取更多份额恳请领导批准谢谢。</t>
  </si>
  <si>
    <t>中心医院基于DeepSeek算力部署服务器采购第一批次采购</t>
  </si>
  <si>
    <t>深圳市星华时代科技有限公司</t>
  </si>
  <si>
    <t>SZ2025020215</t>
  </si>
  <si>
    <t>1Y01012502840S</t>
  </si>
  <si>
    <t>付款方式:期票 系统账期:120 激励0 特殊商务报备 实际毛利3.16% 标准毛利3.16% 审批通过！</t>
  </si>
  <si>
    <t>数通及网络安全,计算（taishan/atlas）</t>
  </si>
  <si>
    <t>1.Deepseek概念首单，后续还有一个医院需求采购，我司无前期投入。
2.原框架（24年，已过期）计算产品线的项目只算框架台阶业绩，无后返，账期120天。
3.项目不公开招标，会在政府采购网公示（本周），合同暂未签订，真实性材料仅见客户经理与院方沟通记录（要货）。
要货着急，本周内需要供货。</t>
  </si>
  <si>
    <t>付款方式:期票 系统账期:150 激励0 特殊商务报备   实际毛利3.58% 标准毛利3.0%</t>
  </si>
  <si>
    <t>北京乐金系统交换机采购</t>
  </si>
  <si>
    <t>北京网安捷通科技发展有限公司</t>
  </si>
  <si>
    <t>BJ2025020720</t>
  </si>
  <si>
    <t>1Y01012502880E</t>
  </si>
  <si>
    <t>付款方式:期票 系统账期:60 实际毛利4.4% 标准毛利4.5% 审批通过！</t>
  </si>
  <si>
    <t>杭州市华数传媒光模块采购需求</t>
  </si>
  <si>
    <t>HZ2025020049</t>
  </si>
  <si>
    <t>1Y01012502090K</t>
  </si>
  <si>
    <t>系统账期:60 付款方式:电汇 激励0 实际毛利4.5% 标准毛利4.5%</t>
  </si>
  <si>
    <t>1、合同大写金额有误
2、缺少服务物料明细附件</t>
  </si>
  <si>
    <t>【商业】新疆国开行新建机房设备采购项目-网络</t>
  </si>
  <si>
    <t>新疆中海聚仁信息科技有限公司</t>
  </si>
  <si>
    <t>XA2024120073</t>
  </si>
  <si>
    <t>1Y01012412210Q</t>
  </si>
  <si>
    <t>付款方式:期票 系统账期:60 激励0  实际毛利4.55% 标准毛利4.55% 审批通过！</t>
  </si>
  <si>
    <t>邸适办公网升级项目</t>
  </si>
  <si>
    <t>上海奇力浦信息技术有限公司</t>
  </si>
  <si>
    <t>SH2025020560</t>
  </si>
  <si>
    <t>1Y01012502770D</t>
  </si>
  <si>
    <t>系统账期:60 付款方式:电汇 激励0   实际毛利4.5% 标准毛利4.5%</t>
  </si>
  <si>
    <t>合同类型选择错误</t>
  </si>
  <si>
    <t>系统账期:180 付款方式:电汇  特殊商务报备 实际毛利4.43% 标准毛利3.0%</t>
  </si>
  <si>
    <t>账期180天，高签1.5.电汇</t>
  </si>
  <si>
    <t>付款方式:现结 系统账期:0 激励160380.0 实际毛利1.15% 标准毛利3.13% 审批通过！</t>
  </si>
  <si>
    <t>正宁电厂sis系统改造硬件采购项目</t>
  </si>
  <si>
    <t>陕西智恒易联科技有限公司</t>
  </si>
  <si>
    <t>XA2025020020</t>
  </si>
  <si>
    <t>1Y01012502340K</t>
  </si>
  <si>
    <t>付款方式:期票 激励74657.0 系统账期:5%0，95%60 实际毛利4.5% 标准毛利4.5% 审批通过！</t>
  </si>
  <si>
    <t>合同账期有误</t>
  </si>
  <si>
    <t>爱玛工厂网络新建项目PRO20240416100570</t>
  </si>
  <si>
    <t>BJ2025020795</t>
  </si>
  <si>
    <t>1Y01012502860L</t>
  </si>
  <si>
    <t>付款方式:期票 系统账期:60 特殊商务报备 实际毛利1.55% 标准毛利4.5% 审批通过！</t>
  </si>
  <si>
    <t>领导好，此项目已经中标，是此前爱玛项目增补，着急要货不压库，自提。爱玛集团的项目为统一框架商务，项目框架金额总计600万元，加上此单合计下单了305万元，剩余下单金额约为270万元。此项目前期属于与华三PK价格，渠道没有利润还需要承担交付，因此代表处决策希望神码吐点支持一下，因此申请2个月账期吐3%，烦请领导酌情审批，感谢~</t>
  </si>
  <si>
    <t>海油发展-信息技术品类部-光传输设备等采购-20250103PRO20241206100733</t>
  </si>
  <si>
    <t>广东光语新技术有限公司</t>
  </si>
  <si>
    <t>GZ2025020261</t>
  </si>
  <si>
    <t>1Y01012502930H</t>
  </si>
  <si>
    <t xml:space="preserve">	付款方式:电汇 系统账期:7 激励0 实际毛利0.95% 标准毛利1.0% </t>
  </si>
  <si>
    <t>付款方式:现结 系统账期:0 特殊商务报备 激励0 实际毛利-2.15% 标准毛利4.5%</t>
  </si>
  <si>
    <t>现款吐6.65%</t>
  </si>
  <si>
    <t>北京东方通网信科技有限公司网卡采购</t>
  </si>
  <si>
    <t>北京鼎信泰德科技有限公司</t>
  </si>
  <si>
    <t>BJ2025020779</t>
  </si>
  <si>
    <t>1Y01012502890L</t>
  </si>
  <si>
    <t>付款方式:期票 系统账期:60 实际毛利3.0% 标准毛利3.0% 审批通过！</t>
  </si>
  <si>
    <t>KDDI无线项目</t>
  </si>
  <si>
    <t>北京同诚环宇科技有限公司</t>
  </si>
  <si>
    <t>BJ2025020793</t>
  </si>
  <si>
    <t>1Y01022502000Q</t>
  </si>
  <si>
    <t xml:space="preserve">	系统账期:180 付款方式:电汇 激励0 特殊商务报备 实际毛利4.43% 标准毛利3.0%</t>
  </si>
  <si>
    <t>电汇，账期180天，高签1.5</t>
  </si>
  <si>
    <t>高签特殊商务吐点写正</t>
  </si>
  <si>
    <t>安徽亿帆制药信息化二期项目授权增加</t>
  </si>
  <si>
    <t>安徽锐恋信息科技有限公司</t>
  </si>
  <si>
    <t>HF2025020007</t>
  </si>
  <si>
    <t>1Y01022502060J</t>
  </si>
  <si>
    <t>最终用户有误</t>
  </si>
  <si>
    <t>海通证券股份有限公司2025年广域网对接互联项目--防火墙</t>
  </si>
  <si>
    <t>SH2025020629</t>
  </si>
  <si>
    <t>1Y01022502000D</t>
  </si>
  <si>
    <t xml:space="preserve">系统账期:60 激励0 付款方式:电汇  实际毛利4.5% 标准毛利4.5% </t>
  </si>
  <si>
    <t>兴业集团云网（CE16804&amp;6863）2</t>
  </si>
  <si>
    <t>FZ2025020074</t>
  </si>
  <si>
    <t>1Y01022502020J</t>
  </si>
  <si>
    <t xml:space="preserve">	系统账期:60 付款方式:电汇 激励0  实际毛利4.5% 标准毛利4.5% </t>
  </si>
  <si>
    <t>西安火炬科技有限公司-软件采购PRO20250213100347</t>
  </si>
  <si>
    <t>BJ2025020784</t>
  </si>
  <si>
    <t>1Y01012502880A;1Y01012502870Z</t>
  </si>
  <si>
    <t>付款方式:期票 系统账期:60 实际毛利4.0% 标准毛利4.0% 审批通过！</t>
  </si>
  <si>
    <t>PO号错误</t>
  </si>
  <si>
    <t>兴业云平台网络设备8855 6881</t>
  </si>
  <si>
    <t>FZ2025020075</t>
  </si>
  <si>
    <t>1Y01022502020N</t>
  </si>
  <si>
    <t xml:space="preserve">	系统账期:60 付款方式:电汇 激励0 实际毛利4.5% 标准毛利4.5%</t>
  </si>
  <si>
    <t>瑞芯微核心网络升级</t>
  </si>
  <si>
    <t>FZ2025020072</t>
  </si>
  <si>
    <t>1Y01022502070L</t>
  </si>
  <si>
    <t xml:space="preserve">系统账期:60 付款方式:电汇 激励0 实际毛利4.5% 标准毛利4.5% </t>
  </si>
  <si>
    <t>福建省儿童医院国产化改造项目</t>
  </si>
  <si>
    <t>FZ2025020052</t>
  </si>
  <si>
    <t>1Y01012502630R</t>
  </si>
  <si>
    <t xml:space="preserve">	系统账期:60 付款方式:电汇 激励0 实际毛利4.5% 标准毛利4.5% </t>
  </si>
  <si>
    <t>广东石油路由器零散采购-license增补</t>
  </si>
  <si>
    <t>广东粤泓睿科技有限公司</t>
  </si>
  <si>
    <t>GZ2025020288</t>
  </si>
  <si>
    <t>1Y01022501730A</t>
  </si>
  <si>
    <t>添可园区网络增补</t>
  </si>
  <si>
    <t>NJ2025020113</t>
  </si>
  <si>
    <t>1Y01022502000G</t>
  </si>
  <si>
    <t>添可园区网络项目</t>
  </si>
  <si>
    <t>NJ2025020114</t>
  </si>
  <si>
    <t>1Y01132411660G</t>
  </si>
  <si>
    <t>付款方式:期票 系统账期:60 激励0 实际毛利4.49% 标准毛利4.49% 审批通过！</t>
  </si>
  <si>
    <t>BJ2025020914</t>
  </si>
  <si>
    <t>1Y01022502180A</t>
  </si>
  <si>
    <t>奔驰PO_3636068454_硬件</t>
  </si>
  <si>
    <t>北京瑞橒科技有限公司</t>
  </si>
  <si>
    <t>BJ2025020785</t>
  </si>
  <si>
    <t>1Y01012502940H</t>
  </si>
  <si>
    <t>现结吐3.5，有特殊商务报备</t>
  </si>
  <si>
    <t>开封洁源新能源有限公司-续保标准+服务</t>
  </si>
  <si>
    <t>郑州百城会电子科技有限公司</t>
  </si>
  <si>
    <t>ZZ2025020015</t>
  </si>
  <si>
    <t>1Y015325020039</t>
  </si>
  <si>
    <t>付款方式:现结 系统账期:0 激励0 实际毛利3.0% 标准毛利3.0% 审批通过！</t>
  </si>
  <si>
    <t>北京市委JYJ现网NE8000E维保续保</t>
  </si>
  <si>
    <t>BJ2025020897</t>
  </si>
  <si>
    <t>1Y01022501040V</t>
  </si>
  <si>
    <t>北京市广播电视台音视频网络建设项目</t>
  </si>
  <si>
    <t>BJ2025020852</t>
  </si>
  <si>
    <t>1Y01022502050D</t>
  </si>
  <si>
    <t>付款方式:期票 系统账期:180 特殊商务报备 实际毛利6.37% 标准毛利4.5% 审批通过！</t>
  </si>
  <si>
    <t>华北油田光接入网管升级项目PRO20250213100229</t>
  </si>
  <si>
    <t>北京华宇智宸技术有限公司</t>
  </si>
  <si>
    <t>BJ2025020912</t>
  </si>
  <si>
    <t>1Y01012502990E</t>
  </si>
  <si>
    <t>修伟</t>
  </si>
  <si>
    <t>华为终端零售门店旧改及新增机器视觉项目2025第2单</t>
  </si>
  <si>
    <t>BJ2025020502</t>
  </si>
  <si>
    <t>1Y01022501280L</t>
  </si>
  <si>
    <t>付款方式:期票 系统账期:180 激励0 特殊商务报备 实际毛利4.99% 标准毛利5.0% 审批通过！</t>
  </si>
  <si>
    <t>已提交特殊商务报备</t>
  </si>
  <si>
    <t>2024陕西省农村信用合作社高新云测试交换机</t>
  </si>
  <si>
    <t>陕西银通金融设备服务有限责任公司</t>
  </si>
  <si>
    <t>XA2024120286</t>
  </si>
  <si>
    <t>1Y01102412830Y；1Y01102412580B</t>
  </si>
  <si>
    <t>付款方式:电汇 激励0 系统账期:5%0，95%60  实际毛利4.5% 标准毛利4.5% 审批通过！</t>
  </si>
  <si>
    <t>合同清单服务明细缺少</t>
  </si>
  <si>
    <t>吴庆福</t>
  </si>
  <si>
    <t>益阳市公安局南县乡村雪亮项目2</t>
  </si>
  <si>
    <t>北京华易世纪信息系统有限公司</t>
  </si>
  <si>
    <t>CS2025020017</t>
  </si>
  <si>
    <t>1Y04102111000Q</t>
  </si>
  <si>
    <t>激励0 系统账期:0  付款方式:现结  实际毛利-285.62% 标准毛利4.0% 审批通过！
历史遗留订单</t>
  </si>
  <si>
    <t>邮件审批人不全
驳回请上传特殊商务截图</t>
  </si>
  <si>
    <t>4</t>
  </si>
  <si>
    <t>凯悦酒管旗下品牌-香港君越酒店项目</t>
  </si>
  <si>
    <t>岭博科技（北京）有限公司</t>
  </si>
  <si>
    <t>BJ2025020739</t>
  </si>
  <si>
    <t>1Y01012502590B</t>
  </si>
  <si>
    <t>付款方式:期票 系统账期:120 激励0 特殊商务报备 实际毛利4.5% 标准毛利4.5% 审批通过！</t>
  </si>
  <si>
    <t>已提交框架协议</t>
  </si>
  <si>
    <t>新建铁路郑州至开封城际铁路宋城路站设备增补PRO20250210100415</t>
  </si>
  <si>
    <t>郑州铭达数据通信有限公司</t>
  </si>
  <si>
    <t>ZZ2025020016</t>
  </si>
  <si>
    <t>1Y01012502570V</t>
  </si>
  <si>
    <t>新奥无线认证系统新建项目PRO20240517100200</t>
  </si>
  <si>
    <t>北京华胜天成科技股份有限公司</t>
  </si>
  <si>
    <t>BJ2024111122</t>
  </si>
  <si>
    <t>1Y01052411120K</t>
  </si>
  <si>
    <t>系统账期:90 特殊商务报备 付款方式:商票 实际毛利15.29% 标准毛利4.47% 审批通过！</t>
  </si>
  <si>
    <t>该项目为华为重点冲刺项目，华胜天成已中标。为配合华为冲刺，先于我司签订销售合同。特申请90天账期商承支付。由于渠道开具商承时间较慢，申请我司发货前收到商承，账期起算时间按照华为发货日期起算。
该项目我司高签109500元，用于项目后返给北京星邦智能科技有限公司 。
望领导审批。</t>
  </si>
  <si>
    <t>丹江口市中医院信息化建设项目PRO20230215000293</t>
  </si>
  <si>
    <t>WH2025010033</t>
  </si>
  <si>
    <t>1Y01012501490F</t>
  </si>
  <si>
    <t>系统账期:115 付款方式:电汇 激励0 特殊商务报备 实际毛利4.5% 标准毛利4.5%</t>
  </si>
  <si>
    <t>丹江口市中医院信息化建设项目PRO20230215000293，属于商业市场客户。出货总额58，项目已经中标，渠道是武汉众联恒兴科技有限公司。账期115天，电汇全额。提前报备</t>
  </si>
  <si>
    <t>美的集团创新中心网络和机房改造项目采购</t>
  </si>
  <si>
    <t>佛山市众盟网络科技有限公司</t>
  </si>
  <si>
    <t>GZ2024120865</t>
  </si>
  <si>
    <t>1Y01102412270J</t>
  </si>
  <si>
    <t xml:space="preserve">	系统账期:60 付款方式:电汇 激励0 实际毛利4.56% 标准毛利4.55%</t>
  </si>
  <si>
    <t xml:space="preserve">系统账期:120 付款方式:电汇 激励0 特殊商务报备 实际毛利4.5% 标准毛利4.5% </t>
  </si>
  <si>
    <t>襄阳共享大酒店经营管理公司网络改造项目</t>
  </si>
  <si>
    <t>襄阳爱迪电子科技有限公司</t>
  </si>
  <si>
    <t>WH2025020051</t>
  </si>
  <si>
    <t>1Y01022502180V</t>
  </si>
  <si>
    <t>张家口明蔚京西云计算数据中心项目弱电系统PRO20240722100090</t>
  </si>
  <si>
    <t>天津建博科技发展有限公司</t>
  </si>
  <si>
    <t>BJ2025020950</t>
  </si>
  <si>
    <t>1Y01012502730S</t>
  </si>
  <si>
    <t>系统账期:15.5%0；69.8%160；14.7%180 付款方式:商票 特殊商务报备 实际毛利15.31% 标准毛利4.5% 审批通过！</t>
  </si>
  <si>
    <t xml:space="preserve">该项目客户着急要货，客户付款流程较长，渠道特申请长账期。100000元预付+450000元160天账期商承+94292元180天账期E信。总计高签72904元，其中30000元作为补账期费用，42904元作为项目后返给石家庄晨丰电子科技有限公司。
</t>
  </si>
  <si>
    <t>15.5%0；69.8%160；14.7%180</t>
  </si>
  <si>
    <t xml:space="preserve">	付款方式:期票 系统账期:120 激励0 特殊商务报备 实际毛利3.0% 标准毛利3.0%</t>
  </si>
  <si>
    <t>海看网络科技（山东）股份有限公司智能媒体大数据中心2025年B站内容集成一期硬件采购</t>
  </si>
  <si>
    <t>山东擎创未来信息科技有限公司</t>
  </si>
  <si>
    <t>JN2025020071</t>
  </si>
  <si>
    <t>1Y01012502050V</t>
  </si>
  <si>
    <t>付款方式:期票 系统账期:120 激励0 特殊商务报备 实际毛利18.74% 标准毛利4.5% 审批通过！</t>
  </si>
  <si>
    <t>120天账期，高签14.24个点，高签金额52200.11</t>
  </si>
  <si>
    <t>特殊商务吐点有误</t>
  </si>
  <si>
    <t xml:space="preserve">	付款方式:现结  实际毛利4.5% 标准毛利4.5% </t>
  </si>
  <si>
    <t>恒泰证券防火墙采购</t>
  </si>
  <si>
    <t>BJ2025020921</t>
  </si>
  <si>
    <t>1Y01022501700U</t>
  </si>
  <si>
    <t>特殊商务报备 系统账期:0 付款方式:现结 激励85900.0 实际毛利1.55% 标准毛利4.5% 审批通过！</t>
  </si>
  <si>
    <t>渠道为内蒙古华为体系第二大集成商，渠道特点为现结吐点需求，渠道与其他总代合作目前现结订单为吐3.5%，此单与渠道多次沟通，现结给渠道吐3个点，为争取25年市场份额，防止其他总代抢单 ，争取大项目商务谈判基础，</t>
  </si>
  <si>
    <t>实际吐点为-3</t>
  </si>
  <si>
    <t>陇东-山东特高压直流受端500千伏配套工程泰山500千伏变电站改造工程</t>
  </si>
  <si>
    <t>JN2025020075</t>
  </si>
  <si>
    <t>1Y01012502990V</t>
  </si>
  <si>
    <t>系统账期:60 付款方式:电汇 激励0 实际毛利3.0% 标准毛利3.0% 审批通过！</t>
  </si>
  <si>
    <t>国家电网有限公司2025年输变电项目批次变电设备（含电缆）招标采购配套网管license</t>
  </si>
  <si>
    <t>JN2025020078</t>
  </si>
  <si>
    <t>1Y01022502210F</t>
  </si>
  <si>
    <t>中煤科工集团信息技术有限公司大数据处理中心项目</t>
  </si>
  <si>
    <t>BJ2024120923</t>
  </si>
  <si>
    <t>1Y01082411790K</t>
  </si>
  <si>
    <t>系统账期:60 付款方式:电汇 实际毛利4.56% 标准毛利4.56% 审批通过！</t>
  </si>
  <si>
    <t>国家管网甘肃公司2024-2026年度华为光传输及数据通信设备配件框架</t>
  </si>
  <si>
    <t>北京瑞通时代科技有限公司</t>
  </si>
  <si>
    <t>XA2025020068</t>
  </si>
  <si>
    <t>1Y01012502880P</t>
  </si>
  <si>
    <t>付款方式:现结 系统账期:0 激励0 实际毛利1.1% 标准毛利3.08% 审批通过！</t>
  </si>
  <si>
    <t>南京农业大学江北新校区建设项目PRO20180917495339</t>
  </si>
  <si>
    <t>南京鑫镭铸通信科技发展有限公司</t>
  </si>
  <si>
    <t>NJ2023030467</t>
  </si>
  <si>
    <t>1Y02102208030S</t>
  </si>
  <si>
    <t>付款方式:期票 特殊商务报备 专业服务:是 系统账期:244 激励0  实际毛利4.48% 标准毛利4.48% 审批通过！</t>
  </si>
  <si>
    <t>邮件已报备 见附件</t>
  </si>
  <si>
    <t>驳回附件配置清单描述和型号放反了</t>
  </si>
  <si>
    <t>H网主备倒换网关PRO20241118100700</t>
  </si>
  <si>
    <t>WH2025020049</t>
  </si>
  <si>
    <t>1Y01112411070N</t>
  </si>
  <si>
    <t>付款方式:电汇 系统账期:150 激励0 特殊商务报备 实际毛利4.24% 标准毛利4.24%</t>
  </si>
  <si>
    <t>核心渠道，CRM已下单采购，客户着急要货，不压库。</t>
  </si>
  <si>
    <t>电子件接收邮箱</t>
  </si>
  <si>
    <t>攀枝花市机要局项目</t>
  </si>
  <si>
    <t>四川新迈智创科技有限公司</t>
  </si>
  <si>
    <t>CD2025020141</t>
  </si>
  <si>
    <t>1Y01012502620R</t>
  </si>
  <si>
    <t xml:space="preserve">	系统账期:60 付款方式:电汇  实际毛利3.0% 标准毛利3.0%</t>
  </si>
  <si>
    <t>JN2025020077</t>
  </si>
  <si>
    <t>系统账期:60 付款方式:电汇 激励0 实际毛利0.06% 标准毛利0.06% 审批通过！</t>
  </si>
  <si>
    <t xml:space="preserve">合同中缺少服务明细
</t>
  </si>
  <si>
    <t>付款方式:期票 系统账期:10%0，90%180 激励0 特殊商务报备 实际毛利6.02% 标准毛利4.14% 审批通过！</t>
  </si>
  <si>
    <t>王友良</t>
  </si>
  <si>
    <t>富阳华数机房建设及搬迁集成项目PRO20250214113451556</t>
  </si>
  <si>
    <t>HZ2025020076</t>
  </si>
  <si>
    <t>1Y01022502100T</t>
  </si>
  <si>
    <t>生益电子股份有限公司实验室UPS 采购PRO20231121095224929</t>
  </si>
  <si>
    <t>东莞市东仁电子科技有限公司</t>
  </si>
  <si>
    <t>GZ2025020092</t>
  </si>
  <si>
    <t>1Y01012502190N</t>
  </si>
  <si>
    <t>下游账期需要120天</t>
  </si>
  <si>
    <t>衣丽娜</t>
  </si>
  <si>
    <t>某单位桌面云项目-存储及虚拟化</t>
  </si>
  <si>
    <t>联云（山东）大数据有限公司</t>
  </si>
  <si>
    <t>JN2025020067</t>
  </si>
  <si>
    <t>1Y01012502420E；1Y01012502420T；1Y012325020037；1Y01012502420S;</t>
  </si>
  <si>
    <t>系统账期:120 付款方式:期票  特殊商务报备 激励0  实际毛利3.78% 标准毛利3.78% 审批通过！</t>
  </si>
  <si>
    <t>数通及网络安全,存储,华为云基础软件</t>
  </si>
  <si>
    <t>特殊商务以及sdt不足180</t>
  </si>
  <si>
    <t>泉州金鸿智联专线建设项目</t>
  </si>
  <si>
    <t>凌群电脑（深圳）有限公司</t>
  </si>
  <si>
    <t>FZ2025020084</t>
  </si>
  <si>
    <t>1Y01022502280V</t>
  </si>
  <si>
    <t>合同pdf最终用户有误合同最终用户有误</t>
  </si>
  <si>
    <t xml:space="preserve">付款方式:期票 系统账期:90 激励0 特殊商务报备 实际毛利3.0% 标准毛利3.0% </t>
  </si>
  <si>
    <t>美图拓展下单我司，美图的下家是广发展，广发展给美图的收款条件是到货60天给货款，所以美图为了避免超期，希望我司给90天账期</t>
  </si>
  <si>
    <t>1Y01012502870Z;1Y01012502880A</t>
  </si>
  <si>
    <t>PO号少一个</t>
  </si>
  <si>
    <t>【商业】陕西林业森防总站视频会议建设</t>
  </si>
  <si>
    <t>西安环迪控制技术工程有限公司</t>
  </si>
  <si>
    <t>XA2024110023</t>
  </si>
  <si>
    <t>1Y01112410050R</t>
  </si>
  <si>
    <t>激励7080.0 付款方式:现结 系统账期:0 实际毛利2.57% 标准毛利4.52% 审批通过！</t>
  </si>
  <si>
    <t xml:space="preserve">系统账期:180 付款方式:电汇 特殊商务报备 激励0 实际毛利7.27% 标准毛利5.87% </t>
  </si>
  <si>
    <t>因二代回款周期长，申请180天账期，压库90天内开单，补点1.5%，内部报备通过，华为SDT会议决策通过。</t>
  </si>
  <si>
    <t>光联世纪维保</t>
  </si>
  <si>
    <t>BJ2025021080</t>
  </si>
  <si>
    <t>1Y01022502340S</t>
  </si>
  <si>
    <t>DB无需填写特殊商务报备</t>
  </si>
  <si>
    <t>渤海证券营业部交换机采购PRO20240823100530</t>
  </si>
  <si>
    <t>BJ2025021015</t>
  </si>
  <si>
    <t>1Y01022501170N</t>
  </si>
  <si>
    <t>北京市委JYJ现网NE8000E维保续保-补单-总代商务</t>
  </si>
  <si>
    <t>BJ2025021077</t>
  </si>
  <si>
    <t>1Y01022502280H</t>
  </si>
  <si>
    <t>南水北调集团中线有限公司河北分公司单站采购项目PRO</t>
  </si>
  <si>
    <t>BJ2025021092</t>
  </si>
  <si>
    <t>1Y01012502880B</t>
  </si>
  <si>
    <t>付款方式:期票 系统账期:30  激励0  实际毛利3.0% 标准毛利3.0% 审批通过！</t>
  </si>
  <si>
    <t>长安银行波分设备采购</t>
  </si>
  <si>
    <t>激励21725.0 付款方式:现结 系统账期:0 实际毛利1.01% 标准毛利3.0% 审批通过！</t>
  </si>
  <si>
    <t>海天新总部大厦PRO20221206000770</t>
  </si>
  <si>
    <t>深圳市昊海云天科技有限公司</t>
  </si>
  <si>
    <t>GZ2025020347</t>
  </si>
  <si>
    <t>1Y01012502340P</t>
  </si>
  <si>
    <t xml:space="preserve">	付款方式:现结 系统账期:0 激励0 实际毛利1.02% 标准毛利3.0% </t>
  </si>
  <si>
    <t>吉高集团科技试验检测基地(数据产业园)建设项目(机电工程)</t>
  </si>
  <si>
    <t>吉林省科维交通工程有限公司</t>
  </si>
  <si>
    <t>SY2024090024</t>
  </si>
  <si>
    <t>1Y05222408930B</t>
  </si>
  <si>
    <t>系统账期:115 付款方式:电汇 特殊商务报备 实际毛利15.27% 标准毛利4.48% 审批通过！</t>
  </si>
  <si>
    <t>该项目最终用户吉林省高速公路集团有限公司是科维母公司，需货紧急，不压库</t>
  </si>
  <si>
    <t>系统账期:30  付款方式:商票 激励0  实际毛利3.0% 标准毛利3.0% 审批通过！</t>
  </si>
  <si>
    <t>6台路由器</t>
  </si>
  <si>
    <t>WH2025020054</t>
  </si>
  <si>
    <t>1Y01022502260K</t>
  </si>
  <si>
    <t xml:space="preserve">付款方式:电汇 系统账期:150 激励0 特殊商务报备 实际毛利4.5% 标准毛利4.5% </t>
  </si>
  <si>
    <t>核心渠道下单采购，CRM已审批，客户着急要货，不压库。</t>
  </si>
  <si>
    <t>中国人民银行吉林省分行服务器存储及虚拟化软件采购项目-存储</t>
  </si>
  <si>
    <t>SY2025020070</t>
  </si>
  <si>
    <t>1Y01022502020B</t>
  </si>
  <si>
    <t>系统账期:120 付款方式:电汇 特殊商务报备 实际毛利4.02% 标准毛利4.5% 审批通过！</t>
  </si>
  <si>
    <t>授信充足，有充足的资金流，客户着急要货，不压库</t>
  </si>
  <si>
    <t>奕瑞影像科技(合肥)有限公司1-机房建设项目PRO20230428000686</t>
  </si>
  <si>
    <t>HF2023090011</t>
  </si>
  <si>
    <t>1Y02302307030L</t>
  </si>
  <si>
    <t>付款方式:期票 系统账期:0 激励0 实际毛利3.0% 标准毛利3.02% 审批通过！</t>
  </si>
  <si>
    <t xml:space="preserve">	付款方式:期票 系统账期:120 激励0 特殊商务报备 实际毛利3.0% 标准毛利3.0% </t>
  </si>
  <si>
    <t>系统账期:100 付款方式:电汇 激励0 特殊商务报备 实际毛利3.0% 标准毛利3.0%</t>
  </si>
  <si>
    <t>该项目软件部分是华三，华为低价中标，二代利润较低。二代为厦门商业核心渠道，单子基本是我们在配合，此单找我们要商务支持100天账期，VNA项目，因此申请100天，发货前起算，望领导批准谢谢</t>
  </si>
  <si>
    <t>【自动化】华中数据网高端路由器 配套机柜配件</t>
  </si>
  <si>
    <t>武汉国源数智科技有限公司</t>
  </si>
  <si>
    <t>WH2025020059</t>
  </si>
  <si>
    <t>1Y01022502290L</t>
  </si>
  <si>
    <t>深圳维景酒店扩容</t>
  </si>
  <si>
    <t>BJ2025021035</t>
  </si>
  <si>
    <t>1Y01012502650U</t>
  </si>
  <si>
    <t>系统账期:120 付款方式:期票 特殊商务报备 激励0 实际毛利4.5% 标准毛利4.5% 审批通过！</t>
  </si>
  <si>
    <t>SMA-猫眼维保项目增补</t>
  </si>
  <si>
    <t>BJ2025021106</t>
  </si>
  <si>
    <t>1Y01022502360H</t>
  </si>
  <si>
    <t>付款方式:现结 系统账期:0 实际毛利2.58% 标准毛利4.54% 审批通过！</t>
  </si>
  <si>
    <t>上海申通地铁智慧维保项目-IaaS-HCS服务</t>
  </si>
  <si>
    <t>SH2024111396</t>
  </si>
  <si>
    <t>1Y016824110023</t>
  </si>
  <si>
    <t xml:space="preserve">付款方式:银票 系统账期:180 激励0 特殊商务报备  实际毛利3.0% 标准毛利3.0% </t>
  </si>
  <si>
    <t>此项目为上海地铁维保云平台建设项目，此部分是云服务部分，项目已中标，项目通路为华为-合神-嘉环金诺-华海智慧-申通。整体华海智慧作为总包进行建设，嘉环金诺作为垫资方来进行供货。嘉环金诺为嘉环上市抬头持股51%的公司，另外49%为嘉环的高层公司的持股，公司较为有垫资实力。
此项目分段回款，我们和嘉环以合同签订起60天后开一张180天的银行承兑来支付货款。主要嘉环付款需要提前一个月来申请，所以有一个60天的缓冲时间。承兑收取后，我们自行贴息。
此单因为云软件和硬件都是和我们签约，故服务这一块华为也也牵引我们这一块来签约。
基于和嘉环合作的历史，还请领导支持！</t>
  </si>
  <si>
    <t xml:space="preserve">	系统账期:120 付款方式:电汇 激励0 特殊商务报备 实际毛利4.5% 标准毛利4.5%</t>
  </si>
  <si>
    <t>客户框架采购，要货急，需要先备货，回款周期较长，需要4个月，特申请120天账期。</t>
  </si>
  <si>
    <t xml:space="preserve">	系统账期:120 付款方式:电汇 激励0 特殊商务报备  实际毛利4.5% 标准毛利4.5% </t>
  </si>
  <si>
    <t>付款方式:银票 系统账期:180 激励0 特殊商务报备 实际毛利3.0% 标准毛利3.0%</t>
  </si>
  <si>
    <t>SMA-航天科工财务同城核心网络出口平台搭建PRO20240902100524</t>
  </si>
  <si>
    <t>北京中亦安图科技股份有限公司</t>
  </si>
  <si>
    <t>BJ2025020323</t>
  </si>
  <si>
    <t>1Y01022501590X</t>
  </si>
  <si>
    <t xml:space="preserve">	付款方式:电汇 激励30198.0 系统账期:90 特殊商务报备实际毛利4.5% 标准毛利4.5%</t>
  </si>
  <si>
    <t>不压库，二代自主提交商业订单选择我司下单，申请90天账期支持</t>
  </si>
  <si>
    <t>【商业市场】 特变电工智慧产业园项目-面向5G融合应用的多元认证与内生安全产品PRO20240415100600</t>
  </si>
  <si>
    <t>BJ2024091423</t>
  </si>
  <si>
    <t>1Y05222408710L</t>
  </si>
  <si>
    <t>系统账期:30%150,70%180 付款方式:期票 激励1111874.36 特殊商务报备 实际毛利4.45% 标准毛利4.45% 审批通过！</t>
  </si>
  <si>
    <t>数通及网络安全,存储,智能视频会议,智能协作平板教育平板</t>
  </si>
  <si>
    <t>此项目三级经销商联通已经中标，二代是思为佳创，此项目客户着急要货实施，并且需配合华为Q3冲刺。由于联通内部流程较长，思为需要提前垫资给客户进行供货，因此思为资金压力较大，需要我司进行账期支持。此项目已与华为CC4成员进行多轮沟通谈判，情况属实，希望领导给予支持。</t>
  </si>
  <si>
    <t>30%150,70%180</t>
  </si>
  <si>
    <t xml:space="preserve">	付款方式:电汇 系统账期:90 激励0 特殊商务报备 实际毛利4.5% 标准毛利4.5% </t>
  </si>
  <si>
    <t>不压库，二代自主提交商业订单，因24年申请的框架已到期，新框架暂未沟通申请，此单申请参考去年框架账期申请90天电汇，请领导审批支持，谢谢！</t>
  </si>
  <si>
    <t>CRM 报备看不到审批人</t>
  </si>
  <si>
    <t>中部XTL城域网项目-包1</t>
  </si>
  <si>
    <t>北京千禧维讯科技有限公司</t>
  </si>
  <si>
    <t>BJ2025021119</t>
  </si>
  <si>
    <t>1Y01022501060K</t>
  </si>
  <si>
    <t>付款方式:期票 系统账期:120 激励1171186.2 特殊商务报备 实际毛利3.0% 标准毛利3.0% 审批通过！</t>
  </si>
  <si>
    <t>各位领导好，此项目为JD项目，由于项目施工时间长，并且最终用户付款条件为初验后付款55%，终验后付款30%，剩余15%三年质保期后支付，预计初验需要4个月时间，因此申请120天时间账期。此项目已中标，下游合同已签订，烦请各位领导酌情审批。</t>
  </si>
  <si>
    <t>吉高集团数据产业园建设项目，本次增补48口千兆以太网交换机2台
1）本项目原合同已金额168000元，供货完成并已回款。
2）本次增补2台交换机，商务通知单增补金额为7096.18元，但是为了保持设备单价与原合同及报价单一致，因此按8000元签署增补协议。
3）高签903.82元补本项目原合同168000元超期回款9天的超期费用。</t>
  </si>
  <si>
    <t>浙江省平湖技师学院扩建一期工程（网络设备）</t>
  </si>
  <si>
    <t>HZ2025020081</t>
  </si>
  <si>
    <t>1Y01022502400A</t>
  </si>
  <si>
    <t>付款方式:期票 激励47000.0 系统账期:60 实际毛利4.5% 标准毛利4.5%</t>
  </si>
  <si>
    <t>润德集团数据中心机房安全运维服务项目</t>
  </si>
  <si>
    <t>SY2025020110</t>
  </si>
  <si>
    <t>1Y016725020030</t>
  </si>
  <si>
    <t>系统账期:60 付款方式:电汇 实际毛利3.0% 标准毛利3.0% 审批通过！</t>
  </si>
  <si>
    <t>上海电控研究所有限公司5G专网项目-5G模组（5pcs）</t>
  </si>
  <si>
    <t>上海源派实业有限公司</t>
  </si>
  <si>
    <t>SH2025010996</t>
  </si>
  <si>
    <t>1Y01012501790T</t>
  </si>
  <si>
    <t>陕西省五级联动应急指挥调度系统建设项目PR020230315000729</t>
  </si>
  <si>
    <t>XA2024110141</t>
  </si>
  <si>
    <t>1Y01052411770C</t>
  </si>
  <si>
    <t>付款方式:现结 系统账期:3 激励0 合同明细有误 实际毛利1.02% 标准毛利3.0% 审批通过！</t>
  </si>
  <si>
    <t>其他,企业云通信</t>
  </si>
  <si>
    <t>付款方式改为现结</t>
  </si>
  <si>
    <t>上海赛克实业有限公司5G专网项目2025年M1（3套）</t>
  </si>
  <si>
    <t>SH2025020848</t>
  </si>
  <si>
    <t>1Y01022502460L</t>
  </si>
  <si>
    <t>通辽市审计局以及所辖旗县视频会议改造</t>
  </si>
  <si>
    <t>内蒙古旭睿科技有限公司</t>
  </si>
  <si>
    <t>BJ2025021182</t>
  </si>
  <si>
    <t>1Y01022502250L</t>
  </si>
  <si>
    <t>付款方式:期票 系统账期:90 特殊商务报备 实际毛利4.5% 标准毛利4.5% 审批通过！</t>
  </si>
  <si>
    <t>该项目为渠道自主提单下单我司，无需我司做技术支撑，由于客户侧回款时间较长特申请90天账期支撑渠道，烦请领导审批</t>
  </si>
  <si>
    <t>周市乾坤云设备采购</t>
  </si>
  <si>
    <t>江苏世棱科技有限公司</t>
  </si>
  <si>
    <t>NJ2025020143</t>
  </si>
  <si>
    <t>1Y01022502350X</t>
  </si>
  <si>
    <t>付款方式:期票 系统账期:60 激励0 实际毛利4.49% 标准毛利4.5% 审批通过！</t>
  </si>
  <si>
    <t>25年广电集采_10041-延平-闽清-高新区-惠安-洛江</t>
  </si>
  <si>
    <t>FZ2025020097</t>
  </si>
  <si>
    <t>1Y01022502200S</t>
  </si>
  <si>
    <t xml:space="preserve">	系统账期:60 付款方式:电汇 激励0 实际毛利6.0% 标准毛利6.0%</t>
  </si>
  <si>
    <t>自治区WXB防火墙特征库</t>
  </si>
  <si>
    <t>新疆云睿信息技术有限公司</t>
  </si>
  <si>
    <t>XA2025020078</t>
  </si>
  <si>
    <t>1Y01022502300J</t>
  </si>
  <si>
    <t>激励51250.0 付款方式:电汇 系统账期:30 实际毛利4.5% 标准毛利4.5% 审批通过！</t>
  </si>
  <si>
    <t>东莞滨海湾未来学校开班项目PRO20230628000682</t>
  </si>
  <si>
    <t>GZ2024060768</t>
  </si>
  <si>
    <t>1Y01062406060B</t>
  </si>
  <si>
    <t xml:space="preserve">付款方式:现结 系统账期:0 激励0 实际毛利3.06% 标准毛利5.06% </t>
  </si>
  <si>
    <t>系统账期:90 付款方式:期票 特殊商务报备 实际毛利4.5% 标准毛利4.5% 审批通过！</t>
  </si>
  <si>
    <t>特殊商务报备 系统账期:0 付款方式:现结 激励85900.0 实际毛利1.04% 标准毛利4.5% 审批通过！</t>
  </si>
  <si>
    <t>渠道为内蒙古华为体系第二大集成商，渠道特点为现结吐点需求，渠道与其他总代合作目前现结订单为吐3.5%，此单与渠道多次沟通，现结给渠道吐3.5个点，为争取25年市场份额，防止其他总代抢单 ，争取大项目商务谈判基础，</t>
  </si>
  <si>
    <t>华谊控股上海新材料工厂网络基础设施建设</t>
  </si>
  <si>
    <t>上海巳讯电子科技有限公司</t>
  </si>
  <si>
    <t>SH2024120530</t>
  </si>
  <si>
    <t>1Y01042412030Y</t>
  </si>
  <si>
    <t>付款方式:电汇 系统账期:90 激励0 特殊商务报备 实际毛利2.55% 标准毛利4.5%</t>
  </si>
  <si>
    <t>1、该项目是VNA项目，之前是由中建材支持，今年华谊走中建材下单了500万左右。渠道许诺后期1000万项目引入给神码，渠道希望此次项目神码给予前返2个点加3个月账期支持。
“上海华谊控股集团有限公司 ”这个客户后续年采购1000万左右，和渠道谈好了后期项目都牵引给神码，现在先零散下一些单子，特申请此单前返2个点加3个月账期</t>
  </si>
  <si>
    <t>浙江省第六监狱数据中心机房项目PRO20230108000061</t>
  </si>
  <si>
    <t>HZ2025020075</t>
  </si>
  <si>
    <t>1Y01012502820R</t>
  </si>
  <si>
    <t xml:space="preserve">付款方式:现结 系统账期:0 激励0 实际毛利1.02% 标准毛利3.0% </t>
  </si>
  <si>
    <t xml:space="preserve">系统账期:60 付款方式:电汇 激励0  实际毛利4.5% 标准毛利4.5% </t>
  </si>
  <si>
    <t>华润微电子核心交换机板卡扩容项目</t>
  </si>
  <si>
    <t>杭州志臻科技有限公司</t>
  </si>
  <si>
    <t>CD2025020137</t>
  </si>
  <si>
    <t>1Y01012502700D</t>
  </si>
  <si>
    <t xml:space="preserve">	付款方式:现结  实际毛利2.55% 标准毛利4.5% </t>
  </si>
  <si>
    <t>晋江市交通信号灯联网联控二期项目PRO20240715100713</t>
  </si>
  <si>
    <t>福建新建业智能技术有限公司</t>
  </si>
  <si>
    <t>FZ2025020091</t>
  </si>
  <si>
    <t>1Y01022502370G</t>
  </si>
  <si>
    <t xml:space="preserve">	付款方式:现结 系统账期:0 激励0 特殊商务报备 实际毛利1.32% 标准毛利4.28%</t>
  </si>
  <si>
    <t>该项目拖的时间较长，已经一年了，所以着急交付，但因公安回款周期较长，与二代签约付款时间半年，考虑到该项目的回款周期较长，在代理资金充裕的情况下沟通了现款合作，保证我们的回款，但因该项目毛利点位较低，因此二代希望我们吐点支持，因此该项目申请现款（华为付款前给我司打款）吐3个点，望领导支持！</t>
  </si>
  <si>
    <t>审批人有误合同付款金额有误 服务分期未写 系统审批人不全</t>
  </si>
  <si>
    <t>赣电大楼弱电改造PRO20240801100548</t>
  </si>
  <si>
    <t>WH2025020065</t>
  </si>
  <si>
    <t>1Y01082411860Y</t>
  </si>
  <si>
    <t xml:space="preserve">付款方式:电汇 系统账期:90 激励0 特殊商务报备 实际毛利4.28% 标准毛利4.28% </t>
  </si>
  <si>
    <t>核心渠道下单采购，客户着急要货，货到开单不压库。</t>
  </si>
  <si>
    <t xml:space="preserve">	系统账期:30 付款方式:电汇 激励0 特殊商务报备 实际毛利0.52% 标准毛利4.5% </t>
  </si>
  <si>
    <t xml:space="preserve">南平佳杰的专属地市，争取过来的订单，代表处商业换单，需要补瑞朋压分销的缺口，瑞朋1个月内可以收到客户的款，需要1个月账期+吐4个点，地市商业大单，请领导审批。
</t>
  </si>
  <si>
    <t>国芯产业基础环境建设</t>
  </si>
  <si>
    <t>天津盛鲸科技有限公司</t>
  </si>
  <si>
    <t>BJ2024120003</t>
  </si>
  <si>
    <t>1Y01132411700U</t>
  </si>
  <si>
    <t>付款方式:期票 系统账期:90 特殊商务报备 实际毛利1.56% 标准毛利4.52% 审批通过！</t>
  </si>
  <si>
    <t>领导好，
1、此项目已经中标，增补17万货，客户着急要货不压库，属于商业市场订单，且此单我司无任何支持；
2、盛鲸跟百纳是一家公司，是盛鲸主导的项目，低价冲标，导致利润极差；原项目订单金额是850万，商务条件是：10%预付，200万3月27日支票，剩余货款申请6个月账期+吐3%个点，吐的3个点以后返的形式上账到百纳恒通账上，以及使用60万账上激励；
3、代理商没有利润，希望我司可以支持此单商务，因此申请补货部分商务：90天支票吐3%，烦请领导酌情审批，感谢~</t>
  </si>
  <si>
    <t>芜宣机场货站跨境电商海关监管中心项目网络设备</t>
  </si>
  <si>
    <t>合肥皖达信息科技有限公司</t>
  </si>
  <si>
    <t>HF2025020010</t>
  </si>
  <si>
    <t>1Y01022502650G</t>
  </si>
  <si>
    <t>济南低运量轨道交通高新东区环线工程PRO20240227000125-剩余下单</t>
  </si>
  <si>
    <t>南京英诺威信息科技有限公司</t>
  </si>
  <si>
    <t>JN2025020090</t>
  </si>
  <si>
    <t>1Y01012502780G;1Y01082411870D</t>
  </si>
  <si>
    <t>付款方式:期票 系统账期:150 特殊商务报备 激励0 实际毛利3.32% 标准毛利3.32% 审批通过！</t>
  </si>
  <si>
    <t>合同中型号和物料描述写完了</t>
  </si>
  <si>
    <t>国联证券25年网络需求-AR路由器采购</t>
  </si>
  <si>
    <t>无锡中承锐芯科技有限公司</t>
  </si>
  <si>
    <t>NJ2025020145</t>
  </si>
  <si>
    <t>1Y01022502500H</t>
  </si>
  <si>
    <t>系统账期:3 付款方式:现结 激励0 实际毛利2.55% 标准毛利4.5% 审批通过！</t>
  </si>
  <si>
    <t>BJ2025021219</t>
  </si>
  <si>
    <t>1Y01022502640V</t>
  </si>
  <si>
    <t>付款方式:期票 系统账期:115 激励0 特殊商务报备 实际毛利4.49% 标准毛利4.5% 审批通过！</t>
  </si>
  <si>
    <t>此次周市乾坤云项目为纯软件订单，项目预估5月底回款，考虑到渠道排款流程时间，特此申请115天账期进行支撑</t>
  </si>
  <si>
    <t>WJB一局新建机房项目</t>
  </si>
  <si>
    <t>北京太极信息系统技术有限公司</t>
  </si>
  <si>
    <t>BJ2025020042</t>
  </si>
  <si>
    <t>1Y01022501160R</t>
  </si>
  <si>
    <t>付款方式:现结 系统账期:0  特殊商务报备 激励0  实际毛利0.0% 标准毛利3.0% 审批通过！</t>
  </si>
  <si>
    <t>现结吐3%</t>
  </si>
  <si>
    <t>中煤总部视频会议终端</t>
  </si>
  <si>
    <t>BJ2025021228</t>
  </si>
  <si>
    <t>1Y01012502590D</t>
  </si>
  <si>
    <t>系统账期:60 付款方式:电汇 激励0 实际毛利4.5% 标准毛利4.5% 审批通过！</t>
  </si>
  <si>
    <t>西安机场三期T5航站楼二标三标四标段项 目</t>
  </si>
  <si>
    <t>陕西智通合信科技有限公司</t>
  </si>
  <si>
    <t>XA2025020089</t>
  </si>
  <si>
    <t>1Y01022502640B</t>
  </si>
  <si>
    <t>付款方式:现结 系统账期:0 激励0 实际毛利2.55% 标准毛利4.5% 审批通过！</t>
  </si>
  <si>
    <t>通辽电厂智慧热电PRO20250214100215</t>
  </si>
  <si>
    <t>内蒙古智祎科技有限责任公司</t>
  </si>
  <si>
    <t>BJ2025021260</t>
  </si>
  <si>
    <t>1Y01022502360G</t>
  </si>
  <si>
    <t>该渠道为我司新扩展地市商业渠道，合同签订后可完成渠道互锁，渠道客户侧关系良好，资金情况良好，但由于客户侧预估回款时间较长，特申请90天账期支票，烦请领导审批</t>
  </si>
  <si>
    <t>最终用户名称错误</t>
  </si>
  <si>
    <t>SMA-北京嘉楠捷思信息技术有限公司网络改造</t>
  </si>
  <si>
    <t>BJ2025021234</t>
  </si>
  <si>
    <t>1Y01022502670S</t>
  </si>
  <si>
    <t>河北衡昔高速新建项目--数通第一批</t>
  </si>
  <si>
    <t>北京视讯伟业科技有限公司</t>
  </si>
  <si>
    <t>BJ2024111475</t>
  </si>
  <si>
    <t>1Y01042411130X</t>
  </si>
  <si>
    <t>付款方式:期票 系统账期:10%0,90%120 特殊商务报备 实际毛利4.53% 标准毛利4.53% 审批通过！</t>
  </si>
  <si>
    <t>已中标，因项目后期长，申请10%预付，剩余120天账期</t>
  </si>
  <si>
    <t>10%0,90%120</t>
  </si>
  <si>
    <t>平湖华数广电网络有限公司接入交换机采购项目</t>
  </si>
  <si>
    <t>浙江图灵软件技术有限公司</t>
  </si>
  <si>
    <t>HZ2025020091</t>
  </si>
  <si>
    <t>1Y01022502650E</t>
  </si>
  <si>
    <t>SMA-北京伍方兴业科技有限公司交换机采购</t>
  </si>
  <si>
    <t>BJ2025021235</t>
  </si>
  <si>
    <t>1Y01022502670U</t>
  </si>
  <si>
    <t>SMA-农发行20路管理授权</t>
  </si>
  <si>
    <t>北京神州良实科技有限公司</t>
  </si>
  <si>
    <t>BJ2025021269</t>
  </si>
  <si>
    <t>1Y01022502540Z</t>
  </si>
  <si>
    <t>2024年玉柴网络设备框架采购项目PRO20240620100366（11）</t>
  </si>
  <si>
    <t>GZ2025020390</t>
  </si>
  <si>
    <t>1Y01012502870D</t>
  </si>
  <si>
    <t>系统账期:60 付款方式:电汇 激励0  实际毛利4.49% 标准毛利4.49% 审批通过！</t>
  </si>
  <si>
    <t>附件一、配置清单跟合同清单对不上合同清单里请填写大类明细</t>
  </si>
  <si>
    <t>精信园区信息化建设项目</t>
  </si>
  <si>
    <t>BJ2025021250</t>
  </si>
  <si>
    <t>1Y01022502630P</t>
  </si>
  <si>
    <t xml:space="preserve">	激励3000.0 付款方式:现结 系统账期:0 实际毛利4.08% 标准毛利6.0% 审批通过！</t>
  </si>
  <si>
    <t>SMA-周生生模块采购项目</t>
  </si>
  <si>
    <t>BJ2025021286</t>
  </si>
  <si>
    <t>1Y01022502400E</t>
  </si>
  <si>
    <t>激励380000.0 系统账期:0 付款方式:现结 特殊商务报备 实际毛利0.0% 标准毛利3.0%</t>
  </si>
  <si>
    <t>下家也是给明电现款，同步吐3个点；</t>
  </si>
  <si>
    <t>达梦中国数据库产业基地新建数据中心项目-配件增补</t>
  </si>
  <si>
    <t>WH2025020067</t>
  </si>
  <si>
    <t>1Y01022502410K</t>
  </si>
  <si>
    <t>付款方式:现结 系统账期:0 激励0 实际毛利3.0% 标准毛利3.0%</t>
  </si>
  <si>
    <t>1Y01022502390Y</t>
  </si>
  <si>
    <t>付款方式:现结 系统账期:0 激励77377.0 实际毛利4.08% 标准毛利6.0% 审批通过！</t>
  </si>
  <si>
    <t>BJ2025021311</t>
  </si>
  <si>
    <t>1Y01022502730V</t>
  </si>
  <si>
    <t>项目名称有误</t>
  </si>
  <si>
    <t>福州市第二医院存储扩容PRO20220711000626</t>
  </si>
  <si>
    <t>数字未来（福建）信息科技有限公司</t>
  </si>
  <si>
    <t>FZ2025020096</t>
  </si>
  <si>
    <t>1Y01022502250G</t>
  </si>
  <si>
    <t xml:space="preserve">	系统账期:120 付款方式:期票  特殊商务报备 激励0 实际毛利4.5% 标准毛利4.5%</t>
  </si>
  <si>
    <t>不压库，已中标，回款周期较长，项目金额较大，恳请领导支持120天支票</t>
  </si>
  <si>
    <t xml:space="preserve">付款方式:期票 系统账期:270 激励0 特殊商务报备 实际毛利4.43% 标准毛利3.0% </t>
  </si>
  <si>
    <t>1，上海电控研究所拟采购  5G 自组网基站，项目总金额达 1.92 亿元。
2，首期项目于去年 6 月启动，联强已与源派签署了金额为 6000 万元的合同并下单。
3，本期项目预算约 5000 万元，涵盖交付、调试及安装等工作环节，预计 6 个月左右可实现回款。不过，考虑到验收流程及回款周期的不确定性，可能额外需要 3 个月的账期。源派方面提出，希望以整体合同金额高签 1.5% 的方式，换取这 3 个月的账期保障；同时希望，若能在 6 个月期满后按时回款，可以返还相应账期费用。恳请领导批准此项商务申请，感谢您的支持。</t>
  </si>
  <si>
    <t>特殊商务未截全，高签点数未填</t>
  </si>
  <si>
    <t xml:space="preserve">付款方式:期票 系统账期:270 激励0 特殊商务报备 实际毛利4.5% 标准毛利3.0% </t>
  </si>
  <si>
    <t xml:space="preserve">1、特殊商务报备未截全
2、特殊商务高签点数未填
</t>
  </si>
  <si>
    <t>南医大江宁校区新建机房</t>
  </si>
  <si>
    <t>江苏深合智能网络科技有限公司</t>
  </si>
  <si>
    <t>NJ2025020144</t>
  </si>
  <si>
    <t>1Y01022502190N</t>
  </si>
  <si>
    <t>系统账期:90 付款方式:期票 特殊商务报备 激励0 实际毛利3.0% 标准毛利3.0% 审批通过！</t>
  </si>
  <si>
    <t>CRM已报备特殊商务</t>
  </si>
  <si>
    <t>某方向综合练习基地场地（二期）</t>
  </si>
  <si>
    <t>华北计算技术研究所（中国电子科技集团公司第十五研究所）</t>
  </si>
  <si>
    <t>SH2024120646</t>
  </si>
  <si>
    <t>1Y01132411240L</t>
  </si>
  <si>
    <t xml:space="preserve">系统账期:60 付款方式:电汇 激励0 特殊商务报备  实际毛利6.68% 标准毛利3.0% </t>
  </si>
  <si>
    <t>1、该项目高签了10万，这10万是用于6月涉密项目的延期费用</t>
  </si>
  <si>
    <t>特殊商务填写有误高签特殊商务未填高签特殊商务未填，未上传特殊商务报备</t>
  </si>
  <si>
    <t>李晓宇</t>
  </si>
  <si>
    <t>中办研究院跨网交换平台信息化建设项目</t>
  </si>
  <si>
    <t>赢讯纵横（北京）科技发展有限公司</t>
  </si>
  <si>
    <t>BJ2025021192</t>
  </si>
  <si>
    <t>1Y01042412890Q</t>
  </si>
  <si>
    <t>付款方式:现结 系统账期:0 激励0 特殊商务报备 实际毛利1.27% 标准毛利4.23% 审批通过！</t>
  </si>
  <si>
    <t>项目为中办涉密邀标，客户预算较低，渠道需要免费支撑用户服务和配件等，客户付款节奏为到货上架安装调试，加电最终验收合格后付款，整体交付时间周期为5个月左右；渠道开始让我们提供5-6个月的账期支持，他们有一定资金，最终谈判为现结给我们货款，给他们让利3个点的商务</t>
  </si>
  <si>
    <t>信义玻璃（马鞍山）数通采购</t>
  </si>
  <si>
    <t>安徽祯欣互联科技有限公司</t>
  </si>
  <si>
    <t>HF2025020012</t>
  </si>
  <si>
    <t>1Y01022502490F</t>
  </si>
  <si>
    <t>祯欣互联为城市云关联公司，与我司已签订框架协议</t>
  </si>
  <si>
    <t>海尔HCSO（黄岛）扩容-202502-软件</t>
  </si>
  <si>
    <t>东软集团股份有限公司</t>
  </si>
  <si>
    <t>JN2025020114</t>
  </si>
  <si>
    <t>1Y01012502450H;1Y012625020032</t>
  </si>
  <si>
    <t>付款方式:银票 系统账期:110 特殊商务报备 激励0  实际毛利3.0% 标准毛利3.0% 审批通过！</t>
  </si>
  <si>
    <t>华为云基础软件,华为云服务</t>
  </si>
  <si>
    <t>长电封测数通网络增补项目</t>
  </si>
  <si>
    <t>NJ2025020167</t>
  </si>
  <si>
    <t>1Y01022502760Z</t>
  </si>
  <si>
    <t>万科集团2025年网络框架项目R1</t>
  </si>
  <si>
    <t>SZ2025020399</t>
  </si>
  <si>
    <t>1Y01022502510E</t>
  </si>
  <si>
    <t xml:space="preserve">系统账期:90 付款方式:电汇 特殊商务报备 激励0 实际毛利4.5% 标准毛利4.5% </t>
  </si>
  <si>
    <t>渠道引航，万科网络框架项目，低于30万流水订单均申请90天账期</t>
  </si>
  <si>
    <t>此单用户回款周期很长，二代恳请特殊支持120天账期</t>
  </si>
  <si>
    <t xml:space="preserve">付款方式:期票 系统账期:120 激励0 特殊商务报备 实际毛利4.5% 标准毛利4.5% </t>
  </si>
  <si>
    <t>301医院第一医学中心互联网区交换机替换</t>
  </si>
  <si>
    <t>北京云海动力网络科技有限公司</t>
  </si>
  <si>
    <t>BJ2025020562</t>
  </si>
  <si>
    <t>1Y01012502020D</t>
  </si>
  <si>
    <t>科研团队存储购买</t>
  </si>
  <si>
    <t>HZ2025020060</t>
  </si>
  <si>
    <t>1Y01012502980Z</t>
  </si>
  <si>
    <t>下家合同已签完，整体交付周期需要配合软件调试，项目周期较长。</t>
  </si>
  <si>
    <t>美的集团六地工厂网络改造</t>
  </si>
  <si>
    <t>GZ2023060596</t>
  </si>
  <si>
    <t>1Y05102306150K</t>
  </si>
  <si>
    <t xml:space="preserve">	系统账期:60 付款方式:电汇 激励0 实际毛利4.55% 标准毛利4.55%</t>
  </si>
  <si>
    <t>重庆长安汽车数字底座软件框架项目-HCS软硬件</t>
  </si>
  <si>
    <t>重庆怡讯网络技术有限公司</t>
  </si>
  <si>
    <t>CD2025020191</t>
  </si>
  <si>
    <t>1Y01012502860V</t>
  </si>
  <si>
    <t xml:space="preserve">	付款方式:电汇 系统账期:90 激励0 特殊商务报备 实际毛利3.0% 标准毛利3.0%</t>
  </si>
  <si>
    <t>数智融合创新已中标，设备大部分借转销已经进场，数通等均已交货，云软件等交付后即可付款，长安为NA客户，付款实力较强，故90天账期</t>
  </si>
  <si>
    <t>特殊商务中实际账期(天)写90天</t>
  </si>
  <si>
    <t>应用系统国产化建设项目-HCS服务</t>
  </si>
  <si>
    <t>CD2025020192</t>
  </si>
  <si>
    <t>1Y014325020030</t>
  </si>
  <si>
    <t xml:space="preserve">付款方式：电汇  系统账期:90   特殊商务报备 实际毛利3.0% 标准毛利3.0% </t>
  </si>
  <si>
    <t>自定义付款方式</t>
  </si>
  <si>
    <t>90天特殊商务是，无报备</t>
  </si>
  <si>
    <t>河南省省直机关住房资金管理中心“智慧公积金”平台建设数据中心硬件升级项目</t>
  </si>
  <si>
    <t>中科九洲科技股份有限公司</t>
  </si>
  <si>
    <t>ZZ2025020006</t>
  </si>
  <si>
    <t>1Y01012502180A</t>
  </si>
  <si>
    <t>三期工程光模块采购</t>
  </si>
  <si>
    <t>新长城科技有限公司</t>
  </si>
  <si>
    <t>BJ2025021375</t>
  </si>
  <si>
    <t>1Y01012502860H</t>
  </si>
  <si>
    <t>合同明细中缺少服务明细</t>
  </si>
  <si>
    <t>中航工业QY智真项目-</t>
  </si>
  <si>
    <t>北京中威视通科技有限公司</t>
  </si>
  <si>
    <t>BJ2025021229</t>
  </si>
  <si>
    <t>1Y01082411750K</t>
  </si>
  <si>
    <t>系统账期:120 付款方式:期票  激励0 实际毛利4.5% 标准毛利4.5% 审批通过！</t>
  </si>
  <si>
    <t>详见框架协议截图</t>
  </si>
  <si>
    <t>PO号有误</t>
  </si>
  <si>
    <t>物美25年网络项目旧改新</t>
  </si>
  <si>
    <t>北京中科新远科技有限公司</t>
  </si>
  <si>
    <t>BJ2025021386</t>
  </si>
  <si>
    <t>1Y01022502670N</t>
  </si>
  <si>
    <t xml:space="preserve">付款方式:银票 系统账期:180 激励0 特殊商务报备   实际毛利3.0% 标准毛利3.0% </t>
  </si>
  <si>
    <t>恒泰证券四季度第二批硬件采购项目竞争性磋商</t>
  </si>
  <si>
    <t>BJ2025021383</t>
  </si>
  <si>
    <t>1Y01022502310G</t>
  </si>
  <si>
    <t>激励115000.0 付款方式:现结 系统账期:0 特殊商务报备 实际毛利1.04% 标准毛利4.5% 审批通过！</t>
  </si>
  <si>
    <t>现结订单，渠道利润低</t>
  </si>
  <si>
    <t>【航产集团】太原武宿机场三期改扩建建设项目</t>
  </si>
  <si>
    <t>北京商海文天科技发展有限公司</t>
  </si>
  <si>
    <t>BJ2024111596</t>
  </si>
  <si>
    <t>1Y01062411010Z;1Y01062411010Y;1Y01072411650X;1Y018324110021;1Y018324110024</t>
  </si>
  <si>
    <t>激励174625.71 付款方式:期票 系统账期:46%90,54%210 特殊商务报备 实际毛利4.72% 标准毛利3.21% 审批通过！</t>
  </si>
  <si>
    <t>武宿机场三期政扩建项目，涉及HCS高阶服务，整体项目建设时间以及回款周期较长长。订单分两部分:1Y01832410024申请4+3账期，其他订单申请3个月账期。SDT决策结论及总代申请邮件见附件。</t>
  </si>
  <si>
    <t>46%90,54%210</t>
  </si>
  <si>
    <t>易好教育网络扩容项目</t>
  </si>
  <si>
    <t>付款方式:期票 系统账期:120 特殊商务报备 实际毛利4.5% 标准毛利4.5% 审批通过！</t>
  </si>
  <si>
    <t>项目去年已中标，初华为数通产品外还涉及到其他产品。整体为集成项目，客户预计要货时间为3月中旬可进场。由于整体回款节奏较长，故申请120天账期给予支持。该渠道在金融主要做中小金融客户，是华为商业重点渠道。</t>
  </si>
  <si>
    <t>激励30801.89 付款方式:电汇 系统账期:90 特殊商务报备 实际毛利4.28% 标准毛利4.28%</t>
  </si>
  <si>
    <t>核心代理商下单采购，客户着急要货，货到开单。</t>
  </si>
  <si>
    <t>农发行湖北省分行采购1套ES2 86 Pro</t>
  </si>
  <si>
    <t>BJ2025021241</t>
  </si>
  <si>
    <t>1Y01022502490V</t>
  </si>
  <si>
    <t>301医院第一医学中心互联网区交换机替换1</t>
  </si>
  <si>
    <t>系统账期:180 付款方式:期票 特殊商务报备 实际毛利4.5% 标准毛利4.5% 审批通过！</t>
  </si>
  <si>
    <t>该笔订单为24年遗留项目，从中建材切到我司项目，渠道侧已与我司补充担保协议，客户侧需3月7号到货，不会出现压库情况</t>
  </si>
  <si>
    <t>华北油田ME60扩容</t>
  </si>
  <si>
    <t>BJ2025021406</t>
  </si>
  <si>
    <t>1Y01022502690U</t>
  </si>
  <si>
    <t>宁波地铁8号线乘客信息系统备控中心AC增补license</t>
  </si>
  <si>
    <t>湖南承希科技有限公司</t>
  </si>
  <si>
    <t>HZ2025020098</t>
  </si>
  <si>
    <t>1Y01022502660B</t>
  </si>
  <si>
    <t>包2-RZT</t>
  </si>
  <si>
    <t>WH2025010075</t>
  </si>
  <si>
    <t>1Y01012501220H</t>
  </si>
  <si>
    <t>付款方式:现结 激励0 系统账期:0天 实际毛利2.55% 标准毛利4.5%</t>
  </si>
  <si>
    <t>0天</t>
  </si>
  <si>
    <t xml:space="preserve">	系统账期:120 付款方式:电汇 激励0 特殊商务报备 实际毛利4.5% 标准毛利4.5% </t>
  </si>
  <si>
    <t>不压库，项目已中标，金额较大，二代与三代合同签订中，同步备货，兴众为恳请特殊支持120天账期</t>
  </si>
  <si>
    <t>福建广电网络2024年万兆盒式交换机项目-漳州尤溪电模块</t>
  </si>
  <si>
    <t>FZ2025020109</t>
  </si>
  <si>
    <t>1Y01022502750H</t>
  </si>
  <si>
    <t>清远市政数局XC云硬盘扩容</t>
  </si>
  <si>
    <t>广东均粤科技有限公司</t>
  </si>
  <si>
    <t>GZ2025020455</t>
  </si>
  <si>
    <t>1Y01022502790Q</t>
  </si>
  <si>
    <t xml:space="preserve">	付款方式:现结 系统账期:0 激励0  实际毛利2.55% 标准毛利4.5% </t>
  </si>
  <si>
    <t>【自动化】国网湖北省电力有限公司2024年省调调度网路由器扩容 license增补</t>
  </si>
  <si>
    <t>WH2025020080</t>
  </si>
  <si>
    <t>1Y01022502630N</t>
  </si>
  <si>
    <t xml:space="preserve">系统账期:3 付款方式:现结 激励0 实际毛利2.55% 标准毛利4.5% </t>
  </si>
  <si>
    <t>魏家地超融合建设项目</t>
  </si>
  <si>
    <t>兰州伟远达网络技术有限责任公司</t>
  </si>
  <si>
    <t>XA2025020098</t>
  </si>
  <si>
    <t>1Y01022502750V</t>
  </si>
  <si>
    <t>岳池电力调度数据网建设工程</t>
  </si>
  <si>
    <t>成都浦信科技有限公司</t>
  </si>
  <si>
    <t>CD2025020209</t>
  </si>
  <si>
    <t>1Y01022502810K</t>
  </si>
  <si>
    <t>系统账期:120 付款方式:电汇 特殊商务报备 激励0  实际毛利2.12% 标准毛利3.0% 审批通过！</t>
  </si>
  <si>
    <t>中山大学附属第七医院二期项目 IV标 数通招标增补</t>
  </si>
  <si>
    <t>深圳市信德远致科技有限公司</t>
  </si>
  <si>
    <t>SZ2024120437</t>
  </si>
  <si>
    <t>1Y01022412500Q</t>
  </si>
  <si>
    <t xml:space="preserve">付款方式:期票 系统账期:180 激励0 特殊商务报备  实际毛利4.5% 标准毛利4.5% </t>
  </si>
  <si>
    <t>此单为q4冲刺项目中山七院增补订单，总包要货（3.10号前此项目所有货进场），现增补13台ap，申请和初始订单商务拉齐</t>
  </si>
  <si>
    <t>新梓学校网络改造项目</t>
  </si>
  <si>
    <t>深圳市诺金系统集成有限公司</t>
  </si>
  <si>
    <t>SZ2025020445</t>
  </si>
  <si>
    <t>1Y01022502910N</t>
  </si>
  <si>
    <t>2025年厦门电信政务云扩容75+2</t>
  </si>
  <si>
    <t>FZ2025020106</t>
  </si>
  <si>
    <t>1Y01022502760C</t>
  </si>
  <si>
    <t>台州市路桥区路灯及道杆综合利用开发项目-路桥区数字化共享融合基础设施建设项目（一期）PRO20240529100519</t>
  </si>
  <si>
    <t>台州维安智能电子有限公司</t>
  </si>
  <si>
    <t>HZ2025020072</t>
  </si>
  <si>
    <t>1Y01012408190P</t>
  </si>
  <si>
    <t xml:space="preserve">系统账期:3 付款方式:电汇 激励0  实际毛利4.44% 标准毛利4.45% </t>
  </si>
  <si>
    <t>2025年兴业银行分布式存储一期建设-鲲泰</t>
  </si>
  <si>
    <t>FZ2025020078</t>
  </si>
  <si>
    <t>1Y01012502880D</t>
  </si>
  <si>
    <t>物料明细有误金额有误合同金额与系统不一致 合同大类与合同清单不一致 请上传电子合同的物料明细表</t>
  </si>
  <si>
    <t>厦门鸿蒙智行长浩路店网络新建PRO20241210100820</t>
  </si>
  <si>
    <t>厦门市亨达海天计算机网络有限公司</t>
  </si>
  <si>
    <t>FZ2025020111</t>
  </si>
  <si>
    <t>1Y01022502790A</t>
  </si>
  <si>
    <t>市机动车排污管理中心</t>
  </si>
  <si>
    <t>河北云联网络科技有限公司</t>
  </si>
  <si>
    <t>BJ2025021487</t>
  </si>
  <si>
    <t>1Y01022502780F</t>
  </si>
  <si>
    <t>付款方式:现结 系统账期:0 实际毛利2.54% 标准毛利4.5% 审批通过！</t>
  </si>
  <si>
    <t>合肥欣竹生物科技有限公司-网络项目</t>
  </si>
  <si>
    <t>HF2025020015</t>
  </si>
  <si>
    <t>1Y01022502810R</t>
  </si>
  <si>
    <t>产品明细与合同清单对不上</t>
  </si>
  <si>
    <t>澳门新八佰伴项目</t>
  </si>
  <si>
    <t>BJ2025021465</t>
  </si>
  <si>
    <t>1Y01022502810Z</t>
  </si>
  <si>
    <t>中煤挖煤机大模型配套机房</t>
  </si>
  <si>
    <t>HZ2024110121</t>
  </si>
  <si>
    <t>1Y01052411340Z</t>
  </si>
  <si>
    <t>付款方式:期票 特殊商务报备 系统账期:115 激励0 实际毛利3.0% 标准毛利3.0%</t>
  </si>
  <si>
    <t>已经在建工程厂房和装修，预计3月中旬能进场安装</t>
  </si>
  <si>
    <t xml:space="preserve">付款方式填写错误最终用户错误 供应链最终用户有误 </t>
  </si>
  <si>
    <t>中铁十四局网络改造</t>
  </si>
  <si>
    <t>山东重志诚成信息技术有限公司</t>
  </si>
  <si>
    <t>JN2025020118</t>
  </si>
  <si>
    <t>1Y01022502730E</t>
  </si>
  <si>
    <t>最终用户有误，供应链有误</t>
  </si>
  <si>
    <t>系统账期:30 付款方式:电汇 激励0 实际毛利4.5% 标准毛利4.5%</t>
  </si>
  <si>
    <t>项目后返 高签37.95% 付款方式:现结 系统账期:0 实际毛利39.54% 标准毛利4.5% 审批通过！</t>
  </si>
  <si>
    <t>特殊商务报备填否</t>
  </si>
  <si>
    <t>中国石油四川销售公司办公电脑及加管设备采购项目-2025年2月</t>
  </si>
  <si>
    <t>四川联坤信息工程有限公司</t>
  </si>
  <si>
    <t>CD2025020201</t>
  </si>
  <si>
    <t>1Y01022502510C</t>
  </si>
  <si>
    <t>付款方式:现结  实际毛利2.55% 标准毛利4.5%</t>
  </si>
  <si>
    <t>索尼2025年框架采购项目-索尼设备采购</t>
  </si>
  <si>
    <t>BJ2025021469</t>
  </si>
  <si>
    <t>1Y01022502500F</t>
  </si>
  <si>
    <t>付款方式:期票 系统账期:60 激励0  实际毛利4.5% 标准毛利4.5% 审批通过！</t>
  </si>
  <si>
    <t>索尼2025年框架采购项目-新疆台交换机采购</t>
  </si>
  <si>
    <t>BJ2025021377</t>
  </si>
  <si>
    <t>1Y01022502500E</t>
  </si>
  <si>
    <t>国家管网24~25年集中采购项目订单19-局域网二期智网数科地区批次一</t>
  </si>
  <si>
    <t>联通数字科技有限公司</t>
  </si>
  <si>
    <t>BJ2024121951</t>
  </si>
  <si>
    <t>1Y01062412470L;1Y01062412470U;1Y01072412650A;1Y01072412960D;1Y01112412740P</t>
  </si>
  <si>
    <t>付款方式:电汇  特殊商务报备 系统账期:94.4%60天 5%90天 0.6%5年 激励0 实际毛利6.36% 标准毛利4.5% 审批通过！</t>
  </si>
  <si>
    <t>背靠背付款，智网数科合同签订：回款情况预计：到货付款90%，安装调试完成10%（此部分为神码实施，已经和许鹏总团队对齐，神码ASP团队有实施能力），今年预计90%客户付给联通，若华为未完成到货，智网数科预计会挂款1月付90%，此部分预计在800万左右
分公司1：到货付款100%，预计此部分在600万左右，（此部分为神码实施，已经和许鹏总团队对齐，神码ASP团队有实施能力）
分公司2：到货付款95%，剩余5%作为质保金5年后退还，预计此部分在200万左右，（此部分为神码实施，已经和许鹏总团队对齐，神码ASP团队有实施能力）
9、综上所述；
项目回款节奏：
1、50%：到货客户现场60天内回款90%，到货后安装调试90天回款10%
2、37.5%:到货60天付款100%
3、12.5%：到货60天95%，5%五年</t>
  </si>
  <si>
    <t>请修改请上传合同明细物料清单可复制版本</t>
  </si>
  <si>
    <t>94.4%60天 5%90天 0.6%5年</t>
  </si>
  <si>
    <t>新建浩吉铁路荆门北至子陵联络线工程通信设备采购</t>
  </si>
  <si>
    <t>武汉天窗点通信技术有限公司</t>
  </si>
  <si>
    <t>WH2025020083</t>
  </si>
  <si>
    <t>1Y01022502390J</t>
  </si>
  <si>
    <t xml:space="preserve">付款方式:期票  系统账期:60 激励0 实际毛利3.0% 标准毛利3.0% </t>
  </si>
  <si>
    <t>国网山东省电力公司2024年第二次配网物资协议库存招标采购项目--梅格测试二批</t>
  </si>
  <si>
    <t>山东梅格彤天电气有限公司</t>
  </si>
  <si>
    <t>JN2025020105</t>
  </si>
  <si>
    <t>1Y01022502070X</t>
  </si>
  <si>
    <t>付款方式:现结 系统账期:0 激励0 特殊商务报备 实际毛利2.59% 标准毛利6.0% 审批通过！</t>
  </si>
  <si>
    <t>国网辽宁电能发智算平台基础设施临时环境紧急建设项目PRO20250211171556709</t>
  </si>
  <si>
    <t>SY2025020095</t>
  </si>
  <si>
    <t>1Y01012502980G</t>
  </si>
  <si>
    <t>激励84404.21 系统账期:0 付款方式:现结 特殊商务报备 实际毛利0.56% 标准毛利3.0% 审批通过！</t>
  </si>
  <si>
    <t>二代中通商融现款，合同中使用激励84404.21元，使用激励部分不降点，整单吐点2.5个点。望领导审批感谢~</t>
  </si>
  <si>
    <t>24年框架过期，商业订单申请延续24年账期90天。</t>
  </si>
  <si>
    <t>三门峡市崤云公司deepseek服务器采购项目</t>
  </si>
  <si>
    <t>ZZ2025020033</t>
  </si>
  <si>
    <t>1Y01022502560N</t>
  </si>
  <si>
    <t xml:space="preserve">项目名称：三门峡市崤云公司deepseek服务器采购项目
华为合同PO: 1Y01022502560N
销售合同金额：909902.14
合同通路：华为技术有限公司-合肥神州数码有限公司-河南妙视信息技术有限公司-三门峡崤云信息服务股份有限公司
商务条款为：华为发货4日起90天支票。
项目已经发标，3月21日开标。华为客户经理做通用户侧关系，发标参数是华为强控标参数，且用户与二代已签署合作协议书，协议书内条款为设备到货签收后30天内完成合同签订以及全额货款的支付。
另外我司也在与二代沟通融资工具的使用，线下流程在3个月内可以完成。同时根据时间推算4月初用户侧合同可以完成签订，且与二代走付款，保障二代的回款，申请给二代自华为发货4日起90天支票的账期商务。
</t>
  </si>
  <si>
    <t>请上传合同明细附件清单，合同明细与合同清单不符供应链最终用户位置有误</t>
  </si>
  <si>
    <t>青峰医药集团有限公司网络优化项目-扩容</t>
  </si>
  <si>
    <t>WH2025020081</t>
  </si>
  <si>
    <t>1Y01022502420B</t>
  </si>
  <si>
    <t xml:space="preserve">激励30138.23 付款方式:电汇 系统账期:90 特殊商务报备   实际毛利5.57% 标准毛利5.57% </t>
  </si>
  <si>
    <t>广发银行股份有限公司 2024年度第二批生产资源（视频会议系统） 采购项目</t>
  </si>
  <si>
    <t>GZ2025020457</t>
  </si>
  <si>
    <t xml:space="preserve"> 付款方式:现结 系统账期:0 激励0 实际毛利2.61% 标准毛利4.55% </t>
  </si>
  <si>
    <t>服务明细未签大类</t>
  </si>
  <si>
    <t>系统账期:120 付款方式:电汇 激励0 特殊商务报备  实际毛利6.68% 标准毛利3.0%</t>
  </si>
  <si>
    <t>1、该项目高签了10万，这10万是用于6月涉密项目的延期费用。2、我司全程技术支撑，因用户回款问题，代理商需要账期支撑120天，考虑到3级渠道在我司授信良好，且经常合作，特此和十五所沟通，通过抵押三代支票的形式，进行账期支撑。3代将直接开具支票给我司。我司向华为付款前昕天卫将支票给到神码。</t>
  </si>
  <si>
    <t>DB特殊商务账期填写错误</t>
  </si>
  <si>
    <t>安徽交通数科智慧高速数据与系统应用实验室高速专属云平台建设项目EPC-云</t>
  </si>
  <si>
    <t>HF2025020016</t>
  </si>
  <si>
    <t>1Y01022501650D;1Y01022501620F;1Y01022501870A</t>
  </si>
  <si>
    <t>系统账期:180 激励405799.5 付款方式:期票 特殊商务报备 实际毛利3.31% 标准毛利3.31% 审批通过！</t>
  </si>
  <si>
    <t>项目去年底已中标，按客户需要3月份需尽快供货到位，不压库，同时此单因下游验收时间较长，付款条款较为严苛，特此申请此单6个月账期，收取整单支票（实际按厂商发货起算）同步华为已上会SDT，同时因账期超出框架范围，此单已与渠道沟通不算在框架范围内。</t>
  </si>
  <si>
    <t>2024输变电4批-超联</t>
  </si>
  <si>
    <t>超联科技（天津）有限公司</t>
  </si>
  <si>
    <t>BJ2024121839</t>
  </si>
  <si>
    <t>1Y01122411150A</t>
  </si>
  <si>
    <t>付款方式:电汇 系统账期:15%0，85%60 实际毛利3.06% 标准毛利3.06% 审批通过！</t>
  </si>
  <si>
    <t>15%0，85%60</t>
  </si>
  <si>
    <t>飞鹤网络采购</t>
  </si>
  <si>
    <t>BJ2025021533</t>
  </si>
  <si>
    <t>1Y01032502050B</t>
  </si>
  <si>
    <t>付款方式:期票 系统账期:60 实际毛利4.48% 标准毛利4.5% 审批通过！</t>
  </si>
  <si>
    <t>云南索沃信息技术有限公司样机</t>
  </si>
  <si>
    <t>云南索沃信息技术有限公司</t>
  </si>
  <si>
    <t>CD2025020235</t>
  </si>
  <si>
    <t>1Y01022502100R</t>
  </si>
  <si>
    <t xml:space="preserve"> 付款方式:现结  实际毛利1.5% 标准毛利1.5%</t>
  </si>
  <si>
    <t>西湖区档案馆</t>
  </si>
  <si>
    <t>HZ2025020116</t>
  </si>
  <si>
    <t>1Y01022502950G</t>
  </si>
  <si>
    <t>蓝箭酒泉基地网络项目</t>
  </si>
  <si>
    <t>北京圣世博泰科技股份有限公司</t>
  </si>
  <si>
    <t>BJ2025021544</t>
  </si>
  <si>
    <t>1Y01032502060S</t>
  </si>
  <si>
    <t xml:space="preserve">系统账期:100 付款方式:电汇 激励0 特殊商务报备 实际毛利4.5% 标准毛利4.5% </t>
  </si>
  <si>
    <t>中湃24年框架已经到期申请延续框架账期100天。该项目为增补项目，二代回款在3个月左右申请100天账期，望领导批准谢谢</t>
  </si>
  <si>
    <t>华夏银行上海分行采购1套ES2 Pro 86</t>
  </si>
  <si>
    <t>BJ2025021399</t>
  </si>
  <si>
    <t>1Y01022502540U</t>
  </si>
  <si>
    <t>芯朋微电子苏州研发中心项目</t>
  </si>
  <si>
    <t>上海广赛电源有限公司</t>
  </si>
  <si>
    <t>NJ2025020190</t>
  </si>
  <si>
    <t>1Y01022502870S</t>
  </si>
  <si>
    <t>付款方式:期票 特殊商务报备 系统账期:115 激励0 实际毛利3.0% 标准毛利3.0% 审批通过！</t>
  </si>
  <si>
    <t>依据项目要货以及回款节奏，渠道诉求115天账期支撑</t>
  </si>
  <si>
    <t>鹭燕SDWAN建设项目（借用）</t>
  </si>
  <si>
    <t>FZ2025020116</t>
  </si>
  <si>
    <t>1Y01022502970U</t>
  </si>
  <si>
    <t xml:space="preserve"> 系统账期:60 付款方式:电汇 激励0 实际毛利4.5% 标准毛利4.5%</t>
  </si>
  <si>
    <t>不是特殊商务</t>
  </si>
  <si>
    <t>系统账期:10.9%0，89.1%120 付款方式:期票 激励125117.07 特殊商务报备 实际毛利3.0% 标准毛利3.0% 审批通过！</t>
  </si>
  <si>
    <t>10.9%0，89.1%120</t>
  </si>
  <si>
    <t>超聚变北龙湖总部园区-数据中心（软件+服务）</t>
  </si>
  <si>
    <t>ZZ2025020031</t>
  </si>
  <si>
    <t>1Y018125020030</t>
  </si>
  <si>
    <t>系统账期:180 付款方式:期票 特殊商务报备 激励0  实际毛利4.5% 标准毛利4.5% 审批通过！</t>
  </si>
  <si>
    <t>该项目是总包项目形式，中标后，后续针对用户实际需求，分批次采购。该订单前面批次都是和广之讯签的框架合同模式，整体合同账期6个月。本批次订单，申请延用前面的账期模式。</t>
  </si>
  <si>
    <t>厦门翔安新机场弱电工程建设项目-厦门二标下单-路由器、云内交换机1</t>
  </si>
  <si>
    <t>FZ2024110118</t>
  </si>
  <si>
    <t>1Y01012411800L</t>
  </si>
  <si>
    <t xml:space="preserve">	系统账期:60 付款方式:电汇 激励0 实际毛利4.55% 标准毛利4.56% </t>
  </si>
  <si>
    <t>天津市JW训练服务器采购项目</t>
  </si>
  <si>
    <t>BJ2025021560</t>
  </si>
  <si>
    <t>1Y01022502050G</t>
  </si>
  <si>
    <t>付款方式:期票 系统账期:180 特殊商务报备 实际毛利3.0% 标准毛利3.0% 审批通过！</t>
  </si>
  <si>
    <t>领导好，此项目属于VNA订单，已中标不压库，全程我司参与支持，此项目与曙光的直接竞争，参数被曙光抬高，因此项目中标金额低，此项目天津市纪委具备重要战略意义，打破了曙光的垄断。二代思为与下游签约价格为129万，我司出货金额130万，二代直接亏损1万元，并且需要承担账期。华为需要我司和二代共同支持此项目，经过的多轮沟通后，华为希望我司提供180天账期支持，并且日后此客户下单都会选择我司，同时华为客户经理承诺今年专通局800万项目锁定下单我司。基于上述条件，申请180天账期支持，烦请领导审批，谢谢</t>
  </si>
  <si>
    <t>DB特殊商务高签未填、
特殊商务报备未截全</t>
  </si>
  <si>
    <t>泉州农商银行永定瑞狮村镇银行网络改造项目</t>
  </si>
  <si>
    <t>FZ2025020121</t>
  </si>
  <si>
    <t>1Y01022502970A</t>
  </si>
  <si>
    <t>南水北调集团网络设备维保_License</t>
  </si>
  <si>
    <t>BJ2025021471</t>
  </si>
  <si>
    <t>1Y01012502770P</t>
  </si>
  <si>
    <t>星辰天合数通年度集采-2025年2月</t>
  </si>
  <si>
    <t>BJ2025021525</t>
  </si>
  <si>
    <t>1Y01022502420P</t>
  </si>
  <si>
    <t>付款方式:期票 系统账期:60 激励23519.0 实际毛利4.5% 标准毛利4.5% 审批通过！</t>
  </si>
  <si>
    <t>需填写激励编号及对应金额。1</t>
  </si>
  <si>
    <t>市公安局XC改造项目PRO20250214100328</t>
  </si>
  <si>
    <t>CD2025020233</t>
  </si>
  <si>
    <t>1Y01022502640Y</t>
  </si>
  <si>
    <t>付款方式:电汇 系统账期:90  特殊商务报备  实际毛利4.5% 标准毛利4.5%</t>
  </si>
  <si>
    <t>付款方式:期票 系统账期:30 激励0 实际毛利4.5% 标准毛利4.5% 审批通过！</t>
  </si>
  <si>
    <t>海南警察学院新建校项目PRO20230922000099-AP样机</t>
  </si>
  <si>
    <t>GZ2025020514</t>
  </si>
  <si>
    <t>1Y01032502090Z</t>
  </si>
  <si>
    <t>广东省东莞市南城片区体育设施改造提升项目弱电智能化项目</t>
  </si>
  <si>
    <t>广东博惟科技有限公司</t>
  </si>
  <si>
    <t>GZ2024110489</t>
  </si>
  <si>
    <t>1Y01022411840F</t>
  </si>
  <si>
    <t xml:space="preserve"> 付款方式:期票 系统账期:150 特殊商务报备 激励0 实际毛利4.45% 标准毛利4.45% </t>
  </si>
  <si>
    <t>广东博惟科技有限公司和下游集成商预计135天回款</t>
  </si>
  <si>
    <t>提增补合同</t>
  </si>
  <si>
    <t>升腾资讯视频会议项目</t>
  </si>
  <si>
    <t>优本科技（福州）有限公司</t>
  </si>
  <si>
    <t>FZ2025020122</t>
  </si>
  <si>
    <t>1Y01032502000Q</t>
  </si>
  <si>
    <t>系统账期:15% 0,85% 124 特殊商务报备 付款方式:电汇 激励17170.57 实际毛利4.49% 标准毛利4.49%
特殊商务目前审批中，按加权之后账期105天，区总、产品经理、运控已批。按最高账期124天领导未批完。请之后领导酌情审批</t>
  </si>
  <si>
    <t>此单因渠道上游预付款未收到，已和厂商及渠道协调，先收预付款110W+1.7万激励已给，其余开支票，今天需变更开单，烦请审批。</t>
  </si>
  <si>
    <t>15% 0,85% 124</t>
  </si>
  <si>
    <t>贵州多彩新媒体股份有限公司机房资源升级服务项目</t>
  </si>
  <si>
    <t>贵阳和益信息技术有限公司</t>
  </si>
  <si>
    <t>CD2025020234</t>
  </si>
  <si>
    <t>1Y01022502710P</t>
  </si>
  <si>
    <t>付款方式:现结  实际毛利1.02% 标准毛利3.0%</t>
  </si>
  <si>
    <t xml:space="preserve">	系统账期:现结写0</t>
  </si>
  <si>
    <t>导航145包2</t>
  </si>
  <si>
    <t>WH2025020075</t>
  </si>
  <si>
    <t>1Y01012501190U</t>
  </si>
  <si>
    <t>付款方式:现结 激励0 系统账期:0天   实际毛利2.55% 标准毛利4.5% 
合同明细与通知单不一致，运控与区总已审批</t>
  </si>
  <si>
    <t>1、合同明细与通知单不一致。
2、合同清单与通知单不一致</t>
  </si>
  <si>
    <t>海看网络科技（山东）股份有限公司海看智能媒体大数据中心-2024年数据能力扩容项目PRO20241205100624</t>
  </si>
  <si>
    <t>JN2025020141</t>
  </si>
  <si>
    <t>付款方式:期票 系统账期:150 激励0 特殊商务报备 实际毛利4.55% 标准毛利4.55% 审批通过！</t>
  </si>
  <si>
    <t>江西铜业股份有限公司德兴铜矿富家坞采区新建废石破碎-胶带输送系统工程智能管控系统采购项目</t>
  </si>
  <si>
    <t>江西远创实业有限公司</t>
  </si>
  <si>
    <t>WH2025020017</t>
  </si>
  <si>
    <t>1Y01022501320G</t>
  </si>
  <si>
    <t>付款方式:电汇 系统账期:30%0，70%150 激励0 特殊商务报备 实际毛利3.12% 标准毛利3.12%</t>
  </si>
  <si>
    <t>华为SDT上会决策整单150天已和代理商谈妥，30%预付，70%提供150天账期。</t>
  </si>
  <si>
    <t xml:space="preserve">系统账期按比例填写:30%0，70%150 </t>
  </si>
  <si>
    <t>30%0，70%150</t>
  </si>
  <si>
    <t>泰盛（江西）生活用品有限公司交换机软件升级PRO20240308000668</t>
  </si>
  <si>
    <t>WH2025020094</t>
  </si>
  <si>
    <t>1Y01032502110D</t>
  </si>
  <si>
    <t>激励1858.1 系统账期:60 付款方式:电汇 实际毛利4.5% 标准毛利4.5%</t>
  </si>
  <si>
    <t>华能（广东）能源开发有限公司海门电厂安防专网网络安全建设项目设备采购，</t>
  </si>
  <si>
    <t>GZ2025011929</t>
  </si>
  <si>
    <t>1Y01142411610E</t>
  </si>
  <si>
    <t xml:space="preserve">系统账期:90 付款方式:期票 特殊商务报备 激励0 实际毛利4.5% 标准毛利4.5% </t>
  </si>
  <si>
    <t>此单是电力发电商业订单，总集是得力集团，二代和得力账期在70天左右，二代申请90天账期按时向我司回款。付款方式：开销售前提供从总代发货日起算90天的支票。</t>
  </si>
  <si>
    <t>合同清单有误</t>
  </si>
  <si>
    <t>CJB北龙湖总部基地管控平台需求PRO20250224101019</t>
  </si>
  <si>
    <t>广州神州数码信息科技有限公司</t>
  </si>
  <si>
    <t>ZZ2025020032</t>
  </si>
  <si>
    <t>1Y01022502890G</t>
  </si>
  <si>
    <t>涩宁兰复线光通信升级改造项目PRO20240527100047</t>
  </si>
  <si>
    <t>XA2024110125</t>
  </si>
  <si>
    <t>1Y01062411030N</t>
  </si>
  <si>
    <t>付款方式:期票 系统账期:5%0，95%180 激励0 特殊商务报备 实际毛利2.03% 标准毛利3.0% 审批通过！</t>
  </si>
  <si>
    <t>180天账期，因代理商提前4个月回款1000万，申请整单吐1个点</t>
  </si>
  <si>
    <t>吐点审批人不足</t>
  </si>
  <si>
    <t>SMA-油矿-物采中心招标基地智慧场地项目</t>
  </si>
  <si>
    <t>BJ2025021536</t>
  </si>
  <si>
    <t>1Y01022502350Q</t>
  </si>
  <si>
    <t>付款方式:现结 系统账期:现结 激励0 实际毛利2.55% 标准毛利4.5% 审批通过！</t>
  </si>
  <si>
    <t>合同明细与合同清单中的明细不符</t>
  </si>
  <si>
    <t>此项目已中标，并且已签合同，因验收较复杂，涉及多种产品，验收周期较长，且验收后用䚮回款需3个月，因此申请90天帐期，代理也承诺会按时回款，还请领导支持！</t>
  </si>
  <si>
    <t>中山农商2024年防火墙采购项目（维保增补）</t>
  </si>
  <si>
    <t>华际信息系统有限公司</t>
  </si>
  <si>
    <t>GZ2025020529</t>
  </si>
  <si>
    <t>1Y01022502350L</t>
  </si>
  <si>
    <t xml:space="preserve">	付款方式:期票 系统账期:30 激励0 实际毛利4.5% 标准毛利4.5%</t>
  </si>
  <si>
    <t>中山农商2024年防火墙采购项目软件部分</t>
  </si>
  <si>
    <t>GZ2025020528</t>
  </si>
  <si>
    <t>1Y01022502810U</t>
  </si>
  <si>
    <t>付款条款处未选择哪种方式</t>
  </si>
  <si>
    <t>系统账期:115 付款方式:电汇 激励0 特殊商务报备  实际毛利3.0% 标准毛利3.0%</t>
  </si>
  <si>
    <t>大连华锐智能化唐山港曹妃甸港区抓斗卸船机F5G设备采购</t>
  </si>
  <si>
    <t>北京晓通宏志科技有限公司</t>
  </si>
  <si>
    <t>SY2025020115</t>
  </si>
  <si>
    <t>1Y01022502150D</t>
  </si>
  <si>
    <t>付款方式:期票 系统账期:60 激励7504.02 实际毛利5.98% 标准毛利5.98% 审批通过！</t>
  </si>
  <si>
    <t>泰安市立医院48口POE交换机采购</t>
  </si>
  <si>
    <t>山东永恒电子科技有限公司</t>
  </si>
  <si>
    <t>JN2025020145</t>
  </si>
  <si>
    <t>1Y01022502760Y</t>
  </si>
  <si>
    <t>华为签约主体</t>
  </si>
  <si>
    <t>合同类型/税率</t>
  </si>
  <si>
    <t>成本金额</t>
  </si>
  <si>
    <t>评审出货总金额</t>
  </si>
  <si>
    <t>审批人</t>
  </si>
  <si>
    <t>审批时间</t>
  </si>
  <si>
    <t>进货设备金额</t>
  </si>
  <si>
    <t>进货服务金额</t>
  </si>
  <si>
    <t>现金折扣</t>
  </si>
  <si>
    <t>运费</t>
  </si>
  <si>
    <t>外购</t>
  </si>
  <si>
    <t>1Y01012501560S</t>
  </si>
  <si>
    <t>1Y01062411170Q</t>
  </si>
  <si>
    <t>华为技术有限公司</t>
  </si>
  <si>
    <t>新增设备进货金额</t>
  </si>
  <si>
    <t>新增服务进货金额</t>
  </si>
  <si>
    <t>华为云计算技术有限公司</t>
  </si>
  <si>
    <t>1Y01132412120C</t>
  </si>
  <si>
    <t>1Y01122412810K</t>
  </si>
  <si>
    <t>华为数字能源技术有限公司</t>
  </si>
  <si>
    <t>华为安驰智行技术有限公司</t>
  </si>
  <si>
    <t>1Y01102412570X</t>
  </si>
  <si>
    <t>1Y01102412570U</t>
  </si>
  <si>
    <t>1Y01042411000R</t>
  </si>
  <si>
    <t>1Y01042411000Q</t>
  </si>
  <si>
    <t>1Y01042411000P</t>
  </si>
  <si>
    <t>1Y01022406820Q</t>
  </si>
  <si>
    <t>尤溪县应急指挥中心场地建设项目PRO20241120100081</t>
  </si>
  <si>
    <t>海沧区政务外网核心交换机采购项目1</t>
  </si>
  <si>
    <t>1Y024324120051</t>
  </si>
  <si>
    <t>1Y01082412900G</t>
  </si>
  <si>
    <t>【第十三批次】福建广电网络集团股份有限公司2024年电源采购PRO20230809092640148</t>
  </si>
  <si>
    <t>1Y01132411210K</t>
  </si>
  <si>
    <t>1Y01012412410A</t>
  </si>
  <si>
    <t>1Y01042412460L</t>
  </si>
  <si>
    <t>1Y01042412380Q</t>
  </si>
  <si>
    <t>1Y01012412110U</t>
  </si>
  <si>
    <t>1Y01012406540U</t>
  </si>
  <si>
    <t>1Y01052412700Z</t>
  </si>
  <si>
    <t>1Y01052412810A</t>
  </si>
  <si>
    <t>1Y01082412990F</t>
  </si>
  <si>
    <t>1Y01082412970X</t>
  </si>
  <si>
    <t>韩蕊竹</t>
  </si>
  <si>
    <t>1Y01042412090L</t>
  </si>
  <si>
    <t>1Y01042412080N</t>
  </si>
  <si>
    <t>浙江诚兢智能科技有限公司</t>
  </si>
  <si>
    <t>1Y01102412580F</t>
  </si>
  <si>
    <t>1Y01052412520N</t>
  </si>
  <si>
    <t>1Y018524120056</t>
  </si>
  <si>
    <t>1Y01102411970U</t>
  </si>
  <si>
    <t>1Y01102411970H</t>
  </si>
  <si>
    <t>1Y01012501720P</t>
  </si>
  <si>
    <t>1Y01012501530E</t>
  </si>
  <si>
    <t>1Y01012501530F</t>
  </si>
  <si>
    <t>厦门城市职业学院体育馆校园网络建设</t>
  </si>
  <si>
    <t>1Y014025010028</t>
  </si>
  <si>
    <t>1Y01012501370H</t>
  </si>
  <si>
    <t>1Y014725010025</t>
  </si>
  <si>
    <t>1Y01012501920S</t>
  </si>
  <si>
    <t>百园万企-东升一站商业街无线覆盖PRO20241216100491</t>
  </si>
  <si>
    <t>1Y01012501690L</t>
  </si>
  <si>
    <t>1Y01012501690P</t>
  </si>
  <si>
    <t>1Y01072412240D</t>
  </si>
  <si>
    <t>1Y01132411880J</t>
  </si>
  <si>
    <t>1Y01042412690Q</t>
  </si>
  <si>
    <t>1Y01012412320N</t>
  </si>
  <si>
    <t>1Y00302309050G</t>
  </si>
  <si>
    <t>1Y00302309050F</t>
  </si>
  <si>
    <t>1Y00302308030L</t>
  </si>
  <si>
    <t>1Y01302212020H</t>
  </si>
  <si>
    <t>1Y01302310000U</t>
  </si>
  <si>
    <t>1Y01022501470L</t>
  </si>
  <si>
    <t>1Y01022501030B</t>
  </si>
  <si>
    <t>1Y015825010021</t>
  </si>
  <si>
    <t>1Y014225010029</t>
  </si>
  <si>
    <t>1Y014225010028</t>
  </si>
  <si>
    <t>1Y014225010027</t>
  </si>
  <si>
    <t>1Y014225010026</t>
  </si>
  <si>
    <t>1Y01052412140A</t>
  </si>
  <si>
    <t>1Y01072412030Y</t>
  </si>
  <si>
    <t>1Y01052412790E</t>
  </si>
  <si>
    <t>1Y01052412700P</t>
  </si>
  <si>
    <t>1Y01042406460D</t>
  </si>
  <si>
    <t>1Y01042406450K</t>
  </si>
  <si>
    <t>1Y017124060052</t>
  </si>
  <si>
    <t>1Y017024060058</t>
  </si>
  <si>
    <t>1Y019125010023</t>
  </si>
  <si>
    <t>1Y01022501560A</t>
  </si>
  <si>
    <t>1Y01022501590Z</t>
  </si>
  <si>
    <t>1Y01022501510Q</t>
  </si>
  <si>
    <t>黑吉辽</t>
  </si>
  <si>
    <t>京津冀</t>
  </si>
  <si>
    <t>行业业务</t>
  </si>
  <si>
    <t>外购成本</t>
  </si>
  <si>
    <t>鄂赣</t>
  </si>
  <si>
    <t>1Y03302105000R</t>
  </si>
  <si>
    <t>进货设备金额：</t>
  </si>
  <si>
    <t>进货服务金额：</t>
  </si>
  <si>
    <t>运费:</t>
  </si>
  <si>
    <t>现金折扣:</t>
  </si>
  <si>
    <t>1Y03302105000T</t>
  </si>
  <si>
    <t>1Y03302105000X</t>
  </si>
  <si>
    <t>1Y01092411710P</t>
  </si>
  <si>
    <t>1Y01092411760F</t>
  </si>
  <si>
    <t>南区</t>
  </si>
  <si>
    <t>云贵川渝</t>
  </si>
  <si>
    <t>四川</t>
  </si>
  <si>
    <t>沪浙</t>
  </si>
  <si>
    <t>上海</t>
  </si>
  <si>
    <t>北区</t>
  </si>
  <si>
    <t>新甘青</t>
  </si>
  <si>
    <t>青海</t>
  </si>
  <si>
    <t>西藏</t>
  </si>
  <si>
    <t>江西</t>
  </si>
  <si>
    <t>晋蒙宁</t>
  </si>
  <si>
    <t>宁夏</t>
  </si>
  <si>
    <t>福建</t>
  </si>
  <si>
    <t>陕豫鲁</t>
  </si>
  <si>
    <t>山东</t>
  </si>
  <si>
    <t>广深</t>
  </si>
  <si>
    <t>广东深圳</t>
  </si>
  <si>
    <t>浙江</t>
  </si>
  <si>
    <t>北京</t>
  </si>
  <si>
    <t>新疆</t>
  </si>
  <si>
    <t>重庆</t>
  </si>
  <si>
    <t>湘桂琼</t>
  </si>
  <si>
    <t>广西</t>
  </si>
  <si>
    <t>甘肃</t>
  </si>
  <si>
    <t>天津</t>
  </si>
  <si>
    <t>广东</t>
  </si>
  <si>
    <t>苏皖</t>
  </si>
  <si>
    <t>安徽</t>
  </si>
  <si>
    <t>1Y01012502870Z</t>
  </si>
  <si>
    <t>1Y01012502880A</t>
  </si>
  <si>
    <t>江苏</t>
  </si>
  <si>
    <t>河南</t>
  </si>
  <si>
    <t>吉林</t>
  </si>
  <si>
    <t>河北</t>
  </si>
  <si>
    <t>1Y01102412830Y</t>
  </si>
  <si>
    <t>陕西</t>
  </si>
  <si>
    <t>1Y01102412580B</t>
  </si>
  <si>
    <t>华为技术有限公司Huawei Technologies Co., Ltd.</t>
  </si>
  <si>
    <t>湖南</t>
  </si>
  <si>
    <t>湖北</t>
  </si>
  <si>
    <t>内蒙</t>
  </si>
  <si>
    <t>1Y01012502420T</t>
  </si>
  <si>
    <t>1Y01012502420S</t>
  </si>
  <si>
    <t>1Y01012502420E</t>
  </si>
  <si>
    <t>1Y012325020037</t>
  </si>
  <si>
    <t>山西</t>
  </si>
  <si>
    <t>1Y01012502780G</t>
  </si>
  <si>
    <t>1Y01082411870D</t>
  </si>
  <si>
    <t>1Y012625020032</t>
  </si>
  <si>
    <t>1Y01012502450H</t>
  </si>
  <si>
    <t>1Y01072411650X</t>
  </si>
  <si>
    <t>1Y018324110021</t>
  </si>
  <si>
    <t>1Y018324110024</t>
  </si>
  <si>
    <t>1Y01062411010Z</t>
  </si>
  <si>
    <t>1Y01062411010Y</t>
  </si>
  <si>
    <t>1Y01112412740P</t>
  </si>
  <si>
    <t>1Y01072412960D</t>
  </si>
  <si>
    <t>1Y01072412650A</t>
  </si>
  <si>
    <t>1Y01062412470U</t>
  </si>
  <si>
    <t>1Y01062412470L</t>
  </si>
  <si>
    <t>辽宁</t>
  </si>
  <si>
    <t>1Y01022501870A</t>
  </si>
  <si>
    <t>1Y01022501650D</t>
  </si>
  <si>
    <t>1Y01022501620F</t>
  </si>
  <si>
    <t>云南</t>
  </si>
  <si>
    <t>贵州</t>
  </si>
  <si>
    <t>海南</t>
  </si>
  <si>
    <t>销售员</t>
  </si>
  <si>
    <t>部门一</t>
  </si>
  <si>
    <t>部门二</t>
  </si>
  <si>
    <t>向紫真</t>
  </si>
  <si>
    <t>田钰</t>
  </si>
  <si>
    <t>方麟</t>
  </si>
  <si>
    <t>韩鹏飞</t>
  </si>
  <si>
    <t>易嘉</t>
  </si>
  <si>
    <t>姜陵</t>
  </si>
  <si>
    <t>周彬</t>
  </si>
  <si>
    <t>戴海龙</t>
  </si>
  <si>
    <t>胡航</t>
  </si>
  <si>
    <t>施俊</t>
  </si>
  <si>
    <t>毛文芳</t>
  </si>
  <si>
    <t>岳殊宇</t>
  </si>
  <si>
    <t>林振兴</t>
  </si>
  <si>
    <t>罗佳琦</t>
  </si>
  <si>
    <t>陈思敏</t>
  </si>
  <si>
    <t>杨凯潮</t>
  </si>
  <si>
    <t>唐文欣</t>
  </si>
  <si>
    <t>王林林</t>
  </si>
  <si>
    <t>占路航</t>
  </si>
  <si>
    <t>宋岚</t>
  </si>
  <si>
    <t>王军</t>
  </si>
  <si>
    <t>余祥忠</t>
  </si>
  <si>
    <t>刘伟涛</t>
  </si>
  <si>
    <t>李芳</t>
  </si>
  <si>
    <t>营销管理</t>
  </si>
  <si>
    <t>吴丽双</t>
  </si>
  <si>
    <t>敬铎</t>
  </si>
  <si>
    <t>安娜</t>
  </si>
  <si>
    <t>白颖</t>
  </si>
  <si>
    <t>李鑫</t>
  </si>
  <si>
    <t>黑龙江</t>
  </si>
  <si>
    <t>陈冠宏</t>
  </si>
  <si>
    <t>郭玉亭</t>
  </si>
  <si>
    <t>冯政南</t>
  </si>
  <si>
    <t>邵增超</t>
  </si>
  <si>
    <t>王家庆</t>
  </si>
  <si>
    <t>李雪</t>
  </si>
  <si>
    <t>申丽影</t>
  </si>
  <si>
    <t>王芳芳</t>
  </si>
  <si>
    <t>刘子杨</t>
  </si>
  <si>
    <t>卢婧</t>
  </si>
  <si>
    <t>党登辉</t>
  </si>
  <si>
    <t>张涛</t>
  </si>
  <si>
    <t>徐彪</t>
  </si>
  <si>
    <t>孟江</t>
  </si>
  <si>
    <t>谷朝华</t>
  </si>
  <si>
    <t>张婷婷</t>
  </si>
  <si>
    <t>赵婷婷</t>
  </si>
  <si>
    <t>王慧锋</t>
  </si>
  <si>
    <t>袁戈清</t>
  </si>
  <si>
    <t>陈向博</t>
  </si>
  <si>
    <t>杨帆</t>
  </si>
  <si>
    <t>魏海荣</t>
  </si>
  <si>
    <t>武娜娜</t>
  </si>
  <si>
    <t>泛企业</t>
  </si>
  <si>
    <t>高雪梅</t>
  </si>
  <si>
    <t>泛政府</t>
  </si>
  <si>
    <t>周博</t>
  </si>
  <si>
    <t>韩忠宇</t>
  </si>
  <si>
    <t>综合</t>
  </si>
  <si>
    <t>包红迁</t>
  </si>
  <si>
    <t>肖雪驰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</si>
</sst>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8" formatCode="[$-F800]dddd\,\ mmmm\ dd\,\ yyyy"/>
    <numFmt numFmtId="179" formatCode="yyyy/m/d;@"/>
    <numFmt numFmtId="180" formatCode="_ * #,##0_ ;_ * \-#,##0_ ;_ * &quot;-&quot;??_ ;_ @_ "/>
    <numFmt numFmtId="181" formatCode="#,##0.00_ "/>
    <numFmt numFmtId="182" formatCode="yyyy/mm/dd"/>
  </numFmts>
  <fonts count="20" x14ac:knownFonts="1">
    <font>
      <sz val="11"/>
      <color theme="1"/>
      <name val="宋体"/>
      <charset val="134"/>
      <scheme val="minor"/>
    </font>
    <font>
      <sz val="10"/>
      <color theme="1"/>
      <name val="宋体"/>
      <family val="3"/>
      <charset val="134"/>
      <scheme val="minor"/>
    </font>
    <font>
      <b/>
      <sz val="10"/>
      <color theme="1"/>
      <name val="宋体"/>
      <family val="3"/>
      <charset val="134"/>
      <scheme val="minor"/>
    </font>
    <font>
      <sz val="9"/>
      <color theme="1"/>
      <name val="宋体"/>
      <family val="3"/>
      <charset val="134"/>
      <scheme val="minor"/>
    </font>
    <font>
      <sz val="9"/>
      <color rgb="FF000000"/>
      <name val="宋体"/>
      <family val="3"/>
      <charset val="134"/>
      <scheme val="minor"/>
    </font>
    <font>
      <sz val="12"/>
      <color theme="1"/>
      <name val="微软雅黑"/>
      <family val="2"/>
      <charset val="134"/>
    </font>
    <font>
      <sz val="10"/>
      <color theme="1"/>
      <name val="微软雅黑"/>
      <family val="2"/>
      <charset val="134"/>
    </font>
    <font>
      <b/>
      <sz val="10"/>
      <color rgb="FF000000"/>
      <name val="微软雅黑"/>
      <family val="2"/>
      <charset val="134"/>
    </font>
    <font>
      <sz val="10"/>
      <name val="微软雅黑"/>
      <family val="2"/>
      <charset val="134"/>
    </font>
    <font>
      <sz val="9.75"/>
      <color rgb="FF4C4C4C"/>
      <name val="Helvetica"/>
      <family val="2"/>
    </font>
    <font>
      <b/>
      <sz val="10"/>
      <color theme="1"/>
      <name val="微软雅黑"/>
      <family val="2"/>
      <charset val="134"/>
    </font>
    <font>
      <sz val="12"/>
      <name val="宋体"/>
      <family val="3"/>
      <charset val="134"/>
    </font>
    <font>
      <b/>
      <sz val="10"/>
      <color theme="9" tint="-0.249977111117893"/>
      <name val="微软雅黑"/>
      <family val="2"/>
      <charset val="134"/>
    </font>
    <font>
      <b/>
      <sz val="10"/>
      <name val="微软雅黑"/>
      <family val="2"/>
      <charset val="134"/>
    </font>
    <font>
      <b/>
      <sz val="10"/>
      <color rgb="FFFF0000"/>
      <name val="微软雅黑"/>
      <family val="2"/>
      <charset val="134"/>
    </font>
    <font>
      <b/>
      <sz val="10"/>
      <color rgb="FF000000"/>
      <name val="微软雅黑"/>
      <family val="2"/>
      <charset val="134"/>
    </font>
    <font>
      <sz val="10"/>
      <name val="Arial"/>
      <family val="2"/>
    </font>
    <font>
      <sz val="10"/>
      <name val="Times New Roman"/>
      <family val="1"/>
    </font>
    <font>
      <sz val="11"/>
      <color theme="1"/>
      <name val="宋体"/>
      <family val="3"/>
      <charset val="134"/>
      <scheme val="minor"/>
    </font>
    <font>
      <sz val="9"/>
      <name val="宋体"/>
      <family val="3"/>
      <charset val="134"/>
      <scheme val="minor"/>
    </font>
  </fonts>
  <fills count="15">
    <fill>
      <patternFill patternType="none"/>
    </fill>
    <fill>
      <patternFill patternType="gray125"/>
    </fill>
    <fill>
      <patternFill patternType="solid">
        <fgColor rgb="FFD8D8D8"/>
        <bgColor indexed="64"/>
      </patternFill>
    </fill>
    <fill>
      <patternFill patternType="solid">
        <fgColor theme="0"/>
        <bgColor indexed="64"/>
      </patternFill>
    </fill>
    <fill>
      <patternFill patternType="solid">
        <fgColor theme="9" tint="0.79976805932798245"/>
        <bgColor indexed="64"/>
      </patternFill>
    </fill>
    <fill>
      <patternFill patternType="solid">
        <fgColor rgb="FFB8CCE4"/>
        <bgColor rgb="FF000000"/>
      </patternFill>
    </fill>
    <fill>
      <patternFill patternType="solid">
        <fgColor theme="0" tint="-4.9989318521683403E-2"/>
        <bgColor indexed="64"/>
      </patternFill>
    </fill>
    <fill>
      <patternFill patternType="solid">
        <fgColor rgb="FF92D050"/>
        <bgColor indexed="64"/>
      </patternFill>
    </fill>
    <fill>
      <patternFill patternType="solid">
        <fgColor theme="5" tint="0.79976805932798245"/>
        <bgColor indexed="64"/>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
      <patternFill patternType="solid">
        <fgColor rgb="FFFCE4D6"/>
        <bgColor rgb="FF000000"/>
      </patternFill>
    </fill>
    <fill>
      <patternFill patternType="solid">
        <fgColor theme="5" tint="0.39970091860713525"/>
        <bgColor rgb="FF000000"/>
      </patternFill>
    </fill>
    <fill>
      <patternFill patternType="solid">
        <fgColor theme="5" tint="0.39967040009765925"/>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style="thin">
        <color rgb="FFDEE0E3"/>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Dashed">
        <color theme="9" tint="-0.249977111117893"/>
      </left>
      <right style="thin">
        <color auto="1"/>
      </right>
      <top style="thin">
        <color auto="1"/>
      </top>
      <bottom style="thin">
        <color auto="1"/>
      </bottom>
      <diagonal/>
    </border>
    <border>
      <left/>
      <right style="thin">
        <color rgb="FF000000"/>
      </right>
      <top style="thin">
        <color rgb="FF000000"/>
      </top>
      <bottom/>
      <diagonal/>
    </border>
    <border>
      <left style="thin">
        <color rgb="FF000000"/>
      </left>
      <right/>
      <top style="thin">
        <color rgb="FF000000"/>
      </top>
      <bottom style="thin">
        <color auto="1"/>
      </bottom>
      <diagonal/>
    </border>
  </borders>
  <cellStyleXfs count="7">
    <xf numFmtId="0" fontId="0" fillId="0" borderId="0">
      <alignment vertical="center"/>
    </xf>
    <xf numFmtId="43" fontId="18" fillId="0" borderId="0">
      <alignment vertical="center"/>
    </xf>
    <xf numFmtId="9" fontId="18" fillId="0" borderId="0">
      <alignment vertical="center"/>
    </xf>
    <xf numFmtId="0" fontId="17" fillId="0" borderId="0"/>
    <xf numFmtId="0" fontId="16" fillId="0" borderId="0"/>
    <xf numFmtId="0" fontId="11" fillId="0" borderId="0">
      <alignment vertical="center"/>
    </xf>
    <xf numFmtId="178" fontId="18" fillId="0" borderId="0">
      <alignment vertical="center"/>
    </xf>
  </cellStyleXfs>
  <cellXfs count="102">
    <xf numFmtId="0" fontId="0" fillId="0" borderId="0" xfId="0" applyAlignment="1">
      <alignment vertical="center"/>
    </xf>
    <xf numFmtId="0" fontId="1" fillId="2" borderId="1" xfId="0" applyFont="1" applyFill="1" applyBorder="1" applyAlignment="1">
      <alignment horizontal="center" vertical="center"/>
    </xf>
    <xf numFmtId="0" fontId="0" fillId="0" borderId="2" xfId="0" applyBorder="1">
      <alignment vertical="center"/>
    </xf>
    <xf numFmtId="0" fontId="2" fillId="0" borderId="1" xfId="0" applyFont="1" applyBorder="1" applyAlignment="1">
      <alignment horizontal="left"/>
    </xf>
    <xf numFmtId="0" fontId="3" fillId="0" borderId="1" xfId="0" applyFont="1" applyBorder="1" applyAlignment="1">
      <alignment horizontal="left"/>
    </xf>
    <xf numFmtId="0" fontId="3" fillId="0" borderId="2" xfId="0" applyFont="1" applyBorder="1" applyAlignment="1">
      <alignment horizontal="left"/>
    </xf>
    <xf numFmtId="0" fontId="2" fillId="0" borderId="1" xfId="0" applyFont="1" applyBorder="1" applyAlignment="1">
      <alignment horizontal="left" vertical="center"/>
    </xf>
    <xf numFmtId="0" fontId="1" fillId="0" borderId="1" xfId="0" applyFont="1" applyBorder="1" applyAlignment="1">
      <alignment horizontal="center" vertical="center"/>
    </xf>
    <xf numFmtId="0" fontId="2" fillId="0" borderId="3" xfId="0" applyFont="1" applyBorder="1" applyAlignment="1">
      <alignment horizontal="left" vertical="center"/>
    </xf>
    <xf numFmtId="0" fontId="4" fillId="0" borderId="1" xfId="0" applyFont="1" applyBorder="1" applyAlignment="1">
      <alignment horizont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5" fillId="3" borderId="0" xfId="0" applyFont="1" applyFill="1" applyAlignment="1">
      <alignment vertical="center"/>
    </xf>
    <xf numFmtId="0" fontId="0" fillId="0" borderId="0" xfId="0" applyFill="1" applyAlignment="1"/>
    <xf numFmtId="0" fontId="0" fillId="0" borderId="4" xfId="0" applyBorder="1" applyAlignment="1"/>
    <xf numFmtId="0" fontId="6" fillId="3" borderId="4" xfId="0" applyFont="1" applyFill="1" applyBorder="1" applyAlignment="1">
      <alignment horizontal="center" vertical="center"/>
    </xf>
    <xf numFmtId="0" fontId="6" fillId="3" borderId="4" xfId="0" applyFont="1" applyFill="1" applyBorder="1" applyAlignment="1">
      <alignment horizontal="left" vertical="center"/>
    </xf>
    <xf numFmtId="0" fontId="6" fillId="4" borderId="4" xfId="0" applyFont="1" applyFill="1" applyBorder="1" applyAlignment="1">
      <alignment horizontal="right" vertical="center"/>
    </xf>
    <xf numFmtId="179" fontId="0" fillId="0" borderId="4" xfId="0" applyNumberFormat="1" applyBorder="1" applyAlignment="1"/>
    <xf numFmtId="0" fontId="0" fillId="0" borderId="0" xfId="0" applyAlignment="1"/>
    <xf numFmtId="0" fontId="7" fillId="5" borderId="5"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0" fillId="0" borderId="4" xfId="0" applyFill="1" applyBorder="1" applyAlignment="1"/>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Fill="1" applyBorder="1" applyAlignment="1">
      <alignment horizontal="left" vertical="center"/>
    </xf>
    <xf numFmtId="0" fontId="8" fillId="0" borderId="4" xfId="0" applyFont="1" applyFill="1" applyBorder="1" applyAlignment="1">
      <alignment horizontal="left" vertical="center"/>
    </xf>
    <xf numFmtId="0" fontId="9" fillId="0" borderId="4" xfId="0" applyFont="1" applyFill="1" applyBorder="1">
      <alignment vertical="center"/>
    </xf>
    <xf numFmtId="0" fontId="0" fillId="0" borderId="4" xfId="0" applyNumberFormat="1" applyBorder="1" applyAlignment="1"/>
    <xf numFmtId="0" fontId="10" fillId="4" borderId="4" xfId="0" applyFont="1" applyFill="1" applyBorder="1" applyAlignment="1">
      <alignment horizontal="right" vertical="center"/>
    </xf>
    <xf numFmtId="179" fontId="7" fillId="5" borderId="4" xfId="0" applyNumberFormat="1" applyFont="1" applyFill="1" applyBorder="1" applyAlignment="1">
      <alignment horizontal="center" vertical="center"/>
    </xf>
    <xf numFmtId="4" fontId="6" fillId="0" borderId="4" xfId="0" applyNumberFormat="1" applyFont="1" applyFill="1" applyBorder="1" applyAlignment="1">
      <alignment horizontal="center" vertical="center"/>
    </xf>
    <xf numFmtId="0" fontId="6" fillId="0" borderId="4" xfId="0" applyFont="1" applyFill="1" applyBorder="1" applyAlignment="1">
      <alignment horizontal="right" vertical="center"/>
    </xf>
    <xf numFmtId="179" fontId="0" fillId="0" borderId="4" xfId="0" applyNumberFormat="1" applyFill="1" applyBorder="1" applyAlignment="1"/>
    <xf numFmtId="0" fontId="9" fillId="0" borderId="0" xfId="0" applyFont="1">
      <alignment vertical="center"/>
    </xf>
    <xf numFmtId="9" fontId="18" fillId="0" borderId="0" xfId="2" applyFill="1">
      <alignment vertical="center"/>
    </xf>
    <xf numFmtId="4" fontId="6" fillId="0" borderId="4" xfId="0" applyNumberFormat="1" applyFont="1" applyFill="1" applyBorder="1" applyAlignment="1">
      <alignment horizontal="right" vertical="center"/>
    </xf>
    <xf numFmtId="4" fontId="11" fillId="0" borderId="4" xfId="0" applyNumberFormat="1" applyFont="1" applyFill="1" applyBorder="1" applyAlignment="1"/>
    <xf numFmtId="0" fontId="0" fillId="0" borderId="0" xfId="0" applyFill="1" applyAlignment="1">
      <alignment vertical="center"/>
    </xf>
    <xf numFmtId="9" fontId="6" fillId="3" borderId="4" xfId="0" applyNumberFormat="1" applyFont="1" applyFill="1" applyBorder="1" applyAlignment="1">
      <alignment horizontal="center" vertical="center"/>
    </xf>
    <xf numFmtId="4" fontId="6" fillId="3" borderId="4" xfId="0" applyNumberFormat="1" applyFont="1" applyFill="1" applyBorder="1" applyAlignment="1">
      <alignment horizontal="center" vertical="center"/>
    </xf>
    <xf numFmtId="4" fontId="6" fillId="4" borderId="4" xfId="0" applyNumberFormat="1" applyFont="1" applyFill="1" applyBorder="1" applyAlignment="1">
      <alignment horizontal="right" vertical="center"/>
    </xf>
    <xf numFmtId="0" fontId="6" fillId="0" borderId="0" xfId="0" applyFont="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180" fontId="8" fillId="0" borderId="4" xfId="1" applyNumberFormat="1" applyFont="1" applyBorder="1" applyAlignment="1">
      <alignment horizontal="center" vertical="center"/>
    </xf>
    <xf numFmtId="10" fontId="8" fillId="0" borderId="7" xfId="1" applyNumberFormat="1" applyFont="1" applyBorder="1" applyAlignment="1">
      <alignment horizontal="center" vertical="center"/>
    </xf>
    <xf numFmtId="181" fontId="8" fillId="0" borderId="6" xfId="1" applyNumberFormat="1" applyFont="1" applyBorder="1" applyAlignment="1">
      <alignment horizontal="center" vertical="center"/>
    </xf>
    <xf numFmtId="10" fontId="8" fillId="0" borderId="4" xfId="2" applyNumberFormat="1" applyFont="1" applyBorder="1" applyAlignment="1">
      <alignment horizontal="center" vertical="center"/>
    </xf>
    <xf numFmtId="0" fontId="8" fillId="0" borderId="4" xfId="0" applyFont="1" applyBorder="1" applyAlignment="1">
      <alignment horizontal="center"/>
    </xf>
    <xf numFmtId="0" fontId="8" fillId="6" borderId="4" xfId="0" applyFont="1" applyFill="1" applyBorder="1" applyAlignment="1">
      <alignment horizontal="center"/>
    </xf>
    <xf numFmtId="0" fontId="12" fillId="7" borderId="4" xfId="0" applyFont="1" applyFill="1" applyBorder="1" applyAlignment="1">
      <alignment horizontal="center"/>
    </xf>
    <xf numFmtId="182" fontId="8" fillId="3" borderId="4" xfId="0" applyNumberFormat="1" applyFont="1" applyFill="1" applyBorder="1" applyAlignment="1">
      <alignment horizontal="center" vertical="center"/>
    </xf>
    <xf numFmtId="0" fontId="8" fillId="8" borderId="4" xfId="0" applyFont="1" applyFill="1" applyBorder="1" applyAlignment="1">
      <alignment horizontal="center" vertical="center"/>
    </xf>
    <xf numFmtId="9" fontId="8" fillId="6" borderId="8" xfId="2" applyFont="1" applyFill="1" applyBorder="1" applyAlignment="1">
      <alignment horizontal="center" vertical="center"/>
    </xf>
    <xf numFmtId="49" fontId="8" fillId="6" borderId="8" xfId="2" applyNumberFormat="1" applyFont="1" applyFill="1" applyBorder="1" applyAlignment="1">
      <alignment horizontal="center" vertical="center"/>
    </xf>
    <xf numFmtId="9" fontId="8" fillId="0" borderId="7" xfId="0" applyNumberFormat="1" applyFont="1" applyBorder="1" applyAlignment="1">
      <alignment horizontal="center" vertical="center"/>
    </xf>
    <xf numFmtId="9" fontId="8" fillId="0" borderId="4" xfId="0" applyNumberFormat="1" applyFont="1" applyBorder="1" applyAlignment="1">
      <alignment horizontal="center" vertical="center"/>
    </xf>
    <xf numFmtId="10" fontId="8" fillId="0" borderId="4" xfId="0" applyNumberFormat="1" applyFont="1" applyBorder="1" applyAlignment="1">
      <alignment horizontal="center" vertical="center"/>
    </xf>
    <xf numFmtId="0" fontId="7" fillId="5" borderId="9" xfId="0" applyFont="1" applyFill="1" applyBorder="1" applyAlignment="1">
      <alignment horizontal="center" vertical="center" wrapText="1"/>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9" fillId="0" borderId="0" xfId="0" applyFont="1" applyBorder="1" applyAlignment="1">
      <alignment horizontal="center" vertical="center"/>
    </xf>
    <xf numFmtId="0" fontId="8" fillId="0" borderId="4" xfId="0" applyFont="1" applyBorder="1" applyAlignment="1">
      <alignment horizontal="center" vertical="center" wrapText="1"/>
    </xf>
    <xf numFmtId="0" fontId="8" fillId="0" borderId="4" xfId="0" applyNumberFormat="1" applyFont="1" applyBorder="1" applyAlignment="1">
      <alignment horizontal="center" vertical="center"/>
    </xf>
    <xf numFmtId="0" fontId="7" fillId="5" borderId="10" xfId="0" applyFont="1" applyFill="1" applyBorder="1" applyAlignment="1">
      <alignment horizontal="center" vertical="center" wrapText="1"/>
    </xf>
    <xf numFmtId="180" fontId="7" fillId="9" borderId="4" xfId="1" applyNumberFormat="1" applyFont="1" applyFill="1" applyBorder="1" applyAlignment="1">
      <alignment horizontal="center" vertical="center" wrapText="1"/>
    </xf>
    <xf numFmtId="10" fontId="13" fillId="5" borderId="7" xfId="1" applyNumberFormat="1" applyFont="1" applyFill="1" applyBorder="1" applyAlignment="1">
      <alignment horizontal="center" vertical="center" wrapText="1"/>
    </xf>
    <xf numFmtId="181" fontId="13" fillId="5" borderId="6" xfId="1" applyNumberFormat="1" applyFont="1" applyFill="1" applyBorder="1" applyAlignment="1">
      <alignment horizontal="center" vertical="center" wrapText="1"/>
    </xf>
    <xf numFmtId="10" fontId="7" fillId="9" borderId="4" xfId="2" applyNumberFormat="1" applyFont="1" applyFill="1" applyBorder="1" applyAlignment="1">
      <alignment horizontal="center" vertical="center"/>
    </xf>
    <xf numFmtId="10" fontId="7" fillId="5" borderId="9" xfId="2" applyNumberFormat="1" applyFont="1" applyFill="1" applyBorder="1" applyAlignment="1">
      <alignment horizontal="center" vertical="center"/>
    </xf>
    <xf numFmtId="0" fontId="7" fillId="5" borderId="9" xfId="0" applyFont="1" applyFill="1" applyBorder="1" applyAlignment="1">
      <alignment horizontal="center" vertical="center"/>
    </xf>
    <xf numFmtId="0" fontId="7" fillId="10" borderId="9" xfId="0" applyFont="1" applyFill="1" applyBorder="1" applyAlignment="1">
      <alignment horizontal="center" vertical="center" wrapText="1"/>
    </xf>
    <xf numFmtId="10" fontId="8" fillId="0" borderId="7" xfId="1" applyNumberFormat="1" applyFont="1" applyFill="1" applyBorder="1" applyAlignment="1">
      <alignment horizontal="center" vertical="center"/>
    </xf>
    <xf numFmtId="181" fontId="8" fillId="0" borderId="6" xfId="1" applyNumberFormat="1" applyFont="1" applyFill="1" applyBorder="1" applyAlignment="1">
      <alignment horizontal="center" vertical="center"/>
    </xf>
    <xf numFmtId="10" fontId="8" fillId="0" borderId="4" xfId="0" applyNumberFormat="1" applyFont="1" applyFill="1" applyBorder="1" applyAlignment="1">
      <alignment horizontal="center" vertical="center"/>
    </xf>
    <xf numFmtId="0" fontId="8" fillId="0" borderId="4" xfId="0" applyFont="1" applyFill="1" applyBorder="1" applyAlignment="1">
      <alignment horizontal="center" wrapText="1"/>
    </xf>
    <xf numFmtId="0" fontId="8" fillId="0" borderId="4" xfId="0" applyFont="1" applyFill="1" applyBorder="1" applyAlignment="1">
      <alignment horizontal="center"/>
    </xf>
    <xf numFmtId="0" fontId="8" fillId="0" borderId="6" xfId="0" applyFont="1" applyBorder="1" applyAlignment="1">
      <alignment horizontal="center" vertical="center" wrapText="1"/>
    </xf>
    <xf numFmtId="0" fontId="14" fillId="11" borderId="9" xfId="0" applyFont="1" applyFill="1" applyBorder="1" applyAlignment="1">
      <alignment horizontal="center" vertical="center" wrapText="1"/>
    </xf>
    <xf numFmtId="182" fontId="7" fillId="5" borderId="9" xfId="0" applyNumberFormat="1" applyFont="1" applyFill="1" applyBorder="1" applyAlignment="1">
      <alignment horizontal="center" vertical="center" wrapText="1"/>
    </xf>
    <xf numFmtId="182" fontId="8" fillId="0" borderId="4" xfId="0" applyNumberFormat="1" applyFont="1" applyFill="1" applyBorder="1" applyAlignment="1">
      <alignment horizontal="center" vertical="center"/>
    </xf>
    <xf numFmtId="10" fontId="7" fillId="5" borderId="9" xfId="0" applyNumberFormat="1" applyFont="1" applyFill="1" applyBorder="1" applyAlignment="1">
      <alignment horizontal="center" vertical="center" wrapText="1"/>
    </xf>
    <xf numFmtId="0" fontId="7" fillId="12" borderId="9" xfId="0" applyFont="1" applyFill="1" applyBorder="1" applyAlignment="1">
      <alignment horizontal="center" vertical="center" wrapText="1"/>
    </xf>
    <xf numFmtId="10" fontId="7" fillId="13" borderId="9" xfId="0" applyNumberFormat="1" applyFont="1" applyFill="1" applyBorder="1" applyAlignment="1">
      <alignment horizontal="center" vertical="center" wrapText="1"/>
    </xf>
    <xf numFmtId="49" fontId="7" fillId="13" borderId="5" xfId="0" applyNumberFormat="1" applyFont="1" applyFill="1" applyBorder="1" applyAlignment="1">
      <alignment horizontal="center" vertical="center" wrapText="1"/>
    </xf>
    <xf numFmtId="9" fontId="15" fillId="14" borderId="7" xfId="0" applyNumberFormat="1" applyFont="1" applyFill="1" applyBorder="1" applyAlignment="1">
      <alignment horizontal="center" vertical="center" wrapText="1"/>
    </xf>
    <xf numFmtId="10" fontId="7" fillId="14" borderId="4" xfId="0" applyNumberFormat="1" applyFont="1" applyFill="1" applyBorder="1" applyAlignment="1">
      <alignment horizontal="center" vertical="center" wrapText="1"/>
    </xf>
    <xf numFmtId="9" fontId="8" fillId="0" borderId="8" xfId="2" applyFont="1" applyFill="1" applyBorder="1" applyAlignment="1">
      <alignment horizontal="center" vertical="center"/>
    </xf>
    <xf numFmtId="49" fontId="8" fillId="0" borderId="8" xfId="2" applyNumberFormat="1" applyFont="1" applyFill="1" applyBorder="1" applyAlignment="1">
      <alignment horizontal="center" vertical="center"/>
    </xf>
    <xf numFmtId="9" fontId="8" fillId="0" borderId="7" xfId="0" applyNumberFormat="1" applyFont="1" applyFill="1" applyBorder="1" applyAlignment="1">
      <alignment horizontal="center" vertical="center"/>
    </xf>
    <xf numFmtId="9" fontId="7" fillId="14" borderId="4" xfId="2" applyFont="1" applyFill="1" applyBorder="1" applyAlignment="1">
      <alignment horizontal="center" vertical="center" wrapText="1"/>
    </xf>
    <xf numFmtId="9" fontId="8" fillId="0" borderId="4" xfId="0" applyNumberFormat="1" applyFont="1" applyFill="1" applyBorder="1" applyAlignment="1">
      <alignment horizontal="center" vertical="center"/>
    </xf>
    <xf numFmtId="10" fontId="7" fillId="9" borderId="4" xfId="0" applyNumberFormat="1" applyFont="1" applyFill="1" applyBorder="1" applyAlignment="1">
      <alignment horizontal="center" vertical="center" wrapText="1"/>
    </xf>
    <xf numFmtId="10" fontId="15" fillId="9" borderId="4" xfId="0" applyNumberFormat="1" applyFont="1" applyFill="1" applyBorder="1" applyAlignment="1">
      <alignment horizontal="center" vertical="center" wrapText="1"/>
    </xf>
    <xf numFmtId="10" fontId="8" fillId="0" borderId="0" xfId="0" applyNumberFormat="1" applyFont="1" applyFill="1" applyAlignment="1">
      <alignment horizontal="center" vertical="center"/>
    </xf>
    <xf numFmtId="0" fontId="16" fillId="0" borderId="4" xfId="0" applyFont="1" applyBorder="1" applyAlignment="1">
      <alignment horizontal="center"/>
    </xf>
    <xf numFmtId="0" fontId="8" fillId="0" borderId="4" xfId="0" applyFont="1" applyBorder="1" applyAlignment="1">
      <alignment horizontal="center" wrapText="1"/>
    </xf>
    <xf numFmtId="0" fontId="8" fillId="8" borderId="4" xfId="0" applyFont="1" applyFill="1" applyBorder="1" applyAlignment="1">
      <alignment horizontal="center" vertical="center" wrapText="1"/>
    </xf>
    <xf numFmtId="9" fontId="8" fillId="6" borderId="8" xfId="2" applyFont="1" applyFill="1" applyBorder="1" applyAlignment="1">
      <alignment horizontal="center" vertical="center" wrapText="1"/>
    </xf>
  </cellXfs>
  <cellStyles count="7">
    <cellStyle name="Normal 3" xfId="3" xr:uid="{00000000-0005-0000-0000-000031000000}"/>
    <cellStyle name="Normal_XDO_METADATA" xfId="4" xr:uid="{00000000-0005-0000-0000-000032000000}"/>
    <cellStyle name="百分比" xfId="2" builtinId="5"/>
    <cellStyle name="常规" xfId="0" builtinId="0"/>
    <cellStyle name="常规 2" xfId="5" xr:uid="{00000000-0005-0000-0000-000033000000}"/>
    <cellStyle name="常规 2 2 2" xfId="6" xr:uid="{00000000-0005-0000-0000-000034000000}"/>
    <cellStyle name="千位分隔" xfId="1" builtinId="3"/>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53"/>
  <sheetViews>
    <sheetView tabSelected="1" topLeftCell="Z1" zoomScale="85" zoomScaleNormal="85" zoomScaleSheetLayoutView="80" workbookViewId="0">
      <pane ySplit="1" topLeftCell="A849" activePane="bottomLeft" state="frozen"/>
      <selection pane="bottomLeft" activeCell="J500" sqref="J500"/>
    </sheetView>
  </sheetViews>
  <sheetFormatPr defaultColWidth="9" defaultRowHeight="20.25" customHeight="1" x14ac:dyDescent="0.45"/>
  <cols>
    <col min="1" max="1" width="5" style="44" customWidth="1"/>
    <col min="2" max="2" width="9" style="44"/>
    <col min="3" max="3" width="9" style="45"/>
    <col min="4" max="4" width="11" style="45" customWidth="1"/>
    <col min="5" max="5" width="7.69140625" style="46" customWidth="1"/>
    <col min="6" max="6" width="16.4609375" style="45" customWidth="1"/>
    <col min="7" max="7" width="20.3828125" style="45" customWidth="1"/>
    <col min="8" max="8" width="19.61328125" style="45" customWidth="1"/>
    <col min="9" max="9" width="33.3828125" style="44" customWidth="1"/>
    <col min="10" max="10" width="13" style="47" customWidth="1"/>
    <col min="11" max="11" width="6.53515625" style="48" customWidth="1"/>
    <col min="12" max="12" width="19.15234375" style="49" customWidth="1"/>
    <col min="13" max="13" width="13.15234375" style="50" customWidth="1"/>
    <col min="14" max="14" width="8.23046875" style="46" customWidth="1"/>
    <col min="15" max="15" width="21.921875" style="51" customWidth="1"/>
    <col min="16" max="16" width="13.15234375" style="52" customWidth="1"/>
    <col min="17" max="17" width="11" style="52" customWidth="1"/>
    <col min="18" max="18" width="10.07421875" style="53" customWidth="1"/>
    <col min="19" max="20" width="5.15234375" style="53" customWidth="1"/>
    <col min="21" max="21" width="5.23046875" style="53" customWidth="1"/>
    <col min="22" max="23" width="9.4609375" style="53" customWidth="1"/>
    <col min="24" max="24" width="16.53515625" style="54" customWidth="1"/>
    <col min="25" max="25" width="6.84375" style="45" customWidth="1"/>
    <col min="26" max="26" width="25.3046875" style="55" customWidth="1"/>
    <col min="27" max="27" width="8.69140625" style="44" customWidth="1"/>
    <col min="28" max="28" width="15.07421875" style="56" customWidth="1"/>
    <col min="29" max="29" width="9" style="57" customWidth="1"/>
    <col min="30" max="30" width="13.69140625" style="45" customWidth="1"/>
    <col min="31" max="31" width="10.15234375" style="58" customWidth="1"/>
    <col min="32" max="32" width="14.4609375" style="45" customWidth="1"/>
    <col min="33" max="33" width="13.53515625" style="59" customWidth="1"/>
    <col min="34" max="34" width="9" style="45" customWidth="1"/>
    <col min="35" max="35" width="9" style="59" customWidth="1"/>
    <col min="36" max="40" width="9" style="45" customWidth="1"/>
    <col min="41" max="41" width="12.69140625" style="60" customWidth="1"/>
    <col min="42" max="42" width="14.15234375" style="45" customWidth="1"/>
    <col min="43" max="43" width="10.53515625" style="45" customWidth="1"/>
    <col min="44" max="44" width="10.84375" style="45" customWidth="1"/>
    <col min="45" max="16384" width="9" style="45"/>
  </cols>
  <sheetData>
    <row r="1" spans="1:44" s="43" customFormat="1" ht="42.45" customHeight="1" x14ac:dyDescent="0.3">
      <c r="A1" s="21" t="s">
        <v>0</v>
      </c>
      <c r="B1" s="21" t="s">
        <v>1</v>
      </c>
      <c r="C1" s="61" t="s">
        <v>2</v>
      </c>
      <c r="D1" s="22" t="s">
        <v>3</v>
      </c>
      <c r="E1" s="61" t="s">
        <v>4</v>
      </c>
      <c r="F1" s="61" t="s">
        <v>5</v>
      </c>
      <c r="G1" s="61" t="s">
        <v>6</v>
      </c>
      <c r="H1" s="61" t="s">
        <v>7</v>
      </c>
      <c r="I1" s="67" t="s">
        <v>8</v>
      </c>
      <c r="J1" s="68" t="s">
        <v>9</v>
      </c>
      <c r="K1" s="69" t="s">
        <v>10</v>
      </c>
      <c r="L1" s="70" t="s">
        <v>11</v>
      </c>
      <c r="M1" s="71" t="s">
        <v>12</v>
      </c>
      <c r="N1" s="72" t="s">
        <v>13</v>
      </c>
      <c r="O1" s="73" t="s">
        <v>14</v>
      </c>
      <c r="P1" s="74" t="s">
        <v>15</v>
      </c>
      <c r="Q1" s="74" t="s">
        <v>16</v>
      </c>
      <c r="R1" s="81" t="s">
        <v>17</v>
      </c>
      <c r="S1" s="81" t="s">
        <v>18</v>
      </c>
      <c r="T1" s="81" t="s">
        <v>19</v>
      </c>
      <c r="U1" s="81" t="s">
        <v>20</v>
      </c>
      <c r="V1" s="81" t="s">
        <v>21</v>
      </c>
      <c r="W1" s="81" t="s">
        <v>22</v>
      </c>
      <c r="X1" s="82" t="s">
        <v>23</v>
      </c>
      <c r="Y1" s="84" t="s">
        <v>24</v>
      </c>
      <c r="Z1" s="85" t="s">
        <v>25</v>
      </c>
      <c r="AA1" s="84" t="s">
        <v>26</v>
      </c>
      <c r="AB1" s="86" t="s">
        <v>27</v>
      </c>
      <c r="AC1" s="87" t="s">
        <v>28</v>
      </c>
      <c r="AD1" s="22" t="s">
        <v>29</v>
      </c>
      <c r="AE1" s="88" t="s">
        <v>30</v>
      </c>
      <c r="AF1" s="89" t="s">
        <v>31</v>
      </c>
      <c r="AG1" s="93" t="s">
        <v>32</v>
      </c>
      <c r="AH1" s="89" t="s">
        <v>33</v>
      </c>
      <c r="AI1" s="93" t="s">
        <v>34</v>
      </c>
      <c r="AJ1" s="89" t="s">
        <v>35</v>
      </c>
      <c r="AK1" s="93" t="s">
        <v>36</v>
      </c>
      <c r="AL1" s="89" t="s">
        <v>37</v>
      </c>
      <c r="AM1" s="93" t="s">
        <v>38</v>
      </c>
      <c r="AN1" s="89" t="s">
        <v>39</v>
      </c>
      <c r="AO1" s="95" t="s">
        <v>40</v>
      </c>
      <c r="AP1" s="95" t="s">
        <v>41</v>
      </c>
      <c r="AQ1" s="96" t="s">
        <v>42</v>
      </c>
      <c r="AR1" s="96" t="s">
        <v>43</v>
      </c>
    </row>
    <row r="2" spans="1:44" s="24" customFormat="1" ht="20.25" customHeight="1" x14ac:dyDescent="0.45">
      <c r="A2" s="62" t="str">
        <f>VLOOKUP(E2,销售员!A:B,2,0)</f>
        <v>北区</v>
      </c>
      <c r="B2" s="62" t="str">
        <f>VLOOKUP(E2,销售员!A:C,3,0)</f>
        <v>新甘青</v>
      </c>
      <c r="C2" s="24" t="str">
        <f>VLOOKUP(E2,销售员!A:D,4,0)</f>
        <v>青海</v>
      </c>
      <c r="D2" s="24">
        <v>817944</v>
      </c>
      <c r="E2" s="63" t="s">
        <v>44</v>
      </c>
      <c r="F2" s="24" t="s">
        <v>45</v>
      </c>
      <c r="G2" s="24" t="s">
        <v>46</v>
      </c>
      <c r="H2" s="24" t="s">
        <v>47</v>
      </c>
      <c r="I2" s="62" t="s">
        <v>48</v>
      </c>
      <c r="J2" s="24">
        <f>SUMIF(利润与分析!B:B,成本与总价!D:D,利润与分析!K:K)</f>
        <v>5098253.51</v>
      </c>
      <c r="K2" s="75">
        <v>0.13</v>
      </c>
      <c r="L2" s="76">
        <v>5433082.1399999997</v>
      </c>
      <c r="M2" s="77">
        <f t="shared" ref="M2:M65" si="0">(L:L-J:J)/L:L</f>
        <v>6.1627750395100801E-2</v>
      </c>
      <c r="N2" s="63"/>
      <c r="O2" s="78" t="s">
        <v>49</v>
      </c>
      <c r="P2" s="79"/>
      <c r="Q2" s="79" t="s">
        <v>50</v>
      </c>
      <c r="R2" s="53" t="s">
        <v>51</v>
      </c>
      <c r="S2" s="53"/>
      <c r="T2" s="53"/>
      <c r="U2" s="53"/>
      <c r="V2" s="53">
        <v>180</v>
      </c>
      <c r="W2" s="53">
        <v>1</v>
      </c>
      <c r="X2" s="83">
        <v>45666</v>
      </c>
      <c r="Y2" s="24" t="s">
        <v>52</v>
      </c>
      <c r="Z2" s="24" t="s">
        <v>53</v>
      </c>
      <c r="AA2" s="62" t="s">
        <v>54</v>
      </c>
      <c r="AB2" s="90"/>
      <c r="AC2" s="91">
        <v>3</v>
      </c>
      <c r="AD2" s="24" t="s">
        <v>55</v>
      </c>
      <c r="AE2" s="92">
        <v>0.23</v>
      </c>
      <c r="AF2" s="24">
        <v>60</v>
      </c>
      <c r="AG2" s="94">
        <v>0.3</v>
      </c>
      <c r="AH2" s="24">
        <v>120</v>
      </c>
      <c r="AI2" s="77">
        <v>0.47</v>
      </c>
      <c r="AJ2" s="24">
        <v>180</v>
      </c>
      <c r="AO2" s="97">
        <f>(SUMIF(利润与分析!B:B,成本与总价!D:D,利润与分析!L:L)-J:J)/SUMIF(利润与分析!B:B,成本与总价!D:D,利润与分析!L:L)</f>
        <v>5.7368194741552699E-2</v>
      </c>
      <c r="AP2" s="77">
        <f t="shared" ref="AP2:AP65" si="1">AO2-M2+W2%</f>
        <v>5.7404443464519504E-3</v>
      </c>
      <c r="AR2" s="45">
        <f t="shared" ref="AR2:AR65" si="2">IF(R2="是",AE2*AF2+AG2*AH2+AI2*AJ2+AK2*AL2+AM2*AN2,0)</f>
        <v>134.4</v>
      </c>
    </row>
    <row r="3" spans="1:44" s="24" customFormat="1" ht="20.25" customHeight="1" x14ac:dyDescent="0.45">
      <c r="A3" s="62" t="str">
        <f>VLOOKUP(E3,销售员!A:B,2,0)</f>
        <v>北区</v>
      </c>
      <c r="B3" s="62" t="str">
        <f>VLOOKUP(E3,销售员!A:C,3,0)</f>
        <v>陕豫鲁</v>
      </c>
      <c r="C3" s="24" t="str">
        <f>VLOOKUP(E3,销售员!A:D,4,0)</f>
        <v>陕西</v>
      </c>
      <c r="D3" s="24">
        <v>818125</v>
      </c>
      <c r="E3" s="63" t="s">
        <v>56</v>
      </c>
      <c r="F3" s="24" t="s">
        <v>57</v>
      </c>
      <c r="G3" s="24" t="s">
        <v>58</v>
      </c>
      <c r="H3" s="24" t="s">
        <v>59</v>
      </c>
      <c r="I3" s="62" t="s">
        <v>60</v>
      </c>
      <c r="J3" s="24">
        <f>SUMIF(利润与分析!B:B,成本与总价!D:D,利润与分析!K:K)</f>
        <v>36027.868815599999</v>
      </c>
      <c r="K3" s="75">
        <v>0.13</v>
      </c>
      <c r="L3" s="76">
        <v>37792.519999999997</v>
      </c>
      <c r="M3" s="77">
        <f t="shared" si="0"/>
        <v>4.6693133572463498E-2</v>
      </c>
      <c r="N3" s="63"/>
      <c r="O3" s="79"/>
      <c r="P3" s="79" t="s">
        <v>61</v>
      </c>
      <c r="Q3" s="79" t="s">
        <v>50</v>
      </c>
      <c r="R3" s="53"/>
      <c r="S3" s="53"/>
      <c r="T3" s="53"/>
      <c r="U3" s="53"/>
      <c r="V3" s="53"/>
      <c r="W3" s="53"/>
      <c r="X3" s="83">
        <v>45666</v>
      </c>
      <c r="Y3" s="24" t="s">
        <v>52</v>
      </c>
      <c r="AA3" s="62" t="s">
        <v>54</v>
      </c>
      <c r="AB3" s="90"/>
      <c r="AC3" s="91"/>
      <c r="AD3" s="24">
        <v>60</v>
      </c>
      <c r="AE3" s="92">
        <v>1</v>
      </c>
      <c r="AF3" s="24">
        <v>60</v>
      </c>
      <c r="AG3" s="94"/>
      <c r="AI3" s="77"/>
      <c r="AO3" s="97">
        <f>(SUMIF(利润与分析!B:B,成本与总价!D:D,利润与分析!L:L)-J:J)/SUMIF(利润与分析!B:B,成本与总价!D:D,利润与分析!L:L)</f>
        <v>4.6693638067195301E-2</v>
      </c>
      <c r="AP3" s="77">
        <f t="shared" si="1"/>
        <v>5.0449473183028504E-7</v>
      </c>
      <c r="AR3" s="45">
        <f t="shared" si="2"/>
        <v>0</v>
      </c>
    </row>
    <row r="4" spans="1:44" ht="20.25" customHeight="1" x14ac:dyDescent="0.45">
      <c r="A4" s="62" t="str">
        <f>VLOOKUP(E4,销售员!A:B,2,0)</f>
        <v>南区</v>
      </c>
      <c r="B4" s="62" t="str">
        <f>VLOOKUP(E4,销售员!A:C,3,0)</f>
        <v>云贵川渝</v>
      </c>
      <c r="C4" s="24" t="str">
        <f>VLOOKUP(E4,销售员!A:D,4,0)</f>
        <v>四川</v>
      </c>
      <c r="D4" s="64">
        <v>818671</v>
      </c>
      <c r="E4" s="46" t="s">
        <v>62</v>
      </c>
      <c r="F4" s="45" t="s">
        <v>63</v>
      </c>
      <c r="G4" s="65" t="s">
        <v>64</v>
      </c>
      <c r="H4" s="45" t="s">
        <v>65</v>
      </c>
      <c r="I4" s="80" t="s">
        <v>66</v>
      </c>
      <c r="J4" s="24">
        <f>SUMIF(利润与分析!B:B,成本与总价!D:D,利润与分析!K:K)</f>
        <v>2826963.63</v>
      </c>
      <c r="K4" s="75">
        <v>0.13</v>
      </c>
      <c r="L4" s="49">
        <v>2919865.22</v>
      </c>
      <c r="M4" s="77">
        <f t="shared" si="0"/>
        <v>3.1817081611732898E-2</v>
      </c>
      <c r="Q4" s="79" t="s">
        <v>50</v>
      </c>
      <c r="R4" s="53" t="s">
        <v>51</v>
      </c>
      <c r="V4" s="53">
        <v>90</v>
      </c>
      <c r="X4" s="54">
        <v>45671</v>
      </c>
      <c r="Y4" s="45" t="s">
        <v>67</v>
      </c>
      <c r="AA4" s="62" t="s">
        <v>54</v>
      </c>
      <c r="AD4" s="45">
        <v>90</v>
      </c>
      <c r="AE4" s="92">
        <v>1</v>
      </c>
      <c r="AF4" s="45">
        <v>90</v>
      </c>
      <c r="AI4" s="60"/>
      <c r="AO4" s="97">
        <f>(SUMIF(利润与分析!B:B,成本与总价!D:D,利润与分析!L:L)-J:J)/SUMIF(利润与分析!B:B,成本与总价!D:D,利润与分析!L:L)</f>
        <v>3.1817081611732703E-2</v>
      </c>
      <c r="AP4" s="77">
        <f t="shared" si="1"/>
        <v>-1.52655665885959E-16</v>
      </c>
      <c r="AR4" s="45">
        <f t="shared" si="2"/>
        <v>90</v>
      </c>
    </row>
    <row r="5" spans="1:44" ht="20.25" customHeight="1" x14ac:dyDescent="0.45">
      <c r="A5" s="62" t="str">
        <f>VLOOKUP(E5,销售员!A:B,2,0)</f>
        <v>南区</v>
      </c>
      <c r="B5" s="62" t="str">
        <f>VLOOKUP(E5,销售员!A:C,3,0)</f>
        <v>云贵川渝</v>
      </c>
      <c r="C5" s="24" t="str">
        <f>VLOOKUP(E5,销售员!A:D,4,0)</f>
        <v>四川</v>
      </c>
      <c r="D5" s="45">
        <v>820863</v>
      </c>
      <c r="E5" s="46" t="s">
        <v>68</v>
      </c>
      <c r="F5" s="45" t="s">
        <v>69</v>
      </c>
      <c r="G5" s="45" t="s">
        <v>70</v>
      </c>
      <c r="H5" s="45" t="s">
        <v>71</v>
      </c>
      <c r="I5" s="44" t="s">
        <v>72</v>
      </c>
      <c r="J5" s="24">
        <f>SUMIF(利润与分析!B:B,成本与总价!D:D,利润与分析!K:K)</f>
        <v>2018214.04</v>
      </c>
      <c r="K5" s="75">
        <v>0.13</v>
      </c>
      <c r="L5" s="49">
        <v>2125000</v>
      </c>
      <c r="M5" s="77">
        <f t="shared" si="0"/>
        <v>5.0252216470588203E-2</v>
      </c>
      <c r="O5" s="51" t="s">
        <v>73</v>
      </c>
      <c r="Q5" s="79" t="s">
        <v>50</v>
      </c>
      <c r="R5" s="53" t="s">
        <v>51</v>
      </c>
      <c r="V5" s="53">
        <v>90</v>
      </c>
      <c r="X5" s="54">
        <v>45695</v>
      </c>
      <c r="Y5" s="45" t="s">
        <v>67</v>
      </c>
      <c r="AA5" s="62" t="s">
        <v>54</v>
      </c>
      <c r="AD5" s="45">
        <v>90</v>
      </c>
      <c r="AE5" s="92">
        <v>1</v>
      </c>
      <c r="AF5" s="45">
        <v>90</v>
      </c>
      <c r="AI5" s="60"/>
      <c r="AO5" s="97">
        <f>(SUMIF(利润与分析!B:B,成本与总价!D:D,利润与分析!L:L)-J:J)/SUMIF(利润与分析!B:B,成本与总价!D:D,利润与分析!L:L)</f>
        <v>5.0252247756396702E-2</v>
      </c>
      <c r="AP5" s="77">
        <f t="shared" si="1"/>
        <v>3.1285808443914898E-8</v>
      </c>
      <c r="AR5" s="45">
        <f t="shared" si="2"/>
        <v>90</v>
      </c>
    </row>
    <row r="6" spans="1:44" ht="20.25" customHeight="1" x14ac:dyDescent="0.45">
      <c r="A6" s="62" t="str">
        <f>VLOOKUP(E6,销售员!A:B,2,0)</f>
        <v>北区</v>
      </c>
      <c r="B6" s="62" t="str">
        <f>VLOOKUP(E6,销售员!A:C,3,0)</f>
        <v>京津冀</v>
      </c>
      <c r="C6" s="24" t="str">
        <f>VLOOKUP(E6,销售员!A:D,4,0)</f>
        <v>河北</v>
      </c>
      <c r="D6" s="66">
        <v>817027</v>
      </c>
      <c r="E6" s="46" t="s">
        <v>74</v>
      </c>
      <c r="F6" s="45" t="s">
        <v>75</v>
      </c>
      <c r="G6" s="45" t="s">
        <v>76</v>
      </c>
      <c r="H6" s="45" t="s">
        <v>77</v>
      </c>
      <c r="I6" s="44" t="s">
        <v>78</v>
      </c>
      <c r="J6" s="24">
        <f>SUMIF(利润与分析!B:B,成本与总价!D:D,利润与分析!K:K)</f>
        <v>1464108.63</v>
      </c>
      <c r="K6" s="48" t="s">
        <v>79</v>
      </c>
      <c r="L6" s="49">
        <v>1518132.56</v>
      </c>
      <c r="M6" s="77">
        <f t="shared" si="0"/>
        <v>3.5585779149614999E-2</v>
      </c>
      <c r="N6" s="46">
        <v>36637.56</v>
      </c>
      <c r="O6" s="51" t="s">
        <v>80</v>
      </c>
      <c r="P6" s="52" t="s">
        <v>61</v>
      </c>
      <c r="Q6" s="52" t="s">
        <v>81</v>
      </c>
      <c r="R6" s="53" t="s">
        <v>51</v>
      </c>
      <c r="S6" s="53" t="s">
        <v>51</v>
      </c>
      <c r="T6" s="53">
        <v>150</v>
      </c>
      <c r="V6" s="53">
        <v>96</v>
      </c>
      <c r="W6" s="53">
        <v>-1</v>
      </c>
      <c r="X6" s="54">
        <v>45660.675312500003</v>
      </c>
      <c r="Y6" s="45" t="s">
        <v>52</v>
      </c>
      <c r="Z6" s="55" t="s">
        <v>82</v>
      </c>
      <c r="AA6" s="44" t="s">
        <v>83</v>
      </c>
      <c r="AC6" s="57">
        <v>2</v>
      </c>
      <c r="AD6" s="45" t="s">
        <v>84</v>
      </c>
      <c r="AE6" s="92">
        <v>1</v>
      </c>
      <c r="AF6" s="45" t="s">
        <v>84</v>
      </c>
      <c r="AI6" s="60"/>
      <c r="AO6" s="97">
        <f>(SUMIF(利润与分析!B:B,成本与总价!D:D,利润与分析!L:L)-J:J)/SUMIF(利润与分析!B:B,成本与总价!D:D,利润与分析!L:L)</f>
        <v>4.5000011284340002E-2</v>
      </c>
      <c r="AP6" s="77">
        <f t="shared" si="1"/>
        <v>-5.8576786527508005E-4</v>
      </c>
      <c r="AR6" s="45">
        <f t="shared" si="2"/>
        <v>96</v>
      </c>
    </row>
    <row r="7" spans="1:44" ht="20.25" customHeight="1" x14ac:dyDescent="0.45">
      <c r="A7" s="62" t="str">
        <f>VLOOKUP(E7,销售员!A:B,2,0)</f>
        <v>北区</v>
      </c>
      <c r="B7" s="62" t="str">
        <f>VLOOKUP(E7,销售员!A:C,3,0)</f>
        <v>行业业务</v>
      </c>
      <c r="C7" s="24" t="str">
        <f>VLOOKUP(E7,销售员!A:D,4,0)</f>
        <v>泛政府</v>
      </c>
      <c r="D7" s="66">
        <v>816787</v>
      </c>
      <c r="E7" s="46" t="s">
        <v>85</v>
      </c>
      <c r="F7" s="45" t="s">
        <v>86</v>
      </c>
      <c r="G7" s="45" t="s">
        <v>87</v>
      </c>
      <c r="H7" s="45" t="s">
        <v>88</v>
      </c>
      <c r="I7" s="44" t="s">
        <v>89</v>
      </c>
      <c r="J7" s="24">
        <f>SUMIF(利润与分析!B:B,成本与总价!D:D,利润与分析!K:K)</f>
        <v>1058719.03</v>
      </c>
      <c r="K7" s="75" t="s">
        <v>79</v>
      </c>
      <c r="L7" s="49">
        <v>1108606.5900000001</v>
      </c>
      <c r="M7" s="77">
        <f t="shared" si="0"/>
        <v>4.5000237640658497E-2</v>
      </c>
      <c r="N7" s="46">
        <v>0</v>
      </c>
      <c r="O7" s="51" t="s">
        <v>90</v>
      </c>
      <c r="P7" s="52" t="s">
        <v>91</v>
      </c>
      <c r="Q7" s="52" t="s">
        <v>81</v>
      </c>
      <c r="R7" s="53" t="s">
        <v>51</v>
      </c>
      <c r="V7" s="53">
        <v>120</v>
      </c>
      <c r="X7" s="54">
        <v>45659.466111111098</v>
      </c>
      <c r="Y7" s="45" t="s">
        <v>92</v>
      </c>
      <c r="Z7" s="55" t="s">
        <v>93</v>
      </c>
      <c r="AA7" s="44" t="s">
        <v>94</v>
      </c>
      <c r="AB7" s="56" t="s">
        <v>95</v>
      </c>
      <c r="AC7" s="57">
        <v>2</v>
      </c>
      <c r="AD7" s="45" t="s">
        <v>96</v>
      </c>
      <c r="AE7" s="92">
        <v>1</v>
      </c>
      <c r="AF7" s="45" t="s">
        <v>96</v>
      </c>
      <c r="AI7" s="60"/>
      <c r="AO7" s="97">
        <f>(SUMIF(利润与分析!B:B,成本与总价!D:D,利润与分析!L:L)-J:J)/SUMIF(利润与分析!B:B,成本与总价!D:D,利润与分析!L:L)</f>
        <v>4.5000237640658497E-2</v>
      </c>
      <c r="AP7" s="77">
        <f t="shared" si="1"/>
        <v>0</v>
      </c>
      <c r="AR7" s="45">
        <f t="shared" si="2"/>
        <v>120</v>
      </c>
    </row>
    <row r="8" spans="1:44" ht="20.25" customHeight="1" x14ac:dyDescent="0.45">
      <c r="A8" s="62" t="str">
        <f>VLOOKUP(E8,销售员!A:B,2,0)</f>
        <v>南区</v>
      </c>
      <c r="B8" s="62" t="str">
        <f>VLOOKUP(E8,销售员!A:C,3,0)</f>
        <v>广深</v>
      </c>
      <c r="C8" s="24" t="str">
        <f>VLOOKUP(E8,销售员!A:D,4,0)</f>
        <v>广东</v>
      </c>
      <c r="D8" s="66">
        <v>816677</v>
      </c>
      <c r="E8" s="46" t="s">
        <v>97</v>
      </c>
      <c r="F8" s="45" t="s">
        <v>98</v>
      </c>
      <c r="G8" s="45" t="s">
        <v>99</v>
      </c>
      <c r="H8" s="45" t="s">
        <v>100</v>
      </c>
      <c r="I8" s="44" t="s">
        <v>101</v>
      </c>
      <c r="J8" s="24">
        <f>SUMIF(利润与分析!B:B,成本与总价!D:D,利润与分析!K:K)</f>
        <v>30186.268499999998</v>
      </c>
      <c r="K8" s="75" t="s">
        <v>79</v>
      </c>
      <c r="L8" s="49">
        <v>31626</v>
      </c>
      <c r="M8" s="77">
        <f t="shared" si="0"/>
        <v>4.5523667235818598E-2</v>
      </c>
      <c r="N8" s="46">
        <v>0</v>
      </c>
      <c r="O8" s="51" t="s">
        <v>102</v>
      </c>
      <c r="P8" s="52" t="s">
        <v>91</v>
      </c>
      <c r="Q8" s="52" t="s">
        <v>103</v>
      </c>
      <c r="R8" s="53" t="s">
        <v>51</v>
      </c>
      <c r="V8" s="53">
        <v>105</v>
      </c>
      <c r="X8" s="54">
        <v>45659.469479166699</v>
      </c>
      <c r="Y8" s="45" t="s">
        <v>92</v>
      </c>
      <c r="Z8" s="55" t="s">
        <v>104</v>
      </c>
      <c r="AA8" s="44" t="s">
        <v>105</v>
      </c>
      <c r="AC8" s="57">
        <v>1</v>
      </c>
      <c r="AD8" s="45" t="s">
        <v>106</v>
      </c>
      <c r="AE8" s="92">
        <v>1</v>
      </c>
      <c r="AF8" s="45" t="s">
        <v>106</v>
      </c>
      <c r="AI8" s="60"/>
      <c r="AO8" s="97">
        <f>(SUMIF(利润与分析!B:B,成本与总价!D:D,利润与分析!L:L)-J:J)/SUMIF(利润与分析!B:B,成本与总价!D:D,利润与分析!L:L)</f>
        <v>4.5523667235818598E-2</v>
      </c>
      <c r="AP8" s="77">
        <f t="shared" si="1"/>
        <v>0</v>
      </c>
      <c r="AR8" s="45">
        <f t="shared" si="2"/>
        <v>105</v>
      </c>
    </row>
    <row r="9" spans="1:44" ht="20.25" customHeight="1" x14ac:dyDescent="0.45">
      <c r="A9" s="62" t="str">
        <f>VLOOKUP(E9,销售员!A:B,2,0)</f>
        <v>北区</v>
      </c>
      <c r="B9" s="62" t="str">
        <f>VLOOKUP(E9,销售员!A:C,3,0)</f>
        <v>陕豫鲁</v>
      </c>
      <c r="C9" s="24" t="str">
        <f>VLOOKUP(E9,销售员!A:D,4,0)</f>
        <v>山东</v>
      </c>
      <c r="D9" s="66">
        <v>816781</v>
      </c>
      <c r="E9" s="46" t="s">
        <v>107</v>
      </c>
      <c r="F9" s="45" t="s">
        <v>108</v>
      </c>
      <c r="G9" s="45" t="s">
        <v>109</v>
      </c>
      <c r="H9" s="45" t="s">
        <v>110</v>
      </c>
      <c r="I9" s="44" t="s">
        <v>111</v>
      </c>
      <c r="J9" s="24">
        <f>SUMIF(利润与分析!B:B,成本与总价!D:D,利润与分析!K:K)</f>
        <v>66517.5</v>
      </c>
      <c r="K9" s="75" t="s">
        <v>79</v>
      </c>
      <c r="L9" s="49">
        <v>68575</v>
      </c>
      <c r="M9" s="77">
        <f t="shared" si="0"/>
        <v>3.00036456434561E-2</v>
      </c>
      <c r="N9" s="46">
        <v>0</v>
      </c>
      <c r="O9" s="51" t="s">
        <v>112</v>
      </c>
      <c r="Q9" s="52" t="s">
        <v>113</v>
      </c>
      <c r="R9" s="53" t="s">
        <v>51</v>
      </c>
      <c r="S9" s="53" t="s">
        <v>51</v>
      </c>
      <c r="T9" s="53">
        <v>120</v>
      </c>
      <c r="V9" s="53">
        <v>120</v>
      </c>
      <c r="X9" s="54">
        <v>45659.471898148098</v>
      </c>
      <c r="Y9" s="45" t="s">
        <v>92</v>
      </c>
      <c r="Z9" s="55" t="s">
        <v>114</v>
      </c>
      <c r="AA9" s="44" t="s">
        <v>83</v>
      </c>
      <c r="AC9" s="57">
        <v>1</v>
      </c>
      <c r="AD9" s="45" t="s">
        <v>96</v>
      </c>
      <c r="AE9" s="92">
        <v>1</v>
      </c>
      <c r="AF9" s="45" t="s">
        <v>96</v>
      </c>
      <c r="AI9" s="60"/>
      <c r="AO9" s="97">
        <f>(SUMIF(利润与分析!B:B,成本与总价!D:D,利润与分析!L:L)-J:J)/SUMIF(利润与分析!B:B,成本与总价!D:D,利润与分析!L:L)</f>
        <v>3.00036456434561E-2</v>
      </c>
      <c r="AP9" s="77">
        <f t="shared" si="1"/>
        <v>0</v>
      </c>
      <c r="AR9" s="45">
        <f t="shared" si="2"/>
        <v>120</v>
      </c>
    </row>
    <row r="10" spans="1:44" ht="20.25" customHeight="1" x14ac:dyDescent="0.45">
      <c r="A10" s="62" t="str">
        <f>VLOOKUP(E10,销售员!A:B,2,0)</f>
        <v>北区</v>
      </c>
      <c r="B10" s="62" t="str">
        <f>VLOOKUP(E10,销售员!A:C,3,0)</f>
        <v>京津冀</v>
      </c>
      <c r="C10" s="24" t="str">
        <f>VLOOKUP(E10,销售员!A:D,4,0)</f>
        <v>河北</v>
      </c>
      <c r="D10" s="66">
        <v>817470</v>
      </c>
      <c r="E10" s="46" t="s">
        <v>115</v>
      </c>
      <c r="F10" s="45" t="s">
        <v>75</v>
      </c>
      <c r="G10" s="45" t="s">
        <v>76</v>
      </c>
      <c r="H10" s="45" t="s">
        <v>77</v>
      </c>
      <c r="I10" s="44" t="s">
        <v>116</v>
      </c>
      <c r="J10" s="24">
        <f>SUMIF(利润与分析!B:B,成本与总价!D:D,利润与分析!K:K)</f>
        <v>39737.586719999999</v>
      </c>
      <c r="K10" s="48" t="s">
        <v>79</v>
      </c>
      <c r="L10" s="49">
        <v>40782</v>
      </c>
      <c r="M10" s="77">
        <f t="shared" si="0"/>
        <v>2.5609663086655899E-2</v>
      </c>
      <c r="N10" s="46">
        <v>2981.75</v>
      </c>
      <c r="O10" s="51" t="s">
        <v>117</v>
      </c>
      <c r="P10" s="52" t="s">
        <v>91</v>
      </c>
      <c r="Q10" s="52" t="s">
        <v>103</v>
      </c>
      <c r="X10" s="54">
        <v>45664.613796296297</v>
      </c>
      <c r="Y10" s="45" t="s">
        <v>118</v>
      </c>
      <c r="Z10" s="55" t="s">
        <v>119</v>
      </c>
      <c r="AA10" s="44" t="s">
        <v>83</v>
      </c>
      <c r="AC10" s="57">
        <v>2</v>
      </c>
      <c r="AD10" s="45" t="s">
        <v>120</v>
      </c>
      <c r="AE10" s="92">
        <v>1</v>
      </c>
      <c r="AF10" s="45" t="s">
        <v>120</v>
      </c>
      <c r="AI10" s="60"/>
      <c r="AO10" s="97">
        <f>(SUMIF(利润与分析!B:B,成本与总价!D:D,利润与分析!L:L)-J:J)/SUMIF(利润与分析!B:B,成本与总价!D:D,利润与分析!L:L)</f>
        <v>4.5054197306572098E-2</v>
      </c>
      <c r="AP10" s="77">
        <f t="shared" si="1"/>
        <v>1.9444534219916199E-2</v>
      </c>
      <c r="AR10" s="45">
        <f t="shared" si="2"/>
        <v>0</v>
      </c>
    </row>
    <row r="11" spans="1:44" ht="20.25" customHeight="1" x14ac:dyDescent="0.45">
      <c r="A11" s="62" t="str">
        <f>VLOOKUP(E11,销售员!A:B,2,0)</f>
        <v>南区</v>
      </c>
      <c r="B11" s="62" t="str">
        <f>VLOOKUP(E11,销售员!A:C,3,0)</f>
        <v>鄂赣</v>
      </c>
      <c r="C11" s="24" t="str">
        <f>VLOOKUP(E11,销售员!A:D,4,0)</f>
        <v>湖北</v>
      </c>
      <c r="D11" s="66">
        <v>816785</v>
      </c>
      <c r="E11" s="46" t="s">
        <v>121</v>
      </c>
      <c r="F11" s="45" t="s">
        <v>122</v>
      </c>
      <c r="G11" s="45" t="s">
        <v>123</v>
      </c>
      <c r="H11" s="45" t="s">
        <v>124</v>
      </c>
      <c r="I11" s="44" t="s">
        <v>125</v>
      </c>
      <c r="J11" s="24">
        <f>SUMIF(利润与分析!B:B,成本与总价!D:D,利润与分析!K:K)</f>
        <v>43690.12</v>
      </c>
      <c r="K11" s="48" t="s">
        <v>79</v>
      </c>
      <c r="L11" s="49">
        <v>45748.84</v>
      </c>
      <c r="M11" s="77">
        <f t="shared" si="0"/>
        <v>4.5000485258205297E-2</v>
      </c>
      <c r="N11" s="46">
        <v>0</v>
      </c>
      <c r="O11" s="51" t="s">
        <v>126</v>
      </c>
      <c r="P11" s="52" t="s">
        <v>91</v>
      </c>
      <c r="Q11" s="52" t="s">
        <v>113</v>
      </c>
      <c r="X11" s="54">
        <v>45659.487349536997</v>
      </c>
      <c r="Y11" s="45" t="s">
        <v>52</v>
      </c>
      <c r="Z11" s="55" t="s">
        <v>119</v>
      </c>
      <c r="AA11" s="44" t="s">
        <v>127</v>
      </c>
      <c r="AC11" s="57">
        <v>1</v>
      </c>
      <c r="AD11" s="45" t="s">
        <v>128</v>
      </c>
      <c r="AE11" s="92">
        <v>1</v>
      </c>
      <c r="AF11" s="45" t="s">
        <v>128</v>
      </c>
      <c r="AI11" s="60"/>
      <c r="AO11" s="97">
        <f>(SUMIF(利润与分析!B:B,成本与总价!D:D,利润与分析!L:L)-J:J)/SUMIF(利润与分析!B:B,成本与总价!D:D,利润与分析!L:L)</f>
        <v>4.5000485258205297E-2</v>
      </c>
      <c r="AP11" s="77">
        <f t="shared" si="1"/>
        <v>0</v>
      </c>
      <c r="AR11" s="45">
        <f t="shared" si="2"/>
        <v>0</v>
      </c>
    </row>
    <row r="12" spans="1:44" ht="20.25" customHeight="1" x14ac:dyDescent="0.45">
      <c r="A12" s="62" t="str">
        <f>VLOOKUP(E12,销售员!A:B,2,0)</f>
        <v>北区</v>
      </c>
      <c r="B12" s="62" t="str">
        <f>VLOOKUP(E12,销售员!A:C,3,0)</f>
        <v>晋蒙宁</v>
      </c>
      <c r="C12" s="24" t="str">
        <f>VLOOKUP(E12,销售员!A:D,4,0)</f>
        <v>山西</v>
      </c>
      <c r="D12" s="66">
        <v>816746</v>
      </c>
      <c r="E12" s="46" t="s">
        <v>129</v>
      </c>
      <c r="F12" s="45" t="s">
        <v>130</v>
      </c>
      <c r="G12" s="45" t="s">
        <v>131</v>
      </c>
      <c r="H12" s="45" t="s">
        <v>132</v>
      </c>
      <c r="I12" s="44" t="s">
        <v>133</v>
      </c>
      <c r="J12" s="24">
        <f>SUMIF(利润与分析!B:B,成本与总价!D:D,利润与分析!K:K)</f>
        <v>66807.37</v>
      </c>
      <c r="K12" s="48" t="s">
        <v>79</v>
      </c>
      <c r="L12" s="49">
        <v>68556</v>
      </c>
      <c r="M12" s="77">
        <f t="shared" si="0"/>
        <v>2.55065931501255E-2</v>
      </c>
      <c r="N12" s="46">
        <v>0</v>
      </c>
      <c r="O12" s="51" t="s">
        <v>134</v>
      </c>
      <c r="Q12" s="52" t="s">
        <v>113</v>
      </c>
      <c r="X12" s="54">
        <v>45659.488067129598</v>
      </c>
      <c r="Y12" s="45" t="s">
        <v>118</v>
      </c>
      <c r="Z12" s="55" t="s">
        <v>119</v>
      </c>
      <c r="AA12" s="44" t="s">
        <v>83</v>
      </c>
      <c r="AC12" s="57">
        <v>1</v>
      </c>
      <c r="AD12" s="45" t="s">
        <v>120</v>
      </c>
      <c r="AE12" s="92">
        <v>1</v>
      </c>
      <c r="AF12" s="45" t="s">
        <v>120</v>
      </c>
      <c r="AI12" s="60"/>
      <c r="AO12" s="97">
        <f>(SUMIF(利润与分析!B:B,成本与总价!D:D,利润与分析!L:L)-J:J)/SUMIF(利润与分析!B:B,成本与总价!D:D,利润与分析!L:L)</f>
        <v>4.4999982846203698E-2</v>
      </c>
      <c r="AP12" s="77">
        <f t="shared" si="1"/>
        <v>1.9493389696078198E-2</v>
      </c>
      <c r="AR12" s="45">
        <f t="shared" si="2"/>
        <v>0</v>
      </c>
    </row>
    <row r="13" spans="1:44" ht="20.25" customHeight="1" x14ac:dyDescent="0.45">
      <c r="A13" s="62" t="str">
        <f>VLOOKUP(E13,销售员!A:B,2,0)</f>
        <v>北区</v>
      </c>
      <c r="B13" s="62" t="str">
        <f>VLOOKUP(E13,销售员!A:C,3,0)</f>
        <v>京津冀</v>
      </c>
      <c r="C13" s="24" t="str">
        <f>VLOOKUP(E13,销售员!A:D,4,0)</f>
        <v>河北</v>
      </c>
      <c r="D13" s="66">
        <v>816760</v>
      </c>
      <c r="E13" s="46" t="s">
        <v>74</v>
      </c>
      <c r="F13" s="45" t="s">
        <v>135</v>
      </c>
      <c r="G13" s="45" t="s">
        <v>136</v>
      </c>
      <c r="H13" s="45" t="s">
        <v>137</v>
      </c>
      <c r="I13" s="44" t="s">
        <v>138</v>
      </c>
      <c r="J13" s="24">
        <f>SUMIF(利润与分析!B:B,成本与总价!D:D,利润与分析!K:K)</f>
        <v>4724.6400000000003</v>
      </c>
      <c r="K13" s="48" t="s">
        <v>79</v>
      </c>
      <c r="L13" s="49">
        <v>4848</v>
      </c>
      <c r="M13" s="77">
        <f t="shared" si="0"/>
        <v>2.5445544554455399E-2</v>
      </c>
      <c r="N13" s="46">
        <v>0</v>
      </c>
      <c r="O13" s="51" t="s">
        <v>139</v>
      </c>
      <c r="P13" s="52" t="s">
        <v>91</v>
      </c>
      <c r="Q13" s="52" t="s">
        <v>113</v>
      </c>
      <c r="X13" s="54">
        <v>45659.489016203697</v>
      </c>
      <c r="Y13" s="45" t="s">
        <v>118</v>
      </c>
      <c r="Z13" s="55" t="s">
        <v>119</v>
      </c>
      <c r="AA13" s="44" t="s">
        <v>83</v>
      </c>
      <c r="AC13" s="57">
        <v>1</v>
      </c>
      <c r="AD13" s="45" t="s">
        <v>120</v>
      </c>
      <c r="AE13" s="92">
        <v>1</v>
      </c>
      <c r="AF13" s="45" t="s">
        <v>120</v>
      </c>
      <c r="AI13" s="60"/>
      <c r="AO13" s="97">
        <f>(SUMIF(利润与分析!B:B,成本与总价!D:D,利润与分析!L:L)-J:J)/SUMIF(利润与分析!B:B,成本与总价!D:D,利润与分析!L:L)</f>
        <v>4.5000576075289997E-2</v>
      </c>
      <c r="AP13" s="77">
        <f t="shared" si="1"/>
        <v>1.9555031520834602E-2</v>
      </c>
      <c r="AR13" s="45">
        <f t="shared" si="2"/>
        <v>0</v>
      </c>
    </row>
    <row r="14" spans="1:44" ht="20.25" customHeight="1" x14ac:dyDescent="0.45">
      <c r="A14" s="62" t="str">
        <f>VLOOKUP(E14,销售员!A:B,2,0)</f>
        <v>北区</v>
      </c>
      <c r="B14" s="62" t="str">
        <f>VLOOKUP(E14,销售员!A:C,3,0)</f>
        <v>陕豫鲁</v>
      </c>
      <c r="C14" s="24" t="str">
        <f>VLOOKUP(E14,销售员!A:D,4,0)</f>
        <v>山东</v>
      </c>
      <c r="D14" s="66">
        <v>816759</v>
      </c>
      <c r="E14" s="46" t="s">
        <v>140</v>
      </c>
      <c r="F14" s="45" t="s">
        <v>141</v>
      </c>
      <c r="G14" s="45" t="s">
        <v>142</v>
      </c>
      <c r="H14" s="45" t="s">
        <v>143</v>
      </c>
      <c r="I14" s="44" t="s">
        <v>144</v>
      </c>
      <c r="J14" s="24">
        <f>SUMIF(利润与分析!B:B,成本与总价!D:D,利润与分析!K:K)</f>
        <v>13502.91</v>
      </c>
      <c r="K14" s="48" t="s">
        <v>79</v>
      </c>
      <c r="L14" s="49">
        <v>14139.3</v>
      </c>
      <c r="M14" s="77">
        <f t="shared" si="0"/>
        <v>4.50085930703783E-2</v>
      </c>
      <c r="N14" s="46">
        <v>0</v>
      </c>
      <c r="O14" s="51" t="s">
        <v>145</v>
      </c>
      <c r="Q14" s="52" t="s">
        <v>113</v>
      </c>
      <c r="X14" s="54">
        <v>45659.489814814799</v>
      </c>
      <c r="Y14" s="45" t="s">
        <v>52</v>
      </c>
      <c r="Z14" s="55" t="s">
        <v>119</v>
      </c>
      <c r="AA14" s="44" t="s">
        <v>83</v>
      </c>
      <c r="AC14" s="57">
        <v>1</v>
      </c>
      <c r="AD14" s="45" t="s">
        <v>128</v>
      </c>
      <c r="AE14" s="92">
        <v>1</v>
      </c>
      <c r="AF14" s="45" t="s">
        <v>128</v>
      </c>
      <c r="AI14" s="60"/>
      <c r="AO14" s="97">
        <f>(SUMIF(利润与分析!B:B,成本与总价!D:D,利润与分析!L:L)-J:J)/SUMIF(利润与分析!B:B,成本与总价!D:D,利润与分析!L:L)</f>
        <v>4.50085930703783E-2</v>
      </c>
      <c r="AP14" s="77">
        <f t="shared" si="1"/>
        <v>0</v>
      </c>
      <c r="AR14" s="45">
        <f t="shared" si="2"/>
        <v>0</v>
      </c>
    </row>
    <row r="15" spans="1:44" ht="20.25" customHeight="1" x14ac:dyDescent="0.45">
      <c r="A15" s="62" t="str">
        <f>VLOOKUP(E15,销售员!A:B,2,0)</f>
        <v>北区</v>
      </c>
      <c r="B15" s="62" t="str">
        <f>VLOOKUP(E15,销售员!A:C,3,0)</f>
        <v>京津冀</v>
      </c>
      <c r="C15" s="24" t="str">
        <f>VLOOKUP(E15,销售员!A:D,4,0)</f>
        <v>河北</v>
      </c>
      <c r="D15" s="66">
        <v>816786</v>
      </c>
      <c r="E15" s="46" t="s">
        <v>146</v>
      </c>
      <c r="F15" s="45" t="s">
        <v>147</v>
      </c>
      <c r="G15" s="45" t="s">
        <v>148</v>
      </c>
      <c r="H15" s="45" t="s">
        <v>149</v>
      </c>
      <c r="I15" s="44" t="s">
        <v>150</v>
      </c>
      <c r="J15" s="24">
        <f>SUMIF(利润与分析!B:B,成本与总价!D:D,利润与分析!K:K)</f>
        <v>16632.75</v>
      </c>
      <c r="K15" s="48" t="s">
        <v>79</v>
      </c>
      <c r="L15" s="49">
        <v>17416.5</v>
      </c>
      <c r="M15" s="77">
        <f t="shared" si="0"/>
        <v>4.5000430626130399E-2</v>
      </c>
      <c r="N15" s="46">
        <v>0</v>
      </c>
      <c r="O15" s="51" t="s">
        <v>151</v>
      </c>
      <c r="P15" s="52" t="s">
        <v>61</v>
      </c>
      <c r="Q15" s="52" t="s">
        <v>113</v>
      </c>
      <c r="X15" s="54">
        <v>45659.501192129603</v>
      </c>
      <c r="Y15" s="45" t="s">
        <v>52</v>
      </c>
      <c r="Z15" s="55" t="s">
        <v>119</v>
      </c>
      <c r="AA15" s="44" t="s">
        <v>83</v>
      </c>
      <c r="AC15" s="57">
        <v>1</v>
      </c>
      <c r="AD15" s="45" t="s">
        <v>128</v>
      </c>
      <c r="AE15" s="92">
        <v>1</v>
      </c>
      <c r="AF15" s="45" t="s">
        <v>128</v>
      </c>
      <c r="AI15" s="60"/>
      <c r="AO15" s="97">
        <f>(SUMIF(利润与分析!B:B,成本与总价!D:D,利润与分析!L:L)-J:J)/SUMIF(利润与分析!B:B,成本与总价!D:D,利润与分析!L:L)</f>
        <v>4.5000430626130399E-2</v>
      </c>
      <c r="AP15" s="77">
        <f t="shared" si="1"/>
        <v>0</v>
      </c>
      <c r="AR15" s="45">
        <f t="shared" si="2"/>
        <v>0</v>
      </c>
    </row>
    <row r="16" spans="1:44" ht="20.25" customHeight="1" x14ac:dyDescent="0.45">
      <c r="A16" s="62" t="str">
        <f>VLOOKUP(E16,销售员!A:B,2,0)</f>
        <v>北区</v>
      </c>
      <c r="B16" s="62" t="str">
        <f>VLOOKUP(E16,销售员!A:C,3,0)</f>
        <v>晋蒙宁</v>
      </c>
      <c r="C16" s="24" t="str">
        <f>VLOOKUP(E16,销售员!A:D,4,0)</f>
        <v>山西</v>
      </c>
      <c r="D16" s="66">
        <v>816748</v>
      </c>
      <c r="E16" s="46" t="s">
        <v>129</v>
      </c>
      <c r="F16" s="45" t="s">
        <v>152</v>
      </c>
      <c r="G16" s="45" t="s">
        <v>131</v>
      </c>
      <c r="H16" s="45" t="s">
        <v>153</v>
      </c>
      <c r="I16" s="44" t="s">
        <v>154</v>
      </c>
      <c r="J16" s="24">
        <f>SUMIF(利润与分析!B:B,成本与总价!D:D,利润与分析!K:K)</f>
        <v>66807.37</v>
      </c>
      <c r="K16" s="48" t="s">
        <v>79</v>
      </c>
      <c r="L16" s="49">
        <v>68556</v>
      </c>
      <c r="M16" s="77">
        <f t="shared" si="0"/>
        <v>2.55065931501255E-2</v>
      </c>
      <c r="N16" s="46">
        <v>0</v>
      </c>
      <c r="O16" s="51" t="s">
        <v>155</v>
      </c>
      <c r="Q16" s="52" t="s">
        <v>113</v>
      </c>
      <c r="X16" s="54">
        <v>45659.5014814815</v>
      </c>
      <c r="Y16" s="45" t="s">
        <v>118</v>
      </c>
      <c r="Z16" s="55" t="s">
        <v>119</v>
      </c>
      <c r="AA16" s="44" t="s">
        <v>83</v>
      </c>
      <c r="AB16" s="56" t="s">
        <v>156</v>
      </c>
      <c r="AC16" s="57">
        <v>2</v>
      </c>
      <c r="AD16" s="45" t="s">
        <v>120</v>
      </c>
      <c r="AE16" s="92">
        <v>1</v>
      </c>
      <c r="AF16" s="45" t="s">
        <v>120</v>
      </c>
      <c r="AI16" s="60"/>
      <c r="AO16" s="97">
        <f>(SUMIF(利润与分析!B:B,成本与总价!D:D,利润与分析!L:L)-J:J)/SUMIF(利润与分析!B:B,成本与总价!D:D,利润与分析!L:L)</f>
        <v>4.4999982846203698E-2</v>
      </c>
      <c r="AP16" s="77">
        <f t="shared" si="1"/>
        <v>1.9493389696078198E-2</v>
      </c>
      <c r="AR16" s="45">
        <f t="shared" si="2"/>
        <v>0</v>
      </c>
    </row>
    <row r="17" spans="1:44" ht="20.25" customHeight="1" x14ac:dyDescent="0.45">
      <c r="A17" s="62" t="str">
        <f>VLOOKUP(E17,销售员!A:B,2,0)</f>
        <v>南区</v>
      </c>
      <c r="B17" s="62" t="str">
        <f>VLOOKUP(E17,销售员!A:C,3,0)</f>
        <v>沪浙</v>
      </c>
      <c r="C17" s="24" t="str">
        <f>VLOOKUP(E17,销售员!A:D,4,0)</f>
        <v>上海</v>
      </c>
      <c r="D17" s="66">
        <v>816776</v>
      </c>
      <c r="E17" s="46" t="s">
        <v>157</v>
      </c>
      <c r="F17" s="45" t="s">
        <v>158</v>
      </c>
      <c r="G17" s="45" t="s">
        <v>159</v>
      </c>
      <c r="H17" s="45" t="s">
        <v>160</v>
      </c>
      <c r="I17" s="44" t="s">
        <v>161</v>
      </c>
      <c r="J17" s="24">
        <f>SUMIF(利润与分析!B:B,成本与总价!D:D,利润与分析!K:K)</f>
        <v>13039.02</v>
      </c>
      <c r="K17" s="48" t="s">
        <v>79</v>
      </c>
      <c r="L17" s="49">
        <v>13513.01</v>
      </c>
      <c r="M17" s="77">
        <f t="shared" si="0"/>
        <v>3.5076566952884601E-2</v>
      </c>
      <c r="N17" s="46">
        <v>0</v>
      </c>
      <c r="O17" s="51" t="s">
        <v>162</v>
      </c>
      <c r="P17" s="52" t="s">
        <v>91</v>
      </c>
      <c r="Q17" s="52" t="s">
        <v>81</v>
      </c>
      <c r="R17" s="53" t="s">
        <v>51</v>
      </c>
      <c r="V17" s="53">
        <v>120</v>
      </c>
      <c r="W17" s="53">
        <v>-1</v>
      </c>
      <c r="X17" s="54">
        <v>45659.506886574098</v>
      </c>
      <c r="Y17" s="45" t="s">
        <v>52</v>
      </c>
      <c r="Z17" s="55" t="s">
        <v>163</v>
      </c>
      <c r="AA17" s="44" t="s">
        <v>127</v>
      </c>
      <c r="AC17" s="57">
        <v>1</v>
      </c>
      <c r="AD17" s="45" t="s">
        <v>96</v>
      </c>
      <c r="AE17" s="92">
        <v>1</v>
      </c>
      <c r="AF17" s="45" t="s">
        <v>96</v>
      </c>
      <c r="AI17" s="60"/>
      <c r="AO17" s="97">
        <f>(SUMIF(利润与分析!B:B,成本与总价!D:D,利润与分析!L:L)-J:J)/SUMIF(利润与分析!B:B,成本与总价!D:D,利润与分析!L:L)</f>
        <v>4.5002512183724801E-2</v>
      </c>
      <c r="AP17" s="77">
        <f t="shared" si="1"/>
        <v>-7.4054769159883794E-5</v>
      </c>
      <c r="AR17" s="45">
        <f t="shared" si="2"/>
        <v>120</v>
      </c>
    </row>
    <row r="18" spans="1:44" ht="20.25" customHeight="1" x14ac:dyDescent="0.45">
      <c r="A18" s="62" t="str">
        <f>VLOOKUP(E18,销售员!A:B,2,0)</f>
        <v>南区</v>
      </c>
      <c r="B18" s="62" t="str">
        <f>VLOOKUP(E18,销售员!A:C,3,0)</f>
        <v>沪浙</v>
      </c>
      <c r="C18" s="24" t="str">
        <f>VLOOKUP(E18,销售员!A:D,4,0)</f>
        <v>浙江</v>
      </c>
      <c r="D18" s="66">
        <v>816791</v>
      </c>
      <c r="E18" s="46" t="s">
        <v>164</v>
      </c>
      <c r="F18" s="45" t="s">
        <v>165</v>
      </c>
      <c r="G18" s="45" t="s">
        <v>166</v>
      </c>
      <c r="H18" s="45" t="s">
        <v>167</v>
      </c>
      <c r="I18" s="44" t="s">
        <v>168</v>
      </c>
      <c r="J18" s="24">
        <f>SUMIF(利润与分析!B:B,成本与总价!D:D,利润与分析!K:K)</f>
        <v>9158.5547999999999</v>
      </c>
      <c r="K18" s="48" t="s">
        <v>79</v>
      </c>
      <c r="L18" s="49">
        <v>9588</v>
      </c>
      <c r="M18" s="77">
        <f t="shared" si="0"/>
        <v>4.4789862327909699E-2</v>
      </c>
      <c r="N18" s="46">
        <v>0</v>
      </c>
      <c r="O18" s="51" t="s">
        <v>169</v>
      </c>
      <c r="P18" s="52" t="s">
        <v>170</v>
      </c>
      <c r="Q18" s="52" t="s">
        <v>103</v>
      </c>
      <c r="X18" s="54">
        <v>45659.520462963003</v>
      </c>
      <c r="Y18" s="45" t="s">
        <v>92</v>
      </c>
      <c r="Z18" s="55" t="s">
        <v>119</v>
      </c>
      <c r="AA18" s="44" t="s">
        <v>127</v>
      </c>
      <c r="AC18" s="57">
        <v>1</v>
      </c>
      <c r="AD18" s="45" t="s">
        <v>128</v>
      </c>
      <c r="AE18" s="92">
        <v>1</v>
      </c>
      <c r="AF18" s="45" t="s">
        <v>128</v>
      </c>
      <c r="AI18" s="60"/>
      <c r="AO18" s="97">
        <f>(SUMIF(利润与分析!B:B,成本与总价!D:D,利润与分析!L:L)-J:J)/SUMIF(利润与分析!B:B,成本与总价!D:D,利润与分析!L:L)</f>
        <v>4.4789862327909699E-2</v>
      </c>
      <c r="AP18" s="77">
        <f t="shared" si="1"/>
        <v>0</v>
      </c>
      <c r="AR18" s="45">
        <f t="shared" si="2"/>
        <v>0</v>
      </c>
    </row>
    <row r="19" spans="1:44" ht="20.25" customHeight="1" x14ac:dyDescent="0.45">
      <c r="A19" s="62" t="str">
        <f>VLOOKUP(E19,销售员!A:B,2,0)</f>
        <v>南区</v>
      </c>
      <c r="B19" s="62" t="str">
        <f>VLOOKUP(E19,销售员!A:C,3,0)</f>
        <v>鄂赣</v>
      </c>
      <c r="C19" s="24" t="str">
        <f>VLOOKUP(E19,销售员!A:D,4,0)</f>
        <v>江西</v>
      </c>
      <c r="D19" s="66">
        <v>816810</v>
      </c>
      <c r="E19" s="46" t="s">
        <v>171</v>
      </c>
      <c r="F19" s="45" t="s">
        <v>172</v>
      </c>
      <c r="G19" s="45" t="s">
        <v>173</v>
      </c>
      <c r="H19" s="45" t="s">
        <v>174</v>
      </c>
      <c r="I19" s="44" t="s">
        <v>175</v>
      </c>
      <c r="J19" s="24">
        <f>SUMIF(利润与分析!B:B,成本与总价!D:D,利润与分析!K:K)</f>
        <v>544275.77</v>
      </c>
      <c r="K19" s="48" t="s">
        <v>79</v>
      </c>
      <c r="L19" s="49">
        <v>568949</v>
      </c>
      <c r="M19" s="77">
        <f t="shared" si="0"/>
        <v>4.3366329846787802E-2</v>
      </c>
      <c r="N19" s="46">
        <v>0</v>
      </c>
      <c r="O19" s="51" t="s">
        <v>176</v>
      </c>
      <c r="P19" s="52" t="s">
        <v>177</v>
      </c>
      <c r="Q19" s="52" t="s">
        <v>113</v>
      </c>
      <c r="R19" s="53" t="s">
        <v>51</v>
      </c>
      <c r="V19" s="53">
        <v>180</v>
      </c>
      <c r="X19" s="54">
        <v>45659.5405902778</v>
      </c>
      <c r="Y19" s="45" t="s">
        <v>92</v>
      </c>
      <c r="Z19" s="55" t="s">
        <v>178</v>
      </c>
      <c r="AA19" s="44" t="s">
        <v>127</v>
      </c>
      <c r="AC19" s="57">
        <v>1</v>
      </c>
      <c r="AD19" s="45" t="s">
        <v>179</v>
      </c>
      <c r="AE19" s="92">
        <v>1</v>
      </c>
      <c r="AF19" s="45" t="s">
        <v>179</v>
      </c>
      <c r="AI19" s="60"/>
      <c r="AO19" s="97">
        <f>(SUMIF(利润与分析!B:B,成本与总价!D:D,利润与分析!L:L)-J:J)/SUMIF(利润与分析!B:B,成本与总价!D:D,利润与分析!L:L)</f>
        <v>4.3366128078150198E-2</v>
      </c>
      <c r="AP19" s="77">
        <f t="shared" si="1"/>
        <v>-2.0176863765181101E-7</v>
      </c>
      <c r="AR19" s="45">
        <f t="shared" si="2"/>
        <v>180</v>
      </c>
    </row>
    <row r="20" spans="1:44" ht="20.25" customHeight="1" x14ac:dyDescent="0.45">
      <c r="A20" s="62" t="str">
        <f>VLOOKUP(E20,销售员!A:B,2,0)</f>
        <v>南区</v>
      </c>
      <c r="B20" s="62" t="str">
        <f>VLOOKUP(E20,销售员!A:C,3,0)</f>
        <v>苏皖</v>
      </c>
      <c r="C20" s="24" t="str">
        <f>VLOOKUP(E20,销售员!A:D,4,0)</f>
        <v>安徽</v>
      </c>
      <c r="D20" s="66">
        <v>816129</v>
      </c>
      <c r="E20" s="46" t="s">
        <v>180</v>
      </c>
      <c r="F20" s="45" t="s">
        <v>181</v>
      </c>
      <c r="G20" s="45" t="s">
        <v>182</v>
      </c>
      <c r="H20" s="45" t="s">
        <v>183</v>
      </c>
      <c r="I20" s="44" t="s">
        <v>184</v>
      </c>
      <c r="J20" s="24">
        <f>SUMIF(利润与分析!B:B,成本与总价!D:D,利润与分析!K:K)</f>
        <v>372848.1</v>
      </c>
      <c r="K20" s="48" t="s">
        <v>79</v>
      </c>
      <c r="L20" s="49">
        <v>390439.58</v>
      </c>
      <c r="M20" s="77">
        <f t="shared" si="0"/>
        <v>4.5055575564342198E-2</v>
      </c>
      <c r="N20" s="46">
        <v>0</v>
      </c>
      <c r="O20" s="51" t="s">
        <v>185</v>
      </c>
      <c r="Q20" s="52" t="s">
        <v>113</v>
      </c>
      <c r="R20" s="53" t="s">
        <v>51</v>
      </c>
      <c r="V20" s="53">
        <v>120</v>
      </c>
      <c r="X20" s="54">
        <v>45659.541712963</v>
      </c>
      <c r="Y20" s="45" t="s">
        <v>92</v>
      </c>
      <c r="Z20" s="55" t="s">
        <v>186</v>
      </c>
      <c r="AA20" s="44" t="s">
        <v>127</v>
      </c>
      <c r="AC20" s="57">
        <v>2</v>
      </c>
      <c r="AD20" s="45" t="s">
        <v>96</v>
      </c>
      <c r="AE20" s="92">
        <v>1</v>
      </c>
      <c r="AF20" s="45" t="s">
        <v>96</v>
      </c>
      <c r="AI20" s="60"/>
      <c r="AO20" s="97">
        <f>(SUMIF(利润与分析!B:B,成本与总价!D:D,利润与分析!L:L)-J:J)/SUMIF(利润与分析!B:B,成本与总价!D:D,利润与分析!L:L)</f>
        <v>4.5055624480713499E-2</v>
      </c>
      <c r="AP20" s="77">
        <f t="shared" si="1"/>
        <v>4.8916371314655603E-8</v>
      </c>
      <c r="AR20" s="45">
        <f t="shared" si="2"/>
        <v>120</v>
      </c>
    </row>
    <row r="21" spans="1:44" ht="20.25" customHeight="1" x14ac:dyDescent="0.45">
      <c r="A21" s="62" t="str">
        <f>VLOOKUP(E21,销售员!A:B,2,0)</f>
        <v>北区</v>
      </c>
      <c r="B21" s="62" t="str">
        <f>VLOOKUP(E21,销售员!A:C,3,0)</f>
        <v>晋蒙宁</v>
      </c>
      <c r="C21" s="24" t="str">
        <f>VLOOKUP(E21,销售员!A:D,4,0)</f>
        <v>山西</v>
      </c>
      <c r="D21" s="66">
        <v>816789</v>
      </c>
      <c r="E21" s="46" t="s">
        <v>129</v>
      </c>
      <c r="F21" s="45" t="s">
        <v>187</v>
      </c>
      <c r="G21" s="45" t="s">
        <v>188</v>
      </c>
      <c r="H21" s="45" t="s">
        <v>189</v>
      </c>
      <c r="I21" s="44" t="s">
        <v>190</v>
      </c>
      <c r="J21" s="24">
        <f>SUMIF(利润与分析!B:B,成本与总价!D:D,利润与分析!K:K)</f>
        <v>442095.38</v>
      </c>
      <c r="K21" s="48" t="s">
        <v>79</v>
      </c>
      <c r="L21" s="49">
        <v>455769</v>
      </c>
      <c r="M21" s="77">
        <f t="shared" si="0"/>
        <v>3.0001206751665999E-2</v>
      </c>
      <c r="N21" s="46">
        <v>0</v>
      </c>
      <c r="O21" s="51" t="s">
        <v>191</v>
      </c>
      <c r="Q21" s="52" t="s">
        <v>113</v>
      </c>
      <c r="R21" s="53" t="s">
        <v>51</v>
      </c>
      <c r="S21" s="53" t="s">
        <v>51</v>
      </c>
      <c r="T21" s="53">
        <v>180</v>
      </c>
      <c r="V21" s="53">
        <v>180</v>
      </c>
      <c r="X21" s="54">
        <v>45659.577662037002</v>
      </c>
      <c r="Y21" s="45" t="s">
        <v>92</v>
      </c>
      <c r="Z21" s="55" t="s">
        <v>192</v>
      </c>
      <c r="AA21" s="44" t="s">
        <v>83</v>
      </c>
      <c r="AC21" s="57">
        <v>1</v>
      </c>
      <c r="AD21" s="45" t="s">
        <v>179</v>
      </c>
      <c r="AE21" s="92">
        <v>1</v>
      </c>
      <c r="AF21" s="45" t="s">
        <v>179</v>
      </c>
      <c r="AI21" s="60"/>
      <c r="AO21" s="97">
        <f>(SUMIF(利润与分析!B:B,成本与总价!D:D,利润与分析!L:L)-J:J)/SUMIF(利润与分析!B:B,成本与总价!D:D,利润与分析!L:L)</f>
        <v>3.0000610836127602E-2</v>
      </c>
      <c r="AP21" s="77">
        <f t="shared" si="1"/>
        <v>-5.9591553833865396E-7</v>
      </c>
      <c r="AR21" s="45">
        <f t="shared" si="2"/>
        <v>180</v>
      </c>
    </row>
    <row r="22" spans="1:44" ht="20.25" customHeight="1" x14ac:dyDescent="0.45">
      <c r="A22" s="62" t="str">
        <f>VLOOKUP(E22,销售员!A:B,2,0)</f>
        <v>北区</v>
      </c>
      <c r="B22" s="62" t="str">
        <f>VLOOKUP(E22,销售员!A:C,3,0)</f>
        <v>新甘青</v>
      </c>
      <c r="C22" s="24" t="str">
        <f>VLOOKUP(E22,销售员!A:D,4,0)</f>
        <v>甘肃</v>
      </c>
      <c r="D22" s="66">
        <v>816847</v>
      </c>
      <c r="E22" s="46" t="s">
        <v>193</v>
      </c>
      <c r="F22" s="45" t="s">
        <v>194</v>
      </c>
      <c r="G22" s="45" t="s">
        <v>195</v>
      </c>
      <c r="H22" s="45" t="s">
        <v>196</v>
      </c>
      <c r="I22" s="44" t="s">
        <v>197</v>
      </c>
      <c r="J22" s="24">
        <f>SUMIF(利润与分析!B:B,成本与总价!D:D,利润与分析!K:K)</f>
        <v>17315.78</v>
      </c>
      <c r="K22" s="48" t="s">
        <v>79</v>
      </c>
      <c r="L22" s="49">
        <v>18131.7</v>
      </c>
      <c r="M22" s="77">
        <f t="shared" si="0"/>
        <v>4.4999641511827303E-2</v>
      </c>
      <c r="N22" s="46">
        <v>0</v>
      </c>
      <c r="O22" s="51" t="s">
        <v>198</v>
      </c>
      <c r="Q22" s="52" t="s">
        <v>113</v>
      </c>
      <c r="X22" s="54">
        <v>45659.597141203703</v>
      </c>
      <c r="Y22" s="45" t="s">
        <v>118</v>
      </c>
      <c r="Z22" s="55" t="s">
        <v>119</v>
      </c>
      <c r="AA22" s="44" t="s">
        <v>54</v>
      </c>
      <c r="AC22" s="57">
        <v>1</v>
      </c>
      <c r="AD22" s="45" t="s">
        <v>120</v>
      </c>
      <c r="AE22" s="92">
        <v>1</v>
      </c>
      <c r="AF22" s="45" t="s">
        <v>120</v>
      </c>
      <c r="AI22" s="60"/>
      <c r="AO22" s="97">
        <f>(SUMIF(利润与分析!B:B,成本与总价!D:D,利润与分析!L:L)-J:J)/SUMIF(利润与分析!B:B,成本与总价!D:D,利润与分析!L:L)</f>
        <v>4.4999641511827303E-2</v>
      </c>
      <c r="AP22" s="77">
        <f t="shared" si="1"/>
        <v>0</v>
      </c>
      <c r="AR22" s="45">
        <f t="shared" si="2"/>
        <v>0</v>
      </c>
    </row>
    <row r="23" spans="1:44" ht="20.25" customHeight="1" x14ac:dyDescent="0.45">
      <c r="A23" s="62" t="str">
        <f>VLOOKUP(E23,销售员!A:B,2,0)</f>
        <v>南区</v>
      </c>
      <c r="B23" s="62" t="str">
        <f>VLOOKUP(E23,销售员!A:C,3,0)</f>
        <v>云贵川渝</v>
      </c>
      <c r="C23" s="24" t="str">
        <f>VLOOKUP(E23,销售员!A:D,4,0)</f>
        <v>四川</v>
      </c>
      <c r="D23" s="66">
        <v>816841</v>
      </c>
      <c r="E23" s="46" t="s">
        <v>199</v>
      </c>
      <c r="F23" s="45" t="s">
        <v>200</v>
      </c>
      <c r="G23" s="45" t="s">
        <v>201</v>
      </c>
      <c r="H23" s="45" t="s">
        <v>202</v>
      </c>
      <c r="I23" s="44" t="s">
        <v>203</v>
      </c>
      <c r="J23" s="24">
        <f>SUMIF(利润与分析!B:B,成本与总价!D:D,利润与分析!K:K)</f>
        <v>104685.09</v>
      </c>
      <c r="K23" s="48" t="s">
        <v>79</v>
      </c>
      <c r="L23" s="49">
        <v>109618</v>
      </c>
      <c r="M23" s="77">
        <f t="shared" si="0"/>
        <v>4.5000912258935703E-2</v>
      </c>
      <c r="N23" s="46">
        <v>0</v>
      </c>
      <c r="O23" s="51" t="s">
        <v>204</v>
      </c>
      <c r="P23" s="52" t="s">
        <v>91</v>
      </c>
      <c r="Q23" s="52" t="s">
        <v>81</v>
      </c>
      <c r="R23" s="53" t="s">
        <v>51</v>
      </c>
      <c r="V23" s="53">
        <v>90</v>
      </c>
      <c r="X23" s="54">
        <v>45659.599525463003</v>
      </c>
      <c r="Y23" s="45" t="s">
        <v>52</v>
      </c>
      <c r="Z23" s="55" t="s">
        <v>205</v>
      </c>
      <c r="AA23" s="44" t="s">
        <v>54</v>
      </c>
      <c r="AC23" s="57">
        <v>1</v>
      </c>
      <c r="AD23" s="45" t="s">
        <v>206</v>
      </c>
      <c r="AE23" s="92">
        <v>1</v>
      </c>
      <c r="AF23" s="45" t="s">
        <v>206</v>
      </c>
      <c r="AI23" s="60"/>
      <c r="AO23" s="97">
        <f>(SUMIF(利润与分析!B:B,成本与总价!D:D,利润与分析!L:L)-J:J)/SUMIF(利润与分析!B:B,成本与总价!D:D,利润与分析!L:L)</f>
        <v>4.5002828909281901E-2</v>
      </c>
      <c r="AP23" s="77">
        <f t="shared" si="1"/>
        <v>1.9166503461218202E-6</v>
      </c>
      <c r="AR23" s="45">
        <f t="shared" si="2"/>
        <v>90</v>
      </c>
    </row>
    <row r="24" spans="1:44" ht="20.25" customHeight="1" x14ac:dyDescent="0.45">
      <c r="A24" s="62" t="str">
        <f>VLOOKUP(E24,销售员!A:B,2,0)</f>
        <v>北区</v>
      </c>
      <c r="B24" s="62" t="str">
        <f>VLOOKUP(E24,销售员!A:C,3,0)</f>
        <v>行业业务</v>
      </c>
      <c r="C24" s="24" t="str">
        <f>VLOOKUP(E24,销售员!A:D,4,0)</f>
        <v>泛企业</v>
      </c>
      <c r="D24" s="66">
        <v>818488</v>
      </c>
      <c r="E24" s="46" t="s">
        <v>207</v>
      </c>
      <c r="F24" s="45" t="s">
        <v>208</v>
      </c>
      <c r="G24" s="45" t="s">
        <v>209</v>
      </c>
      <c r="H24" s="45" t="s">
        <v>210</v>
      </c>
      <c r="I24" s="44" t="s">
        <v>211</v>
      </c>
      <c r="J24" s="24">
        <f>SUMIF(利润与分析!B:B,成本与总价!D:D,利润与分析!K:K)</f>
        <v>1218098.08</v>
      </c>
      <c r="K24" s="48" t="s">
        <v>79</v>
      </c>
      <c r="L24" s="49">
        <v>1230656.8799999999</v>
      </c>
      <c r="M24" s="77">
        <f t="shared" si="0"/>
        <v>1.02049565594596E-2</v>
      </c>
      <c r="N24" s="46">
        <v>0</v>
      </c>
      <c r="O24" s="51" t="s">
        <v>212</v>
      </c>
      <c r="P24" s="52" t="s">
        <v>213</v>
      </c>
      <c r="Q24" s="52" t="s">
        <v>113</v>
      </c>
      <c r="X24" s="54">
        <v>45671.663784722201</v>
      </c>
      <c r="Y24" s="45" t="s">
        <v>118</v>
      </c>
      <c r="Z24" s="55" t="s">
        <v>119</v>
      </c>
      <c r="AA24" s="44" t="s">
        <v>105</v>
      </c>
      <c r="AC24" s="57">
        <v>1</v>
      </c>
      <c r="AD24" s="45" t="s">
        <v>120</v>
      </c>
      <c r="AE24" s="92">
        <v>1</v>
      </c>
      <c r="AF24" s="45" t="s">
        <v>120</v>
      </c>
      <c r="AI24" s="60"/>
      <c r="AO24" s="97">
        <f>(SUMIF(利润与分析!B:B,成本与总价!D:D,利润与分析!L:L)-J:J)/SUMIF(利润与分析!B:B,成本与总价!D:D,利润与分析!L:L)</f>
        <v>3.0000860108137802E-2</v>
      </c>
      <c r="AP24" s="77">
        <f t="shared" si="1"/>
        <v>1.97959035486782E-2</v>
      </c>
      <c r="AR24" s="45">
        <f t="shared" si="2"/>
        <v>0</v>
      </c>
    </row>
    <row r="25" spans="1:44" ht="20.25" customHeight="1" x14ac:dyDescent="0.45">
      <c r="A25" s="62" t="str">
        <f>VLOOKUP(E25,销售员!A:B,2,0)</f>
        <v>北区</v>
      </c>
      <c r="B25" s="62" t="str">
        <f>VLOOKUP(E25,销售员!A:C,3,0)</f>
        <v>黑吉辽</v>
      </c>
      <c r="C25" s="24" t="str">
        <f>VLOOKUP(E25,销售员!A:D,4,0)</f>
        <v>黑龙江</v>
      </c>
      <c r="D25" s="66">
        <v>816867</v>
      </c>
      <c r="E25" s="46" t="s">
        <v>214</v>
      </c>
      <c r="F25" s="45" t="s">
        <v>215</v>
      </c>
      <c r="G25" s="45" t="s">
        <v>216</v>
      </c>
      <c r="H25" s="45" t="s">
        <v>217</v>
      </c>
      <c r="I25" s="44" t="s">
        <v>218</v>
      </c>
      <c r="J25" s="24">
        <f>SUMIF(利润与分析!B:B,成本与总价!D:D,利润与分析!K:K)</f>
        <v>4780.3500000000004</v>
      </c>
      <c r="K25" s="48" t="s">
        <v>79</v>
      </c>
      <c r="L25" s="49">
        <v>4906</v>
      </c>
      <c r="M25" s="77">
        <f t="shared" si="0"/>
        <v>2.5611496127191099E-2</v>
      </c>
      <c r="N25" s="46">
        <v>0</v>
      </c>
      <c r="O25" s="51" t="s">
        <v>219</v>
      </c>
      <c r="P25" s="52" t="s">
        <v>61</v>
      </c>
      <c r="Q25" s="52" t="s">
        <v>113</v>
      </c>
      <c r="X25" s="54">
        <v>45659.607314814799</v>
      </c>
      <c r="Y25" s="45" t="s">
        <v>118</v>
      </c>
      <c r="Z25" s="55" t="s">
        <v>119</v>
      </c>
      <c r="AA25" s="44" t="s">
        <v>94</v>
      </c>
      <c r="AC25" s="57">
        <v>1</v>
      </c>
      <c r="AD25" s="45" t="s">
        <v>120</v>
      </c>
      <c r="AE25" s="92">
        <v>1</v>
      </c>
      <c r="AF25" s="45" t="s">
        <v>120</v>
      </c>
      <c r="AI25" s="60"/>
      <c r="AO25" s="97">
        <f>(SUMIF(利润与分析!B:B,成本与总价!D:D,利润与分析!L:L)-J:J)/SUMIF(利润与分析!B:B,成本与总价!D:D,利润与分析!L:L)</f>
        <v>4.4999600447498803E-2</v>
      </c>
      <c r="AP25" s="77">
        <f t="shared" si="1"/>
        <v>1.93881043203077E-2</v>
      </c>
      <c r="AR25" s="45">
        <f t="shared" si="2"/>
        <v>0</v>
      </c>
    </row>
    <row r="26" spans="1:44" ht="20.25" customHeight="1" x14ac:dyDescent="0.45">
      <c r="A26" s="62" t="str">
        <f>VLOOKUP(E26,销售员!A:B,2,0)</f>
        <v>北区</v>
      </c>
      <c r="B26" s="62" t="str">
        <f>VLOOKUP(E26,销售员!A:C,3,0)</f>
        <v>行业业务</v>
      </c>
      <c r="C26" s="24" t="str">
        <f>VLOOKUP(E26,销售员!A:D,4,0)</f>
        <v>综合</v>
      </c>
      <c r="D26" s="66">
        <v>816868</v>
      </c>
      <c r="E26" s="46" t="s">
        <v>220</v>
      </c>
      <c r="F26" s="45" t="s">
        <v>221</v>
      </c>
      <c r="G26" s="45" t="s">
        <v>222</v>
      </c>
      <c r="H26" s="45" t="s">
        <v>223</v>
      </c>
      <c r="I26" s="44" t="s">
        <v>224</v>
      </c>
      <c r="J26" s="24">
        <f>SUMIF(利润与分析!B:B,成本与总价!D:D,利润与分析!K:K)</f>
        <v>157214</v>
      </c>
      <c r="K26" s="48" t="s">
        <v>79</v>
      </c>
      <c r="L26" s="49">
        <v>161329</v>
      </c>
      <c r="M26" s="77">
        <f t="shared" si="0"/>
        <v>2.5506883449348799E-2</v>
      </c>
      <c r="N26" s="46">
        <v>0</v>
      </c>
      <c r="O26" s="51" t="s">
        <v>225</v>
      </c>
      <c r="P26" s="52" t="s">
        <v>91</v>
      </c>
      <c r="Q26" s="52" t="s">
        <v>113</v>
      </c>
      <c r="X26" s="54">
        <v>45659.616446759297</v>
      </c>
      <c r="Y26" s="45" t="s">
        <v>118</v>
      </c>
      <c r="Z26" s="55" t="s">
        <v>119</v>
      </c>
      <c r="AA26" s="44" t="s">
        <v>94</v>
      </c>
      <c r="AC26" s="57">
        <v>1</v>
      </c>
      <c r="AD26" s="45" t="s">
        <v>120</v>
      </c>
      <c r="AE26" s="92">
        <v>1</v>
      </c>
      <c r="AF26" s="45" t="s">
        <v>120</v>
      </c>
      <c r="AI26" s="60"/>
      <c r="AO26" s="97">
        <f>(SUMIF(利润与分析!B:B,成本与总价!D:D,利润与分析!L:L)-J:J)/SUMIF(利润与分析!B:B,成本与总价!D:D,利润与分析!L:L)</f>
        <v>4.5001453023601097E-2</v>
      </c>
      <c r="AP26" s="77">
        <f t="shared" si="1"/>
        <v>1.9494569574252298E-2</v>
      </c>
      <c r="AR26" s="45">
        <f t="shared" si="2"/>
        <v>0</v>
      </c>
    </row>
    <row r="27" spans="1:44" ht="20.25" customHeight="1" x14ac:dyDescent="0.45">
      <c r="A27" s="62" t="str">
        <f>VLOOKUP(E27,销售员!A:B,2,0)</f>
        <v>南区</v>
      </c>
      <c r="B27" s="62" t="str">
        <f>VLOOKUP(E27,销售员!A:C,3,0)</f>
        <v>福建</v>
      </c>
      <c r="C27" s="24" t="str">
        <f>VLOOKUP(E27,销售员!A:D,4,0)</f>
        <v>福建</v>
      </c>
      <c r="D27" s="66">
        <v>816882</v>
      </c>
      <c r="E27" s="46" t="s">
        <v>226</v>
      </c>
      <c r="F27" s="45" t="s">
        <v>227</v>
      </c>
      <c r="G27" s="45" t="s">
        <v>228</v>
      </c>
      <c r="H27" s="45" t="s">
        <v>229</v>
      </c>
      <c r="I27" s="44" t="s">
        <v>230</v>
      </c>
      <c r="J27" s="24">
        <f>SUMIF(利润与分析!B:B,成本与总价!D:D,利润与分析!K:K)</f>
        <v>334885.88</v>
      </c>
      <c r="K27" s="48" t="s">
        <v>79</v>
      </c>
      <c r="L27" s="49">
        <v>345242.96</v>
      </c>
      <c r="M27" s="77">
        <f t="shared" si="0"/>
        <v>2.9999395208522201E-2</v>
      </c>
      <c r="N27" s="46">
        <v>0</v>
      </c>
      <c r="O27" s="51" t="s">
        <v>231</v>
      </c>
      <c r="P27" s="52" t="s">
        <v>232</v>
      </c>
      <c r="Q27" s="52" t="s">
        <v>113</v>
      </c>
      <c r="X27" s="54">
        <v>45659.643692129597</v>
      </c>
      <c r="Y27" s="45" t="s">
        <v>52</v>
      </c>
      <c r="Z27" s="55" t="s">
        <v>119</v>
      </c>
      <c r="AA27" s="44" t="s">
        <v>105</v>
      </c>
      <c r="AC27" s="57">
        <v>1</v>
      </c>
      <c r="AD27" s="45" t="s">
        <v>128</v>
      </c>
      <c r="AE27" s="92">
        <v>1</v>
      </c>
      <c r="AF27" s="45" t="s">
        <v>128</v>
      </c>
      <c r="AI27" s="60"/>
      <c r="AO27" s="97">
        <f>(SUMIF(利润与分析!B:B,成本与总价!D:D,利润与分析!L:L)-J:J)/SUMIF(利润与分析!B:B,成本与总价!D:D,利润与分析!L:L)</f>
        <v>2.9999395208522201E-2</v>
      </c>
      <c r="AP27" s="77">
        <f t="shared" si="1"/>
        <v>0</v>
      </c>
      <c r="AR27" s="45">
        <f t="shared" si="2"/>
        <v>0</v>
      </c>
    </row>
    <row r="28" spans="1:44" ht="20.25" customHeight="1" x14ac:dyDescent="0.45">
      <c r="A28" s="62" t="str">
        <f>VLOOKUP(E28,销售员!A:B,2,0)</f>
        <v>南区</v>
      </c>
      <c r="B28" s="62" t="str">
        <f>VLOOKUP(E28,销售员!A:C,3,0)</f>
        <v>沪浙</v>
      </c>
      <c r="C28" s="24" t="str">
        <f>VLOOKUP(E28,销售员!A:D,4,0)</f>
        <v>浙江</v>
      </c>
      <c r="D28" s="66">
        <v>816832</v>
      </c>
      <c r="E28" s="46" t="s">
        <v>164</v>
      </c>
      <c r="F28" s="45" t="s">
        <v>233</v>
      </c>
      <c r="G28" s="45" t="s">
        <v>234</v>
      </c>
      <c r="H28" s="45" t="s">
        <v>235</v>
      </c>
      <c r="I28" s="44" t="s">
        <v>236</v>
      </c>
      <c r="J28" s="24">
        <f>SUMIF(利润与分析!B:B,成本与总价!D:D,利润与分析!K:K)</f>
        <v>110192.44</v>
      </c>
      <c r="K28" s="48" t="s">
        <v>79</v>
      </c>
      <c r="L28" s="49">
        <v>115385</v>
      </c>
      <c r="M28" s="77">
        <f t="shared" si="0"/>
        <v>4.5002036659877898E-2</v>
      </c>
      <c r="N28" s="46">
        <v>0</v>
      </c>
      <c r="O28" s="51" t="s">
        <v>237</v>
      </c>
      <c r="P28" s="52" t="s">
        <v>91</v>
      </c>
      <c r="Q28" s="52" t="s">
        <v>113</v>
      </c>
      <c r="X28" s="54">
        <v>45659.6478935185</v>
      </c>
      <c r="Y28" s="45" t="s">
        <v>92</v>
      </c>
      <c r="Z28" s="55" t="s">
        <v>119</v>
      </c>
      <c r="AA28" s="44" t="s">
        <v>127</v>
      </c>
      <c r="AC28" s="57">
        <v>1</v>
      </c>
      <c r="AD28" s="45" t="s">
        <v>128</v>
      </c>
      <c r="AE28" s="92">
        <v>1</v>
      </c>
      <c r="AF28" s="45" t="s">
        <v>128</v>
      </c>
      <c r="AI28" s="60"/>
      <c r="AO28" s="97">
        <f>(SUMIF(利润与分析!B:B,成本与总价!D:D,利润与分析!L:L)-J:J)/SUMIF(利润与分析!B:B,成本与总价!D:D,利润与分析!L:L)</f>
        <v>4.5002036659877898E-2</v>
      </c>
      <c r="AP28" s="77">
        <f t="shared" si="1"/>
        <v>0</v>
      </c>
      <c r="AR28" s="45">
        <f t="shared" si="2"/>
        <v>0</v>
      </c>
    </row>
    <row r="29" spans="1:44" ht="20.25" customHeight="1" x14ac:dyDescent="0.45">
      <c r="A29" s="62" t="str">
        <f>VLOOKUP(E29,销售员!A:B,2,0)</f>
        <v>南区</v>
      </c>
      <c r="B29" s="62" t="str">
        <f>VLOOKUP(E29,销售员!A:C,3,0)</f>
        <v>广深</v>
      </c>
      <c r="C29" s="24" t="str">
        <f>VLOOKUP(E29,销售员!A:D,4,0)</f>
        <v>广东</v>
      </c>
      <c r="D29" s="66">
        <v>816887</v>
      </c>
      <c r="E29" s="46" t="s">
        <v>238</v>
      </c>
      <c r="F29" s="45" t="s">
        <v>239</v>
      </c>
      <c r="G29" s="45" t="s">
        <v>240</v>
      </c>
      <c r="H29" s="45" t="s">
        <v>241</v>
      </c>
      <c r="I29" s="44" t="s">
        <v>242</v>
      </c>
      <c r="J29" s="24">
        <f>SUMIF(利润与分析!B:B,成本与总价!D:D,利润与分析!K:K)</f>
        <v>526723.30000000005</v>
      </c>
      <c r="K29" s="48" t="s">
        <v>79</v>
      </c>
      <c r="L29" s="49">
        <v>554445.6</v>
      </c>
      <c r="M29" s="77">
        <f t="shared" si="0"/>
        <v>5.0000036072069001E-2</v>
      </c>
      <c r="N29" s="46">
        <v>0</v>
      </c>
      <c r="O29" s="51" t="s">
        <v>243</v>
      </c>
      <c r="Q29" s="52" t="s">
        <v>81</v>
      </c>
      <c r="R29" s="53" t="s">
        <v>51</v>
      </c>
      <c r="V29" s="53">
        <v>115</v>
      </c>
      <c r="X29" s="54">
        <v>45659.6496064815</v>
      </c>
      <c r="Y29" s="45" t="s">
        <v>52</v>
      </c>
      <c r="Z29" s="55" t="s">
        <v>244</v>
      </c>
      <c r="AA29" s="44" t="s">
        <v>105</v>
      </c>
      <c r="AC29" s="57">
        <v>1</v>
      </c>
      <c r="AD29" s="45" t="s">
        <v>245</v>
      </c>
      <c r="AE29" s="92">
        <v>1</v>
      </c>
      <c r="AF29" s="45" t="s">
        <v>245</v>
      </c>
      <c r="AI29" s="60"/>
      <c r="AO29" s="97">
        <f>(SUMIF(利润与分析!B:B,成本与总价!D:D,利润与分析!L:L)-J:J)/SUMIF(利润与分析!B:B,成本与总价!D:D,利润与分析!L:L)</f>
        <v>5.0000036072069001E-2</v>
      </c>
      <c r="AP29" s="77">
        <f t="shared" si="1"/>
        <v>0</v>
      </c>
      <c r="AR29" s="45">
        <f t="shared" si="2"/>
        <v>115</v>
      </c>
    </row>
    <row r="30" spans="1:44" ht="20.25" customHeight="1" x14ac:dyDescent="0.45">
      <c r="A30" s="62" t="str">
        <f>VLOOKUP(E30,销售员!A:B,2,0)</f>
        <v>南区</v>
      </c>
      <c r="B30" s="62" t="str">
        <f>VLOOKUP(E30,销售员!A:C,3,0)</f>
        <v>沪浙</v>
      </c>
      <c r="C30" s="24" t="str">
        <f>VLOOKUP(E30,销售员!A:D,4,0)</f>
        <v>浙江</v>
      </c>
      <c r="D30" s="66">
        <v>816860</v>
      </c>
      <c r="E30" s="46" t="s">
        <v>246</v>
      </c>
      <c r="F30" s="45" t="s">
        <v>247</v>
      </c>
      <c r="G30" s="45" t="s">
        <v>248</v>
      </c>
      <c r="H30" s="45" t="s">
        <v>249</v>
      </c>
      <c r="I30" s="44" t="s">
        <v>250</v>
      </c>
      <c r="J30" s="24">
        <f>SUMIF(利润与分析!B:B,成本与总价!D:D,利润与分析!K:K)</f>
        <v>257372.5</v>
      </c>
      <c r="K30" s="48" t="s">
        <v>79</v>
      </c>
      <c r="L30" s="49">
        <v>269500</v>
      </c>
      <c r="M30" s="77">
        <f t="shared" si="0"/>
        <v>4.4999999999999998E-2</v>
      </c>
      <c r="N30" s="46">
        <v>0</v>
      </c>
      <c r="O30" s="51" t="s">
        <v>251</v>
      </c>
      <c r="P30" s="52" t="s">
        <v>252</v>
      </c>
      <c r="Q30" s="52" t="s">
        <v>81</v>
      </c>
      <c r="R30" s="53" t="s">
        <v>51</v>
      </c>
      <c r="V30" s="53">
        <v>90</v>
      </c>
      <c r="X30" s="54">
        <v>45659.6508217593</v>
      </c>
      <c r="Y30" s="45" t="s">
        <v>92</v>
      </c>
      <c r="Z30" s="55" t="s">
        <v>253</v>
      </c>
      <c r="AA30" s="44" t="s">
        <v>127</v>
      </c>
      <c r="AC30" s="57">
        <v>1</v>
      </c>
      <c r="AD30" s="45" t="s">
        <v>206</v>
      </c>
      <c r="AE30" s="92">
        <v>1</v>
      </c>
      <c r="AF30" s="45" t="s">
        <v>206</v>
      </c>
      <c r="AI30" s="60"/>
      <c r="AO30" s="97">
        <f>(SUMIF(利润与分析!B:B,成本与总价!D:D,利润与分析!L:L)-J:J)/SUMIF(利润与分析!B:B,成本与总价!D:D,利润与分析!L:L)</f>
        <v>4.4999999999999998E-2</v>
      </c>
      <c r="AP30" s="77">
        <f t="shared" si="1"/>
        <v>0</v>
      </c>
      <c r="AR30" s="45">
        <f t="shared" si="2"/>
        <v>90</v>
      </c>
    </row>
    <row r="31" spans="1:44" ht="20.25" customHeight="1" x14ac:dyDescent="0.45">
      <c r="A31" s="62" t="str">
        <f>VLOOKUP(E31,销售员!A:B,2,0)</f>
        <v>南区</v>
      </c>
      <c r="B31" s="62" t="str">
        <f>VLOOKUP(E31,销售员!A:C,3,0)</f>
        <v>沪浙</v>
      </c>
      <c r="C31" s="24" t="str">
        <f>VLOOKUP(E31,销售员!A:D,4,0)</f>
        <v>浙江</v>
      </c>
      <c r="D31" s="66">
        <v>816792</v>
      </c>
      <c r="E31" s="46" t="s">
        <v>164</v>
      </c>
      <c r="F31" s="45" t="s">
        <v>254</v>
      </c>
      <c r="G31" s="45" t="s">
        <v>255</v>
      </c>
      <c r="H31" s="45" t="s">
        <v>256</v>
      </c>
      <c r="I31" s="44" t="s">
        <v>257</v>
      </c>
      <c r="J31" s="24">
        <f>SUMIF(利润与分析!B:B,成本与总价!D:D,利润与分析!K:K)</f>
        <v>571.21848</v>
      </c>
      <c r="K31" s="48" t="s">
        <v>79</v>
      </c>
      <c r="L31" s="49">
        <v>588</v>
      </c>
      <c r="M31" s="77">
        <f t="shared" si="0"/>
        <v>2.8540000000000201E-2</v>
      </c>
      <c r="N31" s="46">
        <v>0</v>
      </c>
      <c r="O31" s="51" t="s">
        <v>258</v>
      </c>
      <c r="P31" s="52" t="s">
        <v>91</v>
      </c>
      <c r="Q31" s="52" t="s">
        <v>103</v>
      </c>
      <c r="X31" s="54">
        <v>45659.652708333299</v>
      </c>
      <c r="Y31" s="45" t="s">
        <v>92</v>
      </c>
      <c r="Z31" s="55" t="s">
        <v>119</v>
      </c>
      <c r="AA31" s="44" t="s">
        <v>127</v>
      </c>
      <c r="AB31" s="56" t="s">
        <v>259</v>
      </c>
      <c r="AC31" s="57">
        <v>2</v>
      </c>
      <c r="AD31" s="45" t="s">
        <v>128</v>
      </c>
      <c r="AE31" s="92">
        <v>1</v>
      </c>
      <c r="AF31" s="45" t="s">
        <v>128</v>
      </c>
      <c r="AI31" s="60"/>
      <c r="AO31" s="97">
        <f>(SUMIF(利润与分析!B:B,成本与总价!D:D,利润与分析!L:L)-J:J)/SUMIF(利润与分析!B:B,成本与总价!D:D,利润与分析!L:L)</f>
        <v>3.3029505865624101E-2</v>
      </c>
      <c r="AP31" s="77">
        <f t="shared" si="1"/>
        <v>4.4895058656239202E-3</v>
      </c>
      <c r="AR31" s="45">
        <f t="shared" si="2"/>
        <v>0</v>
      </c>
    </row>
    <row r="32" spans="1:44" ht="20.25" customHeight="1" x14ac:dyDescent="0.45">
      <c r="A32" s="62" t="str">
        <f>VLOOKUP(E32,销售员!A:B,2,0)</f>
        <v>北区</v>
      </c>
      <c r="B32" s="62" t="str">
        <f>VLOOKUP(E32,销售员!A:C,3,0)</f>
        <v>京津冀</v>
      </c>
      <c r="C32" s="24" t="str">
        <f>VLOOKUP(E32,销售员!A:D,4,0)</f>
        <v>北京</v>
      </c>
      <c r="D32" s="66">
        <v>817673</v>
      </c>
      <c r="E32" s="46" t="s">
        <v>260</v>
      </c>
      <c r="F32" s="45" t="s">
        <v>261</v>
      </c>
      <c r="G32" s="45" t="s">
        <v>262</v>
      </c>
      <c r="H32" s="45" t="s">
        <v>263</v>
      </c>
      <c r="I32" s="44" t="s">
        <v>264</v>
      </c>
      <c r="J32" s="24">
        <f>SUMIF(利润与分析!B:B,成本与总价!D:D,利润与分析!K:K)</f>
        <v>134.81558000000001</v>
      </c>
      <c r="K32" s="48" t="s">
        <v>79</v>
      </c>
      <c r="L32" s="49">
        <v>137</v>
      </c>
      <c r="M32" s="77">
        <f t="shared" si="0"/>
        <v>1.5944671532846601E-2</v>
      </c>
      <c r="N32" s="46">
        <v>0</v>
      </c>
      <c r="O32" s="51" t="s">
        <v>265</v>
      </c>
      <c r="P32" s="52" t="s">
        <v>266</v>
      </c>
      <c r="Q32" s="52" t="s">
        <v>103</v>
      </c>
      <c r="X32" s="54">
        <v>45664.6656365741</v>
      </c>
      <c r="Y32" s="45" t="s">
        <v>118</v>
      </c>
      <c r="Z32" s="55" t="s">
        <v>119</v>
      </c>
      <c r="AA32" s="44" t="s">
        <v>94</v>
      </c>
      <c r="AC32" s="57">
        <v>1</v>
      </c>
      <c r="AD32" s="45" t="s">
        <v>120</v>
      </c>
      <c r="AE32" s="92">
        <v>1</v>
      </c>
      <c r="AF32" s="45" t="s">
        <v>120</v>
      </c>
      <c r="AI32" s="60"/>
      <c r="AO32" s="97">
        <f>(SUMIF(利润与分析!B:B,成本与总价!D:D,利润与分析!L:L)-J:J)/SUMIF(利润与分析!B:B,成本与总价!D:D,利润与分析!L:L)</f>
        <v>1.7808684248870599E-2</v>
      </c>
      <c r="AP32" s="77">
        <f t="shared" si="1"/>
        <v>1.8640127160239801E-3</v>
      </c>
      <c r="AR32" s="45">
        <f t="shared" si="2"/>
        <v>0</v>
      </c>
    </row>
    <row r="33" spans="1:44" ht="20.25" customHeight="1" x14ac:dyDescent="0.45">
      <c r="A33" s="62" t="str">
        <f>VLOOKUP(E33,销售员!A:B,2,0)</f>
        <v>北区</v>
      </c>
      <c r="B33" s="62" t="str">
        <f>VLOOKUP(E33,销售员!A:C,3,0)</f>
        <v>京津冀</v>
      </c>
      <c r="C33" s="24" t="str">
        <f>VLOOKUP(E33,销售员!A:D,4,0)</f>
        <v>北京</v>
      </c>
      <c r="D33" s="66">
        <v>816854</v>
      </c>
      <c r="E33" s="46" t="s">
        <v>267</v>
      </c>
      <c r="F33" s="45" t="s">
        <v>268</v>
      </c>
      <c r="G33" s="45" t="s">
        <v>269</v>
      </c>
      <c r="H33" s="45" t="s">
        <v>270</v>
      </c>
      <c r="I33" s="44" t="s">
        <v>271</v>
      </c>
      <c r="J33" s="24">
        <f>SUMIF(利润与分析!B:B,成本与总价!D:D,利润与分析!K:K)</f>
        <v>47260.73</v>
      </c>
      <c r="K33" s="48" t="s">
        <v>79</v>
      </c>
      <c r="L33" s="49">
        <v>47748</v>
      </c>
      <c r="M33" s="77">
        <f t="shared" si="0"/>
        <v>1.0205034765854E-2</v>
      </c>
      <c r="N33" s="46">
        <v>0</v>
      </c>
      <c r="O33" s="51" t="s">
        <v>272</v>
      </c>
      <c r="P33" s="52" t="s">
        <v>266</v>
      </c>
      <c r="Q33" s="52" t="s">
        <v>113</v>
      </c>
      <c r="X33" s="54">
        <v>45659.657025462999</v>
      </c>
      <c r="Y33" s="45" t="s">
        <v>118</v>
      </c>
      <c r="Z33" s="55" t="s">
        <v>119</v>
      </c>
      <c r="AA33" s="44" t="s">
        <v>94</v>
      </c>
      <c r="AB33" s="56" t="s">
        <v>273</v>
      </c>
      <c r="AC33" s="57">
        <v>2</v>
      </c>
      <c r="AD33" s="45" t="s">
        <v>120</v>
      </c>
      <c r="AE33" s="92">
        <v>1</v>
      </c>
      <c r="AF33" s="45" t="s">
        <v>120</v>
      </c>
      <c r="AI33" s="60"/>
      <c r="AO33" s="97">
        <f>(SUMIF(利润与分析!B:B,成本与总价!D:D,利润与分析!L:L)-J:J)/SUMIF(利润与分析!B:B,成本与总价!D:D,利润与分析!L:L)</f>
        <v>2.9999958951119E-2</v>
      </c>
      <c r="AP33" s="77">
        <f t="shared" si="1"/>
        <v>1.9794924185265E-2</v>
      </c>
      <c r="AR33" s="45">
        <f t="shared" si="2"/>
        <v>0</v>
      </c>
    </row>
    <row r="34" spans="1:44" ht="20.25" customHeight="1" x14ac:dyDescent="0.45">
      <c r="A34" s="62" t="str">
        <f>VLOOKUP(E34,销售员!A:B,2,0)</f>
        <v>南区</v>
      </c>
      <c r="B34" s="62" t="str">
        <f>VLOOKUP(E34,销售员!A:C,3,0)</f>
        <v>沪浙</v>
      </c>
      <c r="C34" s="24" t="str">
        <f>VLOOKUP(E34,销售员!A:D,4,0)</f>
        <v>浙江</v>
      </c>
      <c r="D34" s="66">
        <v>816895</v>
      </c>
      <c r="E34" s="46" t="s">
        <v>246</v>
      </c>
      <c r="F34" s="45" t="s">
        <v>274</v>
      </c>
      <c r="G34" s="45" t="s">
        <v>275</v>
      </c>
      <c r="H34" s="45" t="s">
        <v>276</v>
      </c>
      <c r="I34" s="44" t="s">
        <v>277</v>
      </c>
      <c r="J34" s="24">
        <f>SUMIF(利润与分析!B:B,成本与总价!D:D,利润与分析!K:K)</f>
        <v>2791612.95</v>
      </c>
      <c r="K34" s="48" t="s">
        <v>278</v>
      </c>
      <c r="L34" s="49">
        <v>2877951</v>
      </c>
      <c r="M34" s="77">
        <f t="shared" si="0"/>
        <v>2.9999833214672499E-2</v>
      </c>
      <c r="N34" s="46">
        <v>0</v>
      </c>
      <c r="O34" s="51" t="s">
        <v>279</v>
      </c>
      <c r="P34" s="52" t="s">
        <v>280</v>
      </c>
      <c r="Q34" s="52" t="s">
        <v>113</v>
      </c>
      <c r="X34" s="54">
        <v>45659.660439814797</v>
      </c>
      <c r="Y34" s="45" t="s">
        <v>92</v>
      </c>
      <c r="Z34" s="55" t="s">
        <v>119</v>
      </c>
      <c r="AA34" s="44" t="s">
        <v>127</v>
      </c>
      <c r="AC34" s="57">
        <v>1</v>
      </c>
      <c r="AD34" s="45" t="s">
        <v>128</v>
      </c>
      <c r="AE34" s="92">
        <v>1</v>
      </c>
      <c r="AF34" s="45" t="s">
        <v>128</v>
      </c>
      <c r="AI34" s="60"/>
      <c r="AO34" s="97">
        <f>(SUMIF(利润与分析!B:B,成本与总价!D:D,利润与分析!L:L)-J:J)/SUMIF(利润与分析!B:B,成本与总价!D:D,利润与分析!L:L)</f>
        <v>3.00000017373468E-2</v>
      </c>
      <c r="AP34" s="77">
        <f t="shared" si="1"/>
        <v>1.68522674336147E-7</v>
      </c>
      <c r="AR34" s="45">
        <f t="shared" si="2"/>
        <v>0</v>
      </c>
    </row>
    <row r="35" spans="1:44" ht="20.25" customHeight="1" x14ac:dyDescent="0.45">
      <c r="A35" s="62" t="str">
        <f>VLOOKUP(E35,销售员!A:B,2,0)</f>
        <v>北区</v>
      </c>
      <c r="B35" s="62" t="str">
        <f>VLOOKUP(E35,销售员!A:C,3,0)</f>
        <v>晋蒙宁</v>
      </c>
      <c r="C35" s="24" t="str">
        <f>VLOOKUP(E35,销售员!A:D,4,0)</f>
        <v>山西</v>
      </c>
      <c r="D35" s="66">
        <v>817580</v>
      </c>
      <c r="E35" s="46" t="s">
        <v>129</v>
      </c>
      <c r="F35" s="45" t="s">
        <v>281</v>
      </c>
      <c r="G35" s="45" t="s">
        <v>282</v>
      </c>
      <c r="H35" s="45" t="s">
        <v>283</v>
      </c>
      <c r="I35" s="44" t="s">
        <v>284</v>
      </c>
      <c r="J35" s="24">
        <f>SUMIF(利润与分析!B:B,成本与总价!D:D,利润与分析!K:K)</f>
        <v>8426645.3800000008</v>
      </c>
      <c r="K35" s="48" t="s">
        <v>79</v>
      </c>
      <c r="L35" s="49">
        <v>8855078</v>
      </c>
      <c r="M35" s="77">
        <f t="shared" si="0"/>
        <v>4.8382704251729802E-2</v>
      </c>
      <c r="N35" s="46">
        <v>296500.95</v>
      </c>
      <c r="O35" s="51" t="s">
        <v>285</v>
      </c>
      <c r="P35" s="52" t="s">
        <v>213</v>
      </c>
      <c r="Q35" s="52" t="s">
        <v>81</v>
      </c>
      <c r="R35" s="53" t="s">
        <v>51</v>
      </c>
      <c r="S35" s="53" t="s">
        <v>51</v>
      </c>
      <c r="T35" s="53">
        <v>210</v>
      </c>
      <c r="U35" s="53">
        <v>2</v>
      </c>
      <c r="V35" s="53">
        <v>210</v>
      </c>
      <c r="W35" s="53">
        <v>2</v>
      </c>
      <c r="X35" s="54">
        <v>45664.594594907401</v>
      </c>
      <c r="Y35" s="45" t="s">
        <v>92</v>
      </c>
      <c r="Z35" s="55" t="s">
        <v>286</v>
      </c>
      <c r="AA35" s="44" t="s">
        <v>83</v>
      </c>
      <c r="AC35" s="57">
        <v>2</v>
      </c>
      <c r="AD35" s="45" t="s">
        <v>287</v>
      </c>
      <c r="AE35" s="92">
        <v>1</v>
      </c>
      <c r="AF35" s="45" t="s">
        <v>287</v>
      </c>
      <c r="AI35" s="60"/>
      <c r="AO35" s="97">
        <f>(SUMIF(利润与分析!B:B,成本与总价!D:D,利润与分析!L:L)-J:J)/SUMIF(利润与分析!B:B,成本与总价!D:D,利润与分析!L:L)</f>
        <v>2.9999996834445999E-2</v>
      </c>
      <c r="AP35" s="77">
        <f t="shared" si="1"/>
        <v>1.6172925827161999E-3</v>
      </c>
      <c r="AR35" s="45">
        <f t="shared" si="2"/>
        <v>210</v>
      </c>
    </row>
    <row r="36" spans="1:44" ht="20.25" customHeight="1" x14ac:dyDescent="0.45">
      <c r="A36" s="62" t="str">
        <f>VLOOKUP(E36,销售员!A:B,2,0)</f>
        <v>南区</v>
      </c>
      <c r="B36" s="62" t="str">
        <f>VLOOKUP(E36,销售员!A:C,3,0)</f>
        <v>沪浙</v>
      </c>
      <c r="C36" s="24" t="str">
        <f>VLOOKUP(E36,销售员!A:D,4,0)</f>
        <v>浙江</v>
      </c>
      <c r="D36" s="66">
        <v>816889</v>
      </c>
      <c r="E36" s="46" t="s">
        <v>288</v>
      </c>
      <c r="F36" s="45" t="s">
        <v>289</v>
      </c>
      <c r="G36" s="45" t="s">
        <v>290</v>
      </c>
      <c r="H36" s="45" t="s">
        <v>291</v>
      </c>
      <c r="I36" s="44" t="s">
        <v>292</v>
      </c>
      <c r="J36" s="24">
        <f>SUMIF(利润与分析!B:B,成本与总价!D:D,利润与分析!K:K)</f>
        <v>21524.4696</v>
      </c>
      <c r="K36" s="48" t="s">
        <v>79</v>
      </c>
      <c r="L36" s="49">
        <v>22453</v>
      </c>
      <c r="M36" s="77">
        <f t="shared" si="0"/>
        <v>4.1354402529728801E-2</v>
      </c>
      <c r="N36" s="46">
        <v>0</v>
      </c>
      <c r="O36" s="51" t="s">
        <v>293</v>
      </c>
      <c r="P36" s="52" t="s">
        <v>294</v>
      </c>
      <c r="Q36" s="52" t="s">
        <v>103</v>
      </c>
      <c r="X36" s="54">
        <v>45659.6702546296</v>
      </c>
      <c r="Y36" s="45" t="s">
        <v>118</v>
      </c>
      <c r="Z36" s="55" t="s">
        <v>119</v>
      </c>
      <c r="AA36" s="44" t="s">
        <v>127</v>
      </c>
      <c r="AC36" s="57">
        <v>1</v>
      </c>
      <c r="AD36" s="45" t="s">
        <v>120</v>
      </c>
      <c r="AE36" s="92">
        <v>1</v>
      </c>
      <c r="AF36" s="45" t="s">
        <v>120</v>
      </c>
      <c r="AI36" s="60"/>
      <c r="AO36" s="97">
        <f>(SUMIF(利润与分析!B:B,成本与总价!D:D,利润与分析!L:L)-J:J)/SUMIF(利润与分析!B:B,成本与总价!D:D,利润与分析!L:L)</f>
        <v>6.0559113128491597E-2</v>
      </c>
      <c r="AP36" s="77">
        <f t="shared" si="1"/>
        <v>1.92047105987629E-2</v>
      </c>
      <c r="AR36" s="45">
        <f t="shared" si="2"/>
        <v>0</v>
      </c>
    </row>
    <row r="37" spans="1:44" ht="20.25" customHeight="1" x14ac:dyDescent="0.45">
      <c r="A37" s="62" t="str">
        <f>VLOOKUP(E37,销售员!A:B,2,0)</f>
        <v>北区</v>
      </c>
      <c r="B37" s="62" t="str">
        <f>VLOOKUP(E37,销售员!A:C,3,0)</f>
        <v>京津冀</v>
      </c>
      <c r="C37" s="24" t="str">
        <f>VLOOKUP(E37,销售员!A:D,4,0)</f>
        <v>天津</v>
      </c>
      <c r="D37" s="66">
        <v>818586</v>
      </c>
      <c r="E37" s="46" t="s">
        <v>295</v>
      </c>
      <c r="F37" s="45" t="s">
        <v>296</v>
      </c>
      <c r="G37" s="45" t="s">
        <v>76</v>
      </c>
      <c r="H37" s="45" t="s">
        <v>297</v>
      </c>
      <c r="I37" s="44" t="s">
        <v>298</v>
      </c>
      <c r="J37" s="24">
        <f>SUMIF(利润与分析!B:B,成本与总价!D:D,利润与分析!K:K)</f>
        <v>10814255.949999999</v>
      </c>
      <c r="K37" s="48" t="s">
        <v>79</v>
      </c>
      <c r="L37" s="49">
        <v>11046633</v>
      </c>
      <c r="M37" s="77">
        <f t="shared" si="0"/>
        <v>2.1036007080166501E-2</v>
      </c>
      <c r="N37" s="46">
        <v>0</v>
      </c>
      <c r="O37" s="51" t="s">
        <v>299</v>
      </c>
      <c r="P37" s="52" t="s">
        <v>300</v>
      </c>
      <c r="Q37" s="52" t="s">
        <v>81</v>
      </c>
      <c r="R37" s="53" t="s">
        <v>51</v>
      </c>
      <c r="S37" s="53" t="s">
        <v>51</v>
      </c>
      <c r="T37" s="53">
        <v>120</v>
      </c>
      <c r="V37" s="53">
        <v>120</v>
      </c>
      <c r="W37" s="53">
        <v>-0.97</v>
      </c>
      <c r="X37" s="54">
        <v>45678.701423611099</v>
      </c>
      <c r="Y37" s="45" t="s">
        <v>92</v>
      </c>
      <c r="Z37" s="55" t="s">
        <v>301</v>
      </c>
      <c r="AA37" s="44" t="s">
        <v>127</v>
      </c>
      <c r="AC37" s="57">
        <v>1</v>
      </c>
      <c r="AD37" s="45" t="s">
        <v>302</v>
      </c>
      <c r="AE37" s="58" t="s">
        <v>303</v>
      </c>
      <c r="AF37" s="45" t="s">
        <v>304</v>
      </c>
      <c r="AG37" s="59" t="s">
        <v>305</v>
      </c>
      <c r="AH37" s="45" t="s">
        <v>96</v>
      </c>
      <c r="AI37" s="60"/>
      <c r="AO37" s="97">
        <f>(SUMIF(利润与分析!B:B,成本与总价!D:D,利润与分析!L:L)-J:J)/SUMIF(利润与分析!B:B,成本与总价!D:D,利润与分析!L:L)</f>
        <v>3.0514438281867302E-2</v>
      </c>
      <c r="AP37" s="77">
        <f t="shared" si="1"/>
        <v>-2.21568798299144E-4</v>
      </c>
      <c r="AR37" s="45">
        <f t="shared" si="2"/>
        <v>54.8</v>
      </c>
    </row>
    <row r="38" spans="1:44" ht="20.25" customHeight="1" x14ac:dyDescent="0.45">
      <c r="A38" s="62" t="str">
        <f>VLOOKUP(E38,销售员!A:B,2,0)</f>
        <v>北区</v>
      </c>
      <c r="B38" s="62" t="str">
        <f>VLOOKUP(E38,销售员!A:C,3,0)</f>
        <v>行业业务</v>
      </c>
      <c r="C38" s="24" t="str">
        <f>VLOOKUP(E38,销售员!A:D,4,0)</f>
        <v>综合</v>
      </c>
      <c r="D38" s="66">
        <v>816926</v>
      </c>
      <c r="E38" s="46" t="s">
        <v>220</v>
      </c>
      <c r="F38" s="45" t="s">
        <v>306</v>
      </c>
      <c r="G38" s="45" t="s">
        <v>307</v>
      </c>
      <c r="H38" s="45" t="s">
        <v>308</v>
      </c>
      <c r="I38" s="44" t="s">
        <v>309</v>
      </c>
      <c r="J38" s="24">
        <f>SUMIF(利润与分析!B:B,成本与总价!D:D,利润与分析!K:K)</f>
        <v>25591.68</v>
      </c>
      <c r="K38" s="48" t="s">
        <v>79</v>
      </c>
      <c r="L38" s="49">
        <v>26797.62</v>
      </c>
      <c r="M38" s="77">
        <f t="shared" si="0"/>
        <v>4.5001757618773598E-2</v>
      </c>
      <c r="N38" s="46">
        <v>0</v>
      </c>
      <c r="O38" s="51" t="s">
        <v>310</v>
      </c>
      <c r="P38" s="52" t="s">
        <v>91</v>
      </c>
      <c r="Q38" s="52" t="s">
        <v>113</v>
      </c>
      <c r="X38" s="54">
        <v>45659.685300925899</v>
      </c>
      <c r="Y38" s="45" t="s">
        <v>52</v>
      </c>
      <c r="Z38" s="55" t="s">
        <v>119</v>
      </c>
      <c r="AA38" s="44" t="s">
        <v>94</v>
      </c>
      <c r="AC38" s="57">
        <v>1</v>
      </c>
      <c r="AD38" s="45" t="s">
        <v>128</v>
      </c>
      <c r="AE38" s="92">
        <v>1</v>
      </c>
      <c r="AF38" s="45" t="s">
        <v>128</v>
      </c>
      <c r="AI38" s="60"/>
      <c r="AO38" s="97">
        <f>(SUMIF(利润与分析!B:B,成本与总价!D:D,利润与分析!L:L)-J:J)/SUMIF(利润与分析!B:B,成本与总价!D:D,利润与分析!L:L)</f>
        <v>4.5001757618773598E-2</v>
      </c>
      <c r="AP38" s="77">
        <f t="shared" si="1"/>
        <v>0</v>
      </c>
      <c r="AR38" s="45">
        <f t="shared" si="2"/>
        <v>0</v>
      </c>
    </row>
    <row r="39" spans="1:44" ht="20.25" customHeight="1" x14ac:dyDescent="0.45">
      <c r="A39" s="62" t="str">
        <f>VLOOKUP(E39,销售员!A:B,2,0)</f>
        <v>北区</v>
      </c>
      <c r="B39" s="62" t="str">
        <f>VLOOKUP(E39,销售员!A:C,3,0)</f>
        <v>京津冀</v>
      </c>
      <c r="C39" s="24" t="str">
        <f>VLOOKUP(E39,销售员!A:D,4,0)</f>
        <v>北京</v>
      </c>
      <c r="D39" s="66">
        <v>816942</v>
      </c>
      <c r="E39" s="46" t="s">
        <v>311</v>
      </c>
      <c r="F39" s="45" t="s">
        <v>312</v>
      </c>
      <c r="G39" s="45" t="s">
        <v>313</v>
      </c>
      <c r="H39" s="45" t="s">
        <v>314</v>
      </c>
      <c r="I39" s="44" t="s">
        <v>315</v>
      </c>
      <c r="J39" s="24">
        <f>SUMIF(利润与分析!B:B,成本与总价!D:D,利润与分析!K:K)</f>
        <v>4590110.05</v>
      </c>
      <c r="K39" s="48" t="s">
        <v>79</v>
      </c>
      <c r="L39" s="49">
        <v>4806426.9800000004</v>
      </c>
      <c r="M39" s="77">
        <f t="shared" si="0"/>
        <v>4.5005766424854897E-2</v>
      </c>
      <c r="N39" s="46">
        <v>0</v>
      </c>
      <c r="O39" s="51" t="s">
        <v>316</v>
      </c>
      <c r="P39" s="52" t="s">
        <v>61</v>
      </c>
      <c r="Q39" s="52" t="s">
        <v>81</v>
      </c>
      <c r="X39" s="54">
        <v>45659.716157407398</v>
      </c>
      <c r="Y39" s="45" t="s">
        <v>92</v>
      </c>
      <c r="Z39" s="55" t="s">
        <v>119</v>
      </c>
      <c r="AA39" s="44" t="s">
        <v>94</v>
      </c>
      <c r="AC39" s="57">
        <v>1</v>
      </c>
      <c r="AD39" s="45" t="s">
        <v>128</v>
      </c>
      <c r="AE39" s="92">
        <v>1</v>
      </c>
      <c r="AF39" s="45" t="s">
        <v>128</v>
      </c>
      <c r="AI39" s="60"/>
      <c r="AO39" s="97">
        <f>(SUMIF(利润与分析!B:B,成本与总价!D:D,利润与分析!L:L)-J:J)/SUMIF(利润与分析!B:B,成本与总价!D:D,利润与分析!L:L)</f>
        <v>4.5005845901285597E-2</v>
      </c>
      <c r="AP39" s="77">
        <f t="shared" si="1"/>
        <v>7.9476430762948094E-8</v>
      </c>
      <c r="AR39" s="45">
        <f t="shared" si="2"/>
        <v>0</v>
      </c>
    </row>
    <row r="40" spans="1:44" ht="20.25" customHeight="1" x14ac:dyDescent="0.45">
      <c r="A40" s="62" t="str">
        <f>VLOOKUP(E40,销售员!A:B,2,0)</f>
        <v>北区</v>
      </c>
      <c r="B40" s="62" t="str">
        <f>VLOOKUP(E40,销售员!A:C,3,0)</f>
        <v>京津冀</v>
      </c>
      <c r="C40" s="24" t="str">
        <f>VLOOKUP(E40,销售员!A:D,4,0)</f>
        <v>北京</v>
      </c>
      <c r="D40" s="66">
        <v>819279</v>
      </c>
      <c r="E40" s="46" t="s">
        <v>260</v>
      </c>
      <c r="F40" s="45" t="s">
        <v>317</v>
      </c>
      <c r="G40" s="45" t="s">
        <v>318</v>
      </c>
      <c r="H40" s="45" t="s">
        <v>319</v>
      </c>
      <c r="I40" s="44" t="s">
        <v>320</v>
      </c>
      <c r="J40" s="24">
        <f>SUMIF(利润与分析!B:B,成本与总价!D:D,利润与分析!K:K)</f>
        <v>1488176.5</v>
      </c>
      <c r="K40" s="48" t="s">
        <v>79</v>
      </c>
      <c r="L40" s="49">
        <v>1527134</v>
      </c>
      <c r="M40" s="77">
        <f t="shared" si="0"/>
        <v>2.5510204081632501E-2</v>
      </c>
      <c r="N40" s="46">
        <v>0</v>
      </c>
      <c r="O40" s="51" t="s">
        <v>321</v>
      </c>
      <c r="P40" s="52" t="s">
        <v>252</v>
      </c>
      <c r="Q40" s="52" t="s">
        <v>81</v>
      </c>
      <c r="R40" s="53" t="s">
        <v>51</v>
      </c>
      <c r="V40" s="53">
        <v>120</v>
      </c>
      <c r="W40" s="53">
        <v>-2</v>
      </c>
      <c r="X40" s="54">
        <v>45677.678645833301</v>
      </c>
      <c r="Y40" s="45" t="s">
        <v>92</v>
      </c>
      <c r="Z40" s="55" t="s">
        <v>322</v>
      </c>
      <c r="AA40" s="44" t="s">
        <v>127</v>
      </c>
      <c r="AC40" s="57">
        <v>1</v>
      </c>
      <c r="AD40" s="45" t="s">
        <v>96</v>
      </c>
      <c r="AE40" s="92">
        <v>1</v>
      </c>
      <c r="AF40" s="45" t="s">
        <v>96</v>
      </c>
      <c r="AI40" s="60"/>
      <c r="AO40" s="97">
        <f>(SUMIF(利润与分析!B:B,成本与总价!D:D,利润与分析!L:L)-J:J)/SUMIF(利润与分析!B:B,成本与总价!D:D,利润与分析!L:L)</f>
        <v>4.4999999999999901E-2</v>
      </c>
      <c r="AP40" s="77">
        <f t="shared" si="1"/>
        <v>-5.1020408163264899E-4</v>
      </c>
      <c r="AR40" s="45">
        <f t="shared" si="2"/>
        <v>120</v>
      </c>
    </row>
    <row r="41" spans="1:44" ht="20.25" customHeight="1" x14ac:dyDescent="0.45">
      <c r="A41" s="62" t="str">
        <f>VLOOKUP(E41,销售员!A:B,2,0)</f>
        <v>北区</v>
      </c>
      <c r="B41" s="62" t="str">
        <f>VLOOKUP(E41,销售员!A:C,3,0)</f>
        <v>京津冀</v>
      </c>
      <c r="C41" s="24" t="str">
        <f>VLOOKUP(E41,销售员!A:D,4,0)</f>
        <v>北京</v>
      </c>
      <c r="D41" s="66">
        <v>815486</v>
      </c>
      <c r="E41" s="46" t="s">
        <v>323</v>
      </c>
      <c r="F41" s="45" t="s">
        <v>324</v>
      </c>
      <c r="G41" s="45" t="s">
        <v>325</v>
      </c>
      <c r="H41" s="45" t="s">
        <v>326</v>
      </c>
      <c r="I41" s="44" t="s">
        <v>327</v>
      </c>
      <c r="J41" s="24">
        <f>SUMIF(利润与分析!B:B,成本与总价!D:D,利润与分析!K:K)</f>
        <v>319877.25</v>
      </c>
      <c r="K41" s="48" t="s">
        <v>79</v>
      </c>
      <c r="L41" s="49">
        <v>328251</v>
      </c>
      <c r="M41" s="77">
        <f t="shared" si="0"/>
        <v>2.5510204081632699E-2</v>
      </c>
      <c r="N41" s="46">
        <v>90411</v>
      </c>
      <c r="O41" s="51" t="s">
        <v>328</v>
      </c>
      <c r="Q41" s="52" t="s">
        <v>81</v>
      </c>
      <c r="X41" s="54">
        <v>45663.726006944402</v>
      </c>
      <c r="Y41" s="45" t="s">
        <v>118</v>
      </c>
      <c r="Z41" s="55" t="s">
        <v>119</v>
      </c>
      <c r="AA41" s="44" t="s">
        <v>94</v>
      </c>
      <c r="AC41" s="57">
        <v>2</v>
      </c>
      <c r="AD41" s="45" t="s">
        <v>120</v>
      </c>
      <c r="AE41" s="92">
        <v>1</v>
      </c>
      <c r="AF41" s="45" t="s">
        <v>120</v>
      </c>
      <c r="AI41" s="60"/>
      <c r="AO41" s="97">
        <f>(SUMIF(利润与分析!B:B,成本与总价!D:D,利润与分析!L:L)-J:J)/SUMIF(利润与分析!B:B,成本与总价!D:D,利润与分析!L:L)</f>
        <v>4.4999999999999998E-2</v>
      </c>
      <c r="AP41" s="77">
        <f t="shared" si="1"/>
        <v>1.94897959183673E-2</v>
      </c>
      <c r="AR41" s="45">
        <f t="shared" si="2"/>
        <v>0</v>
      </c>
    </row>
    <row r="42" spans="1:44" ht="20.25" customHeight="1" x14ac:dyDescent="0.45">
      <c r="A42" s="62" t="str">
        <f>VLOOKUP(E42,销售员!A:B,2,0)</f>
        <v>北区</v>
      </c>
      <c r="B42" s="62" t="str">
        <f>VLOOKUP(E42,销售员!A:C,3,0)</f>
        <v>京津冀</v>
      </c>
      <c r="C42" s="24" t="str">
        <f>VLOOKUP(E42,销售员!A:D,4,0)</f>
        <v>河北</v>
      </c>
      <c r="D42" s="66">
        <v>816962</v>
      </c>
      <c r="E42" s="46" t="s">
        <v>74</v>
      </c>
      <c r="F42" s="45" t="s">
        <v>329</v>
      </c>
      <c r="G42" s="45" t="s">
        <v>330</v>
      </c>
      <c r="H42" s="45" t="s">
        <v>331</v>
      </c>
      <c r="I42" s="44" t="s">
        <v>332</v>
      </c>
      <c r="J42" s="24">
        <f>SUMIF(利润与分析!B:B,成本与总价!D:D,利润与分析!K:K)</f>
        <v>164159.82</v>
      </c>
      <c r="K42" s="48" t="s">
        <v>79</v>
      </c>
      <c r="L42" s="49">
        <v>171895</v>
      </c>
      <c r="M42" s="77">
        <f t="shared" si="0"/>
        <v>4.4999447337037098E-2</v>
      </c>
      <c r="N42" s="46">
        <v>0</v>
      </c>
      <c r="O42" s="51" t="s">
        <v>333</v>
      </c>
      <c r="P42" s="52" t="s">
        <v>252</v>
      </c>
      <c r="Q42" s="52" t="s">
        <v>113</v>
      </c>
      <c r="R42" s="53" t="s">
        <v>51</v>
      </c>
      <c r="V42" s="53">
        <v>90</v>
      </c>
      <c r="X42" s="54">
        <v>45660.403391203698</v>
      </c>
      <c r="Y42" s="45" t="s">
        <v>52</v>
      </c>
      <c r="Z42" s="55" t="s">
        <v>334</v>
      </c>
      <c r="AA42" s="44" t="s">
        <v>83</v>
      </c>
      <c r="AC42" s="57">
        <v>1</v>
      </c>
      <c r="AD42" s="45" t="s">
        <v>335</v>
      </c>
      <c r="AE42" s="58" t="s">
        <v>336</v>
      </c>
      <c r="AF42" s="45" t="s">
        <v>120</v>
      </c>
      <c r="AG42" s="59" t="s">
        <v>337</v>
      </c>
      <c r="AH42" s="45" t="s">
        <v>206</v>
      </c>
      <c r="AI42" s="60"/>
      <c r="AO42" s="97">
        <f>(SUMIF(利润与分析!B:B,成本与总价!D:D,利润与分析!L:L)-J:J)/SUMIF(利润与分析!B:B,成本与总价!D:D,利润与分析!L:L)</f>
        <v>4.5000002908750697E-2</v>
      </c>
      <c r="AP42" s="77">
        <f t="shared" si="1"/>
        <v>5.5557171363407299E-7</v>
      </c>
      <c r="AR42" s="45">
        <f t="shared" si="2"/>
        <v>85.5</v>
      </c>
    </row>
    <row r="43" spans="1:44" ht="20.25" customHeight="1" x14ac:dyDescent="0.45">
      <c r="A43" s="62" t="str">
        <f>VLOOKUP(E43,销售员!A:B,2,0)</f>
        <v>南区</v>
      </c>
      <c r="B43" s="62" t="str">
        <f>VLOOKUP(E43,销售员!A:C,3,0)</f>
        <v>沪浙</v>
      </c>
      <c r="C43" s="24" t="str">
        <f>VLOOKUP(E43,销售员!A:D,4,0)</f>
        <v>上海</v>
      </c>
      <c r="D43" s="66">
        <v>816971</v>
      </c>
      <c r="E43" s="46" t="s">
        <v>338</v>
      </c>
      <c r="F43" s="45" t="s">
        <v>339</v>
      </c>
      <c r="G43" s="45" t="s">
        <v>340</v>
      </c>
      <c r="H43" s="45" t="s">
        <v>341</v>
      </c>
      <c r="I43" s="44" t="s">
        <v>342</v>
      </c>
      <c r="J43" s="24">
        <f>SUMIF(利润与分析!B:B,成本与总价!D:D,利润与分析!K:K)</f>
        <v>313458.84943</v>
      </c>
      <c r="K43" s="48" t="s">
        <v>79</v>
      </c>
      <c r="L43" s="49">
        <v>323335.3</v>
      </c>
      <c r="M43" s="77">
        <f t="shared" si="0"/>
        <v>3.0545537619925799E-2</v>
      </c>
      <c r="N43" s="46">
        <v>0</v>
      </c>
      <c r="O43" s="51" t="s">
        <v>343</v>
      </c>
      <c r="P43" s="52" t="s">
        <v>344</v>
      </c>
      <c r="Q43" s="52" t="s">
        <v>103</v>
      </c>
      <c r="R43" s="53" t="s">
        <v>51</v>
      </c>
      <c r="V43" s="53">
        <v>180</v>
      </c>
      <c r="X43" s="54">
        <v>45660.413171296299</v>
      </c>
      <c r="Y43" s="45" t="s">
        <v>345</v>
      </c>
      <c r="Z43" s="55" t="s">
        <v>346</v>
      </c>
      <c r="AA43" s="44" t="s">
        <v>127</v>
      </c>
      <c r="AC43" s="57">
        <v>1</v>
      </c>
      <c r="AD43" s="45" t="s">
        <v>179</v>
      </c>
      <c r="AE43" s="92">
        <v>1</v>
      </c>
      <c r="AF43" s="45" t="s">
        <v>179</v>
      </c>
      <c r="AI43" s="60"/>
      <c r="AO43" s="97">
        <f>(SUMIF(利润与分析!B:B,成本与总价!D:D,利润与分析!L:L)-J:J)/SUMIF(利润与分析!B:B,成本与总价!D:D,利润与分析!L:L)</f>
        <v>3.0545537619925799E-2</v>
      </c>
      <c r="AP43" s="77">
        <f t="shared" si="1"/>
        <v>0</v>
      </c>
      <c r="AR43" s="45">
        <f t="shared" si="2"/>
        <v>180</v>
      </c>
    </row>
    <row r="44" spans="1:44" ht="20.25" customHeight="1" x14ac:dyDescent="0.45">
      <c r="A44" s="62" t="str">
        <f>VLOOKUP(E44,销售员!A:B,2,0)</f>
        <v>北区</v>
      </c>
      <c r="B44" s="62" t="str">
        <f>VLOOKUP(E44,销售员!A:C,3,0)</f>
        <v>京津冀</v>
      </c>
      <c r="C44" s="24" t="str">
        <f>VLOOKUP(E44,销售员!A:D,4,0)</f>
        <v>天津</v>
      </c>
      <c r="D44" s="66">
        <v>816994</v>
      </c>
      <c r="E44" s="46" t="s">
        <v>295</v>
      </c>
      <c r="F44" s="45" t="s">
        <v>347</v>
      </c>
      <c r="G44" s="45" t="s">
        <v>348</v>
      </c>
      <c r="H44" s="45" t="s">
        <v>349</v>
      </c>
      <c r="I44" s="44" t="s">
        <v>350</v>
      </c>
      <c r="J44" s="24">
        <f>SUMIF(利润与分析!B:B,成本与总价!D:D,利润与分析!K:K)</f>
        <v>219338.34</v>
      </c>
      <c r="K44" s="48" t="s">
        <v>79</v>
      </c>
      <c r="L44" s="49">
        <v>225080</v>
      </c>
      <c r="M44" s="77">
        <f t="shared" si="0"/>
        <v>2.5509418873289499E-2</v>
      </c>
      <c r="N44" s="46">
        <v>0</v>
      </c>
      <c r="O44" s="51" t="s">
        <v>351</v>
      </c>
      <c r="P44" s="52" t="s">
        <v>91</v>
      </c>
      <c r="Q44" s="52" t="s">
        <v>113</v>
      </c>
      <c r="R44" s="53" t="s">
        <v>51</v>
      </c>
      <c r="V44" s="53">
        <v>30</v>
      </c>
      <c r="W44" s="53">
        <v>-2</v>
      </c>
      <c r="X44" s="54">
        <v>45660.447986111103</v>
      </c>
      <c r="Y44" s="45" t="s">
        <v>92</v>
      </c>
      <c r="Z44" s="55" t="s">
        <v>352</v>
      </c>
      <c r="AA44" s="44" t="s">
        <v>83</v>
      </c>
      <c r="AC44" s="57">
        <v>1</v>
      </c>
      <c r="AD44" s="45" t="s">
        <v>353</v>
      </c>
      <c r="AE44" s="58">
        <v>0.15</v>
      </c>
      <c r="AF44" s="45">
        <v>0</v>
      </c>
      <c r="AG44" s="59">
        <v>0.85</v>
      </c>
      <c r="AH44" s="45">
        <v>30</v>
      </c>
      <c r="AO44" s="97">
        <f>(SUMIF(利润与分析!B:B,成本与总价!D:D,利润与分析!L:L)-J:J)/SUMIF(利润与分析!B:B,成本与总价!D:D,利润与分析!L:L)</f>
        <v>4.50011873354026E-2</v>
      </c>
      <c r="AP44" s="77">
        <f t="shared" si="1"/>
        <v>-5.0823153788696201E-4</v>
      </c>
      <c r="AR44" s="45">
        <f t="shared" si="2"/>
        <v>25.5</v>
      </c>
    </row>
    <row r="45" spans="1:44" ht="20.25" customHeight="1" x14ac:dyDescent="0.45">
      <c r="A45" s="62" t="str">
        <f>VLOOKUP(E45,销售员!A:B,2,0)</f>
        <v>北区</v>
      </c>
      <c r="B45" s="62" t="str">
        <f>VLOOKUP(E45,销售员!A:C,3,0)</f>
        <v>陕豫鲁</v>
      </c>
      <c r="C45" s="24" t="str">
        <f>VLOOKUP(E45,销售员!A:D,4,0)</f>
        <v>陕西</v>
      </c>
      <c r="D45" s="66">
        <v>816995</v>
      </c>
      <c r="E45" s="46" t="s">
        <v>354</v>
      </c>
      <c r="F45" s="45" t="s">
        <v>355</v>
      </c>
      <c r="G45" s="45" t="s">
        <v>356</v>
      </c>
      <c r="H45" s="45" t="s">
        <v>357</v>
      </c>
      <c r="I45" s="44" t="s">
        <v>358</v>
      </c>
      <c r="J45" s="24">
        <f>SUMIF(利润与分析!B:B,成本与总价!D:D,利润与分析!K:K)</f>
        <v>14997654.02</v>
      </c>
      <c r="K45" s="48" t="s">
        <v>79</v>
      </c>
      <c r="L45" s="49">
        <v>15461500.93</v>
      </c>
      <c r="M45" s="77">
        <f t="shared" si="0"/>
        <v>3.00001217281562E-2</v>
      </c>
      <c r="N45" s="46">
        <v>0</v>
      </c>
      <c r="O45" s="51" t="s">
        <v>359</v>
      </c>
      <c r="P45" s="52" t="s">
        <v>213</v>
      </c>
      <c r="Q45" s="52" t="s">
        <v>113</v>
      </c>
      <c r="R45" s="53" t="s">
        <v>51</v>
      </c>
      <c r="V45" s="53">
        <v>180</v>
      </c>
      <c r="X45" s="54">
        <v>45660.458113425899</v>
      </c>
      <c r="Y45" s="45" t="s">
        <v>92</v>
      </c>
      <c r="Z45" s="55" t="s">
        <v>360</v>
      </c>
      <c r="AA45" s="44" t="s">
        <v>54</v>
      </c>
      <c r="AC45" s="57">
        <v>1</v>
      </c>
      <c r="AD45" s="45" t="s">
        <v>361</v>
      </c>
      <c r="AE45" s="58" t="s">
        <v>336</v>
      </c>
      <c r="AF45" s="45" t="s">
        <v>120</v>
      </c>
      <c r="AG45" s="59" t="s">
        <v>337</v>
      </c>
      <c r="AH45" s="45" t="s">
        <v>179</v>
      </c>
      <c r="AI45" s="60"/>
      <c r="AO45" s="97">
        <f>(SUMIF(利润与分析!B:B,成本与总价!D:D,利润与分析!L:L)-J:J)/SUMIF(利润与分析!B:B,成本与总价!D:D,利润与分析!L:L)</f>
        <v>3.0000132393354799E-2</v>
      </c>
      <c r="AP45" s="77">
        <f t="shared" si="1"/>
        <v>1.0665198557635599E-8</v>
      </c>
      <c r="AR45" s="45">
        <f t="shared" si="2"/>
        <v>171</v>
      </c>
    </row>
    <row r="46" spans="1:44" ht="20.25" customHeight="1" x14ac:dyDescent="0.45">
      <c r="A46" s="62" t="str">
        <f>VLOOKUP(E46,销售员!A:B,2,0)</f>
        <v>北区</v>
      </c>
      <c r="B46" s="62" t="str">
        <f>VLOOKUP(E46,销售员!A:C,3,0)</f>
        <v>晋蒙宁</v>
      </c>
      <c r="C46" s="24" t="str">
        <f>VLOOKUP(E46,销售员!A:D,4,0)</f>
        <v>山西</v>
      </c>
      <c r="D46" s="66">
        <v>820357</v>
      </c>
      <c r="E46" s="46" t="s">
        <v>362</v>
      </c>
      <c r="F46" s="45" t="s">
        <v>363</v>
      </c>
      <c r="G46" s="45" t="s">
        <v>364</v>
      </c>
      <c r="H46" s="45" t="s">
        <v>365</v>
      </c>
      <c r="I46" s="44" t="s">
        <v>366</v>
      </c>
      <c r="J46" s="24">
        <f>SUMIF(利润与分析!B:B,成本与总价!D:D,利润与分析!K:K)</f>
        <v>420483.96</v>
      </c>
      <c r="K46" s="48" t="s">
        <v>79</v>
      </c>
      <c r="L46" s="49">
        <v>433031</v>
      </c>
      <c r="M46" s="77">
        <f t="shared" si="0"/>
        <v>2.89749232733915E-2</v>
      </c>
      <c r="N46" s="46">
        <v>129909</v>
      </c>
      <c r="O46" s="51" t="s">
        <v>367</v>
      </c>
      <c r="P46" s="52" t="s">
        <v>368</v>
      </c>
      <c r="Q46" s="52" t="s">
        <v>81</v>
      </c>
      <c r="R46" s="53" t="s">
        <v>51</v>
      </c>
      <c r="V46" s="53">
        <v>0</v>
      </c>
      <c r="W46" s="53">
        <v>-2.91</v>
      </c>
      <c r="X46" s="54">
        <v>45680.664293981499</v>
      </c>
      <c r="Y46" s="45" t="s">
        <v>118</v>
      </c>
      <c r="Z46" s="55" t="s">
        <v>369</v>
      </c>
      <c r="AA46" s="44" t="s">
        <v>127</v>
      </c>
      <c r="AB46" s="56" t="s">
        <v>370</v>
      </c>
      <c r="AC46" s="57">
        <v>2</v>
      </c>
      <c r="AD46" s="45" t="s">
        <v>120</v>
      </c>
      <c r="AE46" s="92">
        <v>1</v>
      </c>
      <c r="AF46" s="45" t="s">
        <v>120</v>
      </c>
      <c r="AI46" s="60"/>
      <c r="AO46" s="97">
        <f>(SUMIF(利润与分析!B:B,成本与总价!D:D,利润与分析!L:L)-J:J)/SUMIF(利润与分析!B:B,成本与总价!D:D,利润与分析!L:L)</f>
        <v>5.8106453397406298E-2</v>
      </c>
      <c r="AP46" s="77">
        <f t="shared" si="1"/>
        <v>3.1530124014859198E-5</v>
      </c>
      <c r="AR46" s="45">
        <f t="shared" si="2"/>
        <v>0</v>
      </c>
    </row>
    <row r="47" spans="1:44" ht="20.25" customHeight="1" x14ac:dyDescent="0.45">
      <c r="A47" s="62" t="str">
        <f>VLOOKUP(E47,销售员!A:B,2,0)</f>
        <v>南区</v>
      </c>
      <c r="B47" s="62" t="str">
        <f>VLOOKUP(E47,销售员!A:C,3,0)</f>
        <v>沪浙</v>
      </c>
      <c r="C47" s="24" t="str">
        <f>VLOOKUP(E47,销售员!A:D,4,0)</f>
        <v>上海</v>
      </c>
      <c r="D47" s="66">
        <v>816965</v>
      </c>
      <c r="E47" s="46" t="s">
        <v>338</v>
      </c>
      <c r="F47" s="45" t="s">
        <v>371</v>
      </c>
      <c r="G47" s="45" t="s">
        <v>372</v>
      </c>
      <c r="H47" s="45" t="s">
        <v>373</v>
      </c>
      <c r="I47" s="44" t="s">
        <v>374</v>
      </c>
      <c r="J47" s="24">
        <f>SUMIF(利润与分析!B:B,成本与总价!D:D,利润与分析!K:K)</f>
        <v>1608953.31</v>
      </c>
      <c r="K47" s="48" t="s">
        <v>79</v>
      </c>
      <c r="L47" s="49">
        <v>1684767.75</v>
      </c>
      <c r="M47" s="77">
        <f t="shared" si="0"/>
        <v>4.4999935451043603E-2</v>
      </c>
      <c r="N47" s="46">
        <v>0</v>
      </c>
      <c r="O47" s="51" t="s">
        <v>375</v>
      </c>
      <c r="P47" s="52" t="s">
        <v>61</v>
      </c>
      <c r="Q47" s="52" t="s">
        <v>81</v>
      </c>
      <c r="R47" s="53" t="s">
        <v>51</v>
      </c>
      <c r="V47" s="53">
        <v>120</v>
      </c>
      <c r="X47" s="54">
        <v>45660.460833333302</v>
      </c>
      <c r="Y47" s="45" t="s">
        <v>52</v>
      </c>
      <c r="Z47" s="55" t="s">
        <v>376</v>
      </c>
      <c r="AA47" s="44" t="s">
        <v>127</v>
      </c>
      <c r="AB47" s="56" t="s">
        <v>377</v>
      </c>
      <c r="AC47" s="57">
        <v>2</v>
      </c>
      <c r="AD47" s="45" t="s">
        <v>96</v>
      </c>
      <c r="AE47" s="92">
        <v>1</v>
      </c>
      <c r="AF47" s="45" t="s">
        <v>96</v>
      </c>
      <c r="AI47" s="60"/>
      <c r="AO47" s="97">
        <f>(SUMIF(利润与分析!B:B,成本与总价!D:D,利润与分析!L:L)-J:J)/SUMIF(利润与分析!B:B,成本与总价!D:D,利润与分析!L:L)</f>
        <v>4.5000105504137501E-2</v>
      </c>
      <c r="AP47" s="77">
        <f t="shared" si="1"/>
        <v>1.7005309390499799E-7</v>
      </c>
      <c r="AR47" s="45">
        <f t="shared" si="2"/>
        <v>120</v>
      </c>
    </row>
    <row r="48" spans="1:44" ht="20.25" customHeight="1" x14ac:dyDescent="0.45">
      <c r="A48" s="62" t="str">
        <f>VLOOKUP(E48,销售员!A:B,2,0)</f>
        <v>北区</v>
      </c>
      <c r="B48" s="62" t="str">
        <f>VLOOKUP(E48,销售员!A:C,3,0)</f>
        <v>晋蒙宁</v>
      </c>
      <c r="C48" s="24" t="str">
        <f>VLOOKUP(E48,销售员!A:D,4,0)</f>
        <v>宁夏</v>
      </c>
      <c r="D48" s="66">
        <v>817035</v>
      </c>
      <c r="E48" s="46" t="s">
        <v>378</v>
      </c>
      <c r="F48" s="45" t="s">
        <v>379</v>
      </c>
      <c r="G48" s="45" t="s">
        <v>380</v>
      </c>
      <c r="H48" s="45" t="s">
        <v>381</v>
      </c>
      <c r="I48" s="44" t="s">
        <v>382</v>
      </c>
      <c r="J48" s="24">
        <f>SUMIF(利润与分析!B:B,成本与总价!D:D,利润与分析!K:K)</f>
        <v>114410.32</v>
      </c>
      <c r="K48" s="48" t="s">
        <v>79</v>
      </c>
      <c r="L48" s="49">
        <v>119727</v>
      </c>
      <c r="M48" s="77">
        <f t="shared" si="0"/>
        <v>4.4406691890717997E-2</v>
      </c>
      <c r="N48" s="46">
        <v>0</v>
      </c>
      <c r="O48" s="51" t="s">
        <v>383</v>
      </c>
      <c r="P48" s="52" t="s">
        <v>61</v>
      </c>
      <c r="Q48" s="52" t="s">
        <v>81</v>
      </c>
      <c r="X48" s="54">
        <v>45660.466979166697</v>
      </c>
      <c r="Y48" s="45" t="s">
        <v>52</v>
      </c>
      <c r="Z48" s="55" t="s">
        <v>119</v>
      </c>
      <c r="AA48" s="44" t="s">
        <v>54</v>
      </c>
      <c r="AC48" s="57">
        <v>1</v>
      </c>
      <c r="AD48" s="45" t="s">
        <v>384</v>
      </c>
      <c r="AE48" s="58" t="s">
        <v>385</v>
      </c>
      <c r="AF48" s="45" t="s">
        <v>120</v>
      </c>
      <c r="AG48" s="59" t="s">
        <v>386</v>
      </c>
      <c r="AH48" s="45" t="s">
        <v>128</v>
      </c>
      <c r="AI48" s="60"/>
      <c r="AO48" s="97">
        <f>(SUMIF(利润与分析!B:B,成本与总价!D:D,利润与分析!L:L)-J:J)/SUMIF(利润与分析!B:B,成本与总价!D:D,利润与分析!L:L)</f>
        <v>4.44127577430663E-2</v>
      </c>
      <c r="AP48" s="77">
        <f t="shared" si="1"/>
        <v>6.0658523483442301E-6</v>
      </c>
      <c r="AR48" s="45">
        <f t="shared" si="2"/>
        <v>0</v>
      </c>
    </row>
    <row r="49" spans="1:44" ht="20.25" customHeight="1" x14ac:dyDescent="0.45">
      <c r="A49" s="62" t="str">
        <f>VLOOKUP(E49,销售员!A:B,2,0)</f>
        <v>北区</v>
      </c>
      <c r="B49" s="62" t="str">
        <f>VLOOKUP(E49,销售员!A:C,3,0)</f>
        <v>黑吉辽</v>
      </c>
      <c r="C49" s="24" t="str">
        <f>VLOOKUP(E49,销售员!A:D,4,0)</f>
        <v>黑龙江</v>
      </c>
      <c r="D49" s="66">
        <v>816997</v>
      </c>
      <c r="E49" s="46" t="s">
        <v>214</v>
      </c>
      <c r="F49" s="45" t="s">
        <v>387</v>
      </c>
      <c r="G49" s="45" t="s">
        <v>388</v>
      </c>
      <c r="H49" s="45" t="s">
        <v>389</v>
      </c>
      <c r="I49" s="44" t="s">
        <v>390</v>
      </c>
      <c r="J49" s="24">
        <f>SUMIF(利润与分析!B:B,成本与总价!D:D,利润与分析!K:K)</f>
        <v>32456.27</v>
      </c>
      <c r="K49" s="48" t="s">
        <v>79</v>
      </c>
      <c r="L49" s="49">
        <v>33851</v>
      </c>
      <c r="M49" s="77">
        <f t="shared" si="0"/>
        <v>4.1202032436264899E-2</v>
      </c>
      <c r="N49" s="46">
        <v>10155</v>
      </c>
      <c r="O49" s="51" t="s">
        <v>391</v>
      </c>
      <c r="P49" s="52" t="s">
        <v>294</v>
      </c>
      <c r="Q49" s="52" t="s">
        <v>113</v>
      </c>
      <c r="X49" s="54">
        <v>45660.599594907399</v>
      </c>
      <c r="Y49" s="45" t="s">
        <v>118</v>
      </c>
      <c r="Z49" s="55" t="s">
        <v>119</v>
      </c>
      <c r="AA49" s="44" t="s">
        <v>94</v>
      </c>
      <c r="AC49" s="57">
        <v>2</v>
      </c>
      <c r="AD49" s="45" t="s">
        <v>120</v>
      </c>
      <c r="AE49" s="92">
        <v>1</v>
      </c>
      <c r="AF49" s="45" t="s">
        <v>120</v>
      </c>
      <c r="AI49" s="60"/>
      <c r="AO49" s="97">
        <f>(SUMIF(利润与分析!B:B,成本与总价!D:D,利润与分析!L:L)-J:J)/SUMIF(利润与分析!B:B,成本与总价!D:D,利润与分析!L:L)</f>
        <v>6.0003626034230803E-2</v>
      </c>
      <c r="AP49" s="77">
        <f t="shared" si="1"/>
        <v>1.8801593597965901E-2</v>
      </c>
      <c r="AR49" s="45">
        <f t="shared" si="2"/>
        <v>0</v>
      </c>
    </row>
    <row r="50" spans="1:44" ht="20.25" customHeight="1" x14ac:dyDescent="0.45">
      <c r="A50" s="62" t="str">
        <f>VLOOKUP(E50,销售员!A:B,2,0)</f>
        <v>北区</v>
      </c>
      <c r="B50" s="62" t="str">
        <f>VLOOKUP(E50,销售员!A:C,3,0)</f>
        <v>京津冀</v>
      </c>
      <c r="C50" s="24" t="str">
        <f>VLOOKUP(E50,销售员!A:D,4,0)</f>
        <v>天津</v>
      </c>
      <c r="D50" s="66">
        <v>817032</v>
      </c>
      <c r="E50" s="46" t="s">
        <v>392</v>
      </c>
      <c r="F50" s="45" t="s">
        <v>393</v>
      </c>
      <c r="G50" s="45" t="s">
        <v>394</v>
      </c>
      <c r="H50" s="45" t="s">
        <v>395</v>
      </c>
      <c r="I50" s="44" t="s">
        <v>396</v>
      </c>
      <c r="J50" s="24">
        <f>SUMIF(利润与分析!B:B,成本与总价!D:D,利润与分析!K:K)</f>
        <v>471705.13</v>
      </c>
      <c r="K50" s="48" t="s">
        <v>79</v>
      </c>
      <c r="L50" s="49">
        <v>493921</v>
      </c>
      <c r="M50" s="77">
        <f t="shared" si="0"/>
        <v>4.4978589693493602E-2</v>
      </c>
      <c r="N50" s="46">
        <v>0</v>
      </c>
      <c r="O50" s="51" t="s">
        <v>397</v>
      </c>
      <c r="P50" s="52" t="s">
        <v>398</v>
      </c>
      <c r="Q50" s="52" t="s">
        <v>113</v>
      </c>
      <c r="R50" s="53" t="s">
        <v>51</v>
      </c>
      <c r="V50" s="53">
        <v>90</v>
      </c>
      <c r="X50" s="54">
        <v>45660.610312500001</v>
      </c>
      <c r="Y50" s="45" t="s">
        <v>52</v>
      </c>
      <c r="Z50" s="55" t="s">
        <v>399</v>
      </c>
      <c r="AA50" s="44" t="s">
        <v>83</v>
      </c>
      <c r="AC50" s="57">
        <v>1</v>
      </c>
      <c r="AD50" s="45" t="s">
        <v>206</v>
      </c>
      <c r="AE50" s="92">
        <v>1</v>
      </c>
      <c r="AF50" s="45" t="s">
        <v>206</v>
      </c>
      <c r="AI50" s="60"/>
      <c r="AO50" s="97">
        <f>(SUMIF(利润与分析!B:B,成本与总价!D:D,利润与分析!L:L)-J:J)/SUMIF(利润与分析!B:B,成本与总价!D:D,利润与分析!L:L)</f>
        <v>4.4978318996286203E-2</v>
      </c>
      <c r="AP50" s="77">
        <f t="shared" si="1"/>
        <v>-2.7069720735795098E-7</v>
      </c>
      <c r="AR50" s="45">
        <f t="shared" si="2"/>
        <v>90</v>
      </c>
    </row>
    <row r="51" spans="1:44" ht="20.25" customHeight="1" x14ac:dyDescent="0.45">
      <c r="A51" s="62" t="str">
        <f>VLOOKUP(E51,销售员!A:B,2,0)</f>
        <v>北区</v>
      </c>
      <c r="B51" s="62" t="str">
        <f>VLOOKUP(E51,销售员!A:C,3,0)</f>
        <v>陕豫鲁</v>
      </c>
      <c r="C51" s="24" t="str">
        <f>VLOOKUP(E51,销售员!A:D,4,0)</f>
        <v>山东</v>
      </c>
      <c r="D51" s="66">
        <v>817029</v>
      </c>
      <c r="E51" s="46" t="s">
        <v>400</v>
      </c>
      <c r="F51" s="45" t="s">
        <v>401</v>
      </c>
      <c r="G51" s="45" t="s">
        <v>402</v>
      </c>
      <c r="H51" s="45" t="s">
        <v>403</v>
      </c>
      <c r="I51" s="44" t="s">
        <v>404</v>
      </c>
      <c r="J51" s="24">
        <f>SUMIF(利润与分析!B:B,成本与总价!D:D,利润与分析!K:K)</f>
        <v>139820.04999999999</v>
      </c>
      <c r="K51" s="48" t="s">
        <v>79</v>
      </c>
      <c r="L51" s="49">
        <v>146408.45000000001</v>
      </c>
      <c r="M51" s="77">
        <f t="shared" si="0"/>
        <v>4.5000134896585699E-2</v>
      </c>
      <c r="N51" s="46">
        <v>0</v>
      </c>
      <c r="O51" s="51" t="s">
        <v>405</v>
      </c>
      <c r="P51" s="52" t="s">
        <v>252</v>
      </c>
      <c r="Q51" s="52" t="s">
        <v>113</v>
      </c>
      <c r="X51" s="54">
        <v>45660.612708333298</v>
      </c>
      <c r="Y51" s="45" t="s">
        <v>92</v>
      </c>
      <c r="Z51" s="55" t="s">
        <v>119</v>
      </c>
      <c r="AA51" s="44" t="s">
        <v>83</v>
      </c>
      <c r="AC51" s="57">
        <v>1</v>
      </c>
      <c r="AD51" s="45" t="s">
        <v>128</v>
      </c>
      <c r="AE51" s="92">
        <v>1</v>
      </c>
      <c r="AF51" s="45" t="s">
        <v>128</v>
      </c>
      <c r="AI51" s="60"/>
      <c r="AO51" s="97">
        <f>(SUMIF(利润与分析!B:B,成本与总价!D:D,利润与分析!L:L)-J:J)/SUMIF(利润与分析!B:B,成本与总价!D:D,利润与分析!L:L)</f>
        <v>4.5000134896585699E-2</v>
      </c>
      <c r="AP51" s="77">
        <f t="shared" si="1"/>
        <v>0</v>
      </c>
      <c r="AR51" s="45">
        <f t="shared" si="2"/>
        <v>0</v>
      </c>
    </row>
    <row r="52" spans="1:44" ht="20.25" customHeight="1" x14ac:dyDescent="0.45">
      <c r="A52" s="62" t="str">
        <f>VLOOKUP(E52,销售员!A:B,2,0)</f>
        <v>北区</v>
      </c>
      <c r="B52" s="62" t="str">
        <f>VLOOKUP(E52,销售员!A:C,3,0)</f>
        <v>陕豫鲁</v>
      </c>
      <c r="C52" s="24" t="str">
        <f>VLOOKUP(E52,销售员!A:D,4,0)</f>
        <v>山东</v>
      </c>
      <c r="D52" s="66">
        <v>817025</v>
      </c>
      <c r="E52" s="46" t="s">
        <v>400</v>
      </c>
      <c r="F52" s="45" t="s">
        <v>406</v>
      </c>
      <c r="G52" s="45" t="s">
        <v>402</v>
      </c>
      <c r="H52" s="45" t="s">
        <v>407</v>
      </c>
      <c r="I52" s="44" t="s">
        <v>408</v>
      </c>
      <c r="J52" s="24">
        <f>SUMIF(利润与分析!B:B,成本与总价!D:D,利润与分析!K:K)</f>
        <v>53523.74</v>
      </c>
      <c r="K52" s="48" t="s">
        <v>79</v>
      </c>
      <c r="L52" s="49">
        <v>56045.8</v>
      </c>
      <c r="M52" s="77">
        <f t="shared" si="0"/>
        <v>4.4999982157449797E-2</v>
      </c>
      <c r="N52" s="46">
        <v>0</v>
      </c>
      <c r="O52" s="51" t="s">
        <v>405</v>
      </c>
      <c r="P52" s="52" t="s">
        <v>170</v>
      </c>
      <c r="Q52" s="52" t="s">
        <v>113</v>
      </c>
      <c r="X52" s="54">
        <v>45660.614537037</v>
      </c>
      <c r="Y52" s="45" t="s">
        <v>92</v>
      </c>
      <c r="Z52" s="55" t="s">
        <v>119</v>
      </c>
      <c r="AA52" s="44" t="s">
        <v>83</v>
      </c>
      <c r="AC52" s="57">
        <v>1</v>
      </c>
      <c r="AD52" s="45" t="s">
        <v>128</v>
      </c>
      <c r="AE52" s="92">
        <v>1</v>
      </c>
      <c r="AF52" s="45" t="s">
        <v>128</v>
      </c>
      <c r="AI52" s="60"/>
      <c r="AO52" s="97">
        <f>(SUMIF(利润与分析!B:B,成本与总价!D:D,利润与分析!L:L)-J:J)/SUMIF(利润与分析!B:B,成本与总价!D:D,利润与分析!L:L)</f>
        <v>4.4999982157449797E-2</v>
      </c>
      <c r="AP52" s="77">
        <f t="shared" si="1"/>
        <v>0</v>
      </c>
      <c r="AR52" s="45">
        <f t="shared" si="2"/>
        <v>0</v>
      </c>
    </row>
    <row r="53" spans="1:44" ht="20.25" customHeight="1" x14ac:dyDescent="0.45">
      <c r="A53" s="62" t="str">
        <f>VLOOKUP(E53,销售员!A:B,2,0)</f>
        <v>北区</v>
      </c>
      <c r="B53" s="62" t="str">
        <f>VLOOKUP(E53,销售员!A:C,3,0)</f>
        <v>京津冀</v>
      </c>
      <c r="C53" s="24" t="str">
        <f>VLOOKUP(E53,销售员!A:D,4,0)</f>
        <v>天津</v>
      </c>
      <c r="D53" s="66">
        <v>817088</v>
      </c>
      <c r="E53" s="46" t="s">
        <v>392</v>
      </c>
      <c r="F53" s="45" t="s">
        <v>409</v>
      </c>
      <c r="G53" s="45" t="s">
        <v>410</v>
      </c>
      <c r="H53" s="45" t="s">
        <v>411</v>
      </c>
      <c r="I53" s="44" t="s">
        <v>412</v>
      </c>
      <c r="J53" s="24">
        <f>SUMIF(利润与分析!B:B,成本与总价!D:D,利润与分析!K:K)</f>
        <v>43971.92035</v>
      </c>
      <c r="K53" s="48" t="s">
        <v>79</v>
      </c>
      <c r="L53" s="49">
        <v>44671</v>
      </c>
      <c r="M53" s="77">
        <f t="shared" si="0"/>
        <v>1.5649518703409498E-2</v>
      </c>
      <c r="N53" s="46">
        <v>0</v>
      </c>
      <c r="O53" s="51" t="s">
        <v>413</v>
      </c>
      <c r="P53" s="52" t="s">
        <v>91</v>
      </c>
      <c r="Q53" s="52" t="s">
        <v>103</v>
      </c>
      <c r="R53" s="53" t="s">
        <v>51</v>
      </c>
      <c r="S53" s="53" t="s">
        <v>51</v>
      </c>
      <c r="T53" s="53">
        <v>60</v>
      </c>
      <c r="U53" s="53">
        <v>-3</v>
      </c>
      <c r="V53" s="53">
        <v>60</v>
      </c>
      <c r="W53" s="53">
        <v>-3</v>
      </c>
      <c r="X53" s="54">
        <v>45660.619004629603</v>
      </c>
      <c r="Y53" s="45" t="s">
        <v>92</v>
      </c>
      <c r="Z53" s="55" t="s">
        <v>414</v>
      </c>
      <c r="AA53" s="44" t="s">
        <v>83</v>
      </c>
      <c r="AC53" s="57">
        <v>1</v>
      </c>
      <c r="AD53" s="45" t="s">
        <v>128</v>
      </c>
      <c r="AE53" s="92">
        <v>1</v>
      </c>
      <c r="AF53" s="45" t="s">
        <v>128</v>
      </c>
      <c r="AI53" s="60"/>
      <c r="AO53" s="97">
        <f>(SUMIF(利润与分析!B:B,成本与总价!D:D,利润与分析!L:L)-J:J)/SUMIF(利润与分析!B:B,成本与总价!D:D,利润与分析!L:L)</f>
        <v>4.5175527377967303E-2</v>
      </c>
      <c r="AP53" s="77">
        <f t="shared" si="1"/>
        <v>-4.7399132544219402E-4</v>
      </c>
      <c r="AR53" s="45">
        <f t="shared" si="2"/>
        <v>60</v>
      </c>
    </row>
    <row r="54" spans="1:44" ht="20.25" customHeight="1" x14ac:dyDescent="0.45">
      <c r="A54" s="62" t="str">
        <f>VLOOKUP(E54,销售员!A:B,2,0)</f>
        <v>北区</v>
      </c>
      <c r="B54" s="62" t="str">
        <f>VLOOKUP(E54,销售员!A:C,3,0)</f>
        <v>京津冀</v>
      </c>
      <c r="C54" s="24" t="str">
        <f>VLOOKUP(E54,销售员!A:D,4,0)</f>
        <v>北京</v>
      </c>
      <c r="D54" s="66">
        <v>817263</v>
      </c>
      <c r="E54" s="46" t="s">
        <v>415</v>
      </c>
      <c r="F54" s="45" t="s">
        <v>416</v>
      </c>
      <c r="G54" s="45" t="s">
        <v>248</v>
      </c>
      <c r="H54" s="45" t="s">
        <v>417</v>
      </c>
      <c r="I54" s="44" t="s">
        <v>418</v>
      </c>
      <c r="J54" s="24">
        <f>SUMIF(利润与分析!B:B,成本与总价!D:D,利润与分析!K:K)</f>
        <v>246285.34</v>
      </c>
      <c r="K54" s="48" t="s">
        <v>79</v>
      </c>
      <c r="L54" s="49">
        <v>257890.82</v>
      </c>
      <c r="M54" s="77">
        <f t="shared" si="0"/>
        <v>4.5001524288456697E-2</v>
      </c>
      <c r="N54" s="46">
        <v>0</v>
      </c>
      <c r="O54" s="51" t="s">
        <v>419</v>
      </c>
      <c r="P54" s="52" t="s">
        <v>91</v>
      </c>
      <c r="Q54" s="52" t="s">
        <v>81</v>
      </c>
      <c r="R54" s="53" t="s">
        <v>51</v>
      </c>
      <c r="V54" s="53">
        <v>90</v>
      </c>
      <c r="X54" s="54">
        <v>45663.610243055598</v>
      </c>
      <c r="Y54" s="45" t="s">
        <v>92</v>
      </c>
      <c r="Z54" s="55" t="s">
        <v>420</v>
      </c>
      <c r="AA54" s="44" t="s">
        <v>94</v>
      </c>
      <c r="AC54" s="57">
        <v>1</v>
      </c>
      <c r="AD54" s="45" t="s">
        <v>206</v>
      </c>
      <c r="AE54" s="92">
        <v>1</v>
      </c>
      <c r="AF54" s="45" t="s">
        <v>206</v>
      </c>
      <c r="AI54" s="60"/>
      <c r="AO54" s="97">
        <f>(SUMIF(利润与分析!B:B,成本与总价!D:D,利润与分析!L:L)-J:J)/SUMIF(利润与分析!B:B,成本与总价!D:D,利润与分析!L:L)</f>
        <v>4.5001524288456697E-2</v>
      </c>
      <c r="AP54" s="77">
        <f t="shared" si="1"/>
        <v>0</v>
      </c>
      <c r="AR54" s="45">
        <f t="shared" si="2"/>
        <v>90</v>
      </c>
    </row>
    <row r="55" spans="1:44" ht="20.25" customHeight="1" x14ac:dyDescent="0.45">
      <c r="A55" s="62" t="str">
        <f>VLOOKUP(E55,销售员!A:B,2,0)</f>
        <v>北区</v>
      </c>
      <c r="B55" s="62" t="str">
        <f>VLOOKUP(E55,销售员!A:C,3,0)</f>
        <v>陕豫鲁</v>
      </c>
      <c r="C55" s="24" t="str">
        <f>VLOOKUP(E55,销售员!A:D,4,0)</f>
        <v>山东</v>
      </c>
      <c r="D55" s="66">
        <v>817030</v>
      </c>
      <c r="E55" s="46" t="s">
        <v>400</v>
      </c>
      <c r="F55" s="45" t="s">
        <v>421</v>
      </c>
      <c r="G55" s="45" t="s">
        <v>402</v>
      </c>
      <c r="H55" s="45" t="s">
        <v>422</v>
      </c>
      <c r="I55" s="44" t="s">
        <v>423</v>
      </c>
      <c r="J55" s="24">
        <f>SUMIF(利润与分析!B:B,成本与总价!D:D,利润与分析!K:K)</f>
        <v>26761.87</v>
      </c>
      <c r="K55" s="48" t="s">
        <v>79</v>
      </c>
      <c r="L55" s="49">
        <v>28022.9</v>
      </c>
      <c r="M55" s="77">
        <f t="shared" si="0"/>
        <v>4.4999982157449797E-2</v>
      </c>
      <c r="N55" s="46">
        <v>0</v>
      </c>
      <c r="O55" s="51" t="s">
        <v>424</v>
      </c>
      <c r="P55" s="52" t="s">
        <v>170</v>
      </c>
      <c r="Q55" s="52" t="s">
        <v>113</v>
      </c>
      <c r="X55" s="54">
        <v>45660.624074074098</v>
      </c>
      <c r="Y55" s="45" t="s">
        <v>92</v>
      </c>
      <c r="Z55" s="55" t="s">
        <v>119</v>
      </c>
      <c r="AA55" s="44" t="s">
        <v>83</v>
      </c>
      <c r="AC55" s="57">
        <v>1</v>
      </c>
      <c r="AD55" s="45" t="s">
        <v>128</v>
      </c>
      <c r="AE55" s="92">
        <v>1</v>
      </c>
      <c r="AF55" s="45" t="s">
        <v>128</v>
      </c>
      <c r="AI55" s="60"/>
      <c r="AO55" s="97">
        <f>(SUMIF(利润与分析!B:B,成本与总价!D:D,利润与分析!L:L)-J:J)/SUMIF(利润与分析!B:B,成本与总价!D:D,利润与分析!L:L)</f>
        <v>4.4999982157449797E-2</v>
      </c>
      <c r="AP55" s="77">
        <f t="shared" si="1"/>
        <v>0</v>
      </c>
      <c r="AR55" s="45">
        <f t="shared" si="2"/>
        <v>0</v>
      </c>
    </row>
    <row r="56" spans="1:44" ht="20.25" customHeight="1" x14ac:dyDescent="0.45">
      <c r="A56" s="62" t="str">
        <f>VLOOKUP(E56,销售员!A:B,2,0)</f>
        <v>南区</v>
      </c>
      <c r="B56" s="62" t="str">
        <f>VLOOKUP(E56,销售员!A:C,3,0)</f>
        <v>苏皖</v>
      </c>
      <c r="C56" s="24" t="str">
        <f>VLOOKUP(E56,销售员!A:D,4,0)</f>
        <v>安徽</v>
      </c>
      <c r="D56" s="66">
        <v>818503</v>
      </c>
      <c r="E56" s="46" t="s">
        <v>425</v>
      </c>
      <c r="F56" s="45" t="s">
        <v>426</v>
      </c>
      <c r="G56" s="45" t="s">
        <v>427</v>
      </c>
      <c r="H56" s="45" t="s">
        <v>428</v>
      </c>
      <c r="I56" s="44" t="s">
        <v>429</v>
      </c>
      <c r="J56" s="24">
        <f>SUMIF(利润与分析!B:B,成本与总价!D:D,利润与分析!K:K)</f>
        <v>110115.6</v>
      </c>
      <c r="K56" s="48" t="s">
        <v>79</v>
      </c>
      <c r="L56" s="49">
        <v>115304.38</v>
      </c>
      <c r="M56" s="77">
        <f t="shared" si="0"/>
        <v>4.5000718966616997E-2</v>
      </c>
      <c r="N56" s="46">
        <v>0</v>
      </c>
      <c r="O56" s="51" t="s">
        <v>430</v>
      </c>
      <c r="P56" s="52" t="s">
        <v>91</v>
      </c>
      <c r="Q56" s="52" t="s">
        <v>113</v>
      </c>
      <c r="R56" s="53" t="s">
        <v>51</v>
      </c>
      <c r="V56" s="53">
        <v>90</v>
      </c>
      <c r="X56" s="54">
        <v>45670.654699074097</v>
      </c>
      <c r="Y56" s="45" t="s">
        <v>92</v>
      </c>
      <c r="Z56" s="55" t="s">
        <v>431</v>
      </c>
      <c r="AA56" s="44" t="s">
        <v>83</v>
      </c>
      <c r="AB56" s="56" t="s">
        <v>432</v>
      </c>
      <c r="AC56" s="57">
        <v>2</v>
      </c>
      <c r="AD56" s="45" t="s">
        <v>206</v>
      </c>
      <c r="AE56" s="92">
        <v>1</v>
      </c>
      <c r="AF56" s="45" t="s">
        <v>206</v>
      </c>
      <c r="AI56" s="60"/>
      <c r="AO56" s="97">
        <f>(SUMIF(利润与分析!B:B,成本与总价!D:D,利润与分析!L:L)-J:J)/SUMIF(利润与分析!B:B,成本与总价!D:D,利润与分析!L:L)</f>
        <v>4.5000884614984402E-2</v>
      </c>
      <c r="AP56" s="77">
        <f t="shared" si="1"/>
        <v>1.65648367370097E-7</v>
      </c>
      <c r="AR56" s="45">
        <f t="shared" si="2"/>
        <v>90</v>
      </c>
    </row>
    <row r="57" spans="1:44" ht="20.25" customHeight="1" x14ac:dyDescent="0.45">
      <c r="A57" s="62" t="str">
        <f>VLOOKUP(E57,销售员!A:B,2,0)</f>
        <v>北区</v>
      </c>
      <c r="B57" s="62" t="str">
        <f>VLOOKUP(E57,销售员!A:C,3,0)</f>
        <v>行业业务</v>
      </c>
      <c r="C57" s="24" t="str">
        <f>VLOOKUP(E57,销售员!A:D,4,0)</f>
        <v>综合</v>
      </c>
      <c r="D57" s="66">
        <v>817795</v>
      </c>
      <c r="E57" s="46" t="s">
        <v>220</v>
      </c>
      <c r="F57" s="45" t="s">
        <v>433</v>
      </c>
      <c r="G57" s="45" t="s">
        <v>434</v>
      </c>
      <c r="H57" s="45" t="s">
        <v>435</v>
      </c>
      <c r="I57" s="44" t="s">
        <v>436</v>
      </c>
      <c r="J57" s="24">
        <f>SUMIF(利润与分析!B:B,成本与总价!D:D,利润与分析!K:K)</f>
        <v>686605.31</v>
      </c>
      <c r="K57" s="48" t="s">
        <v>79</v>
      </c>
      <c r="L57" s="49">
        <v>718959</v>
      </c>
      <c r="M57" s="77">
        <f t="shared" si="0"/>
        <v>4.5000744131445503E-2</v>
      </c>
      <c r="N57" s="46">
        <v>0</v>
      </c>
      <c r="O57" s="51" t="s">
        <v>437</v>
      </c>
      <c r="P57" s="52" t="s">
        <v>91</v>
      </c>
      <c r="Q57" s="52" t="s">
        <v>81</v>
      </c>
      <c r="R57" s="53" t="s">
        <v>51</v>
      </c>
      <c r="V57" s="53">
        <v>120</v>
      </c>
      <c r="X57" s="54">
        <v>45665.4286111111</v>
      </c>
      <c r="Y57" s="45" t="s">
        <v>92</v>
      </c>
      <c r="Z57" s="55" t="s">
        <v>438</v>
      </c>
      <c r="AA57" s="44" t="s">
        <v>94</v>
      </c>
      <c r="AB57" s="56" t="s">
        <v>439</v>
      </c>
      <c r="AC57" s="57">
        <v>3</v>
      </c>
      <c r="AD57" s="45" t="s">
        <v>96</v>
      </c>
      <c r="AE57" s="92">
        <v>1</v>
      </c>
      <c r="AF57" s="45" t="s">
        <v>96</v>
      </c>
      <c r="AI57" s="60"/>
      <c r="AO57" s="97">
        <f>(SUMIF(利润与分析!B:B,成本与总价!D:D,利润与分析!L:L)-J:J)/SUMIF(利润与分析!B:B,成本与总价!D:D,利润与分析!L:L)</f>
        <v>4.5000744131445503E-2</v>
      </c>
      <c r="AP57" s="77">
        <f t="shared" si="1"/>
        <v>0</v>
      </c>
      <c r="AR57" s="45">
        <f t="shared" si="2"/>
        <v>120</v>
      </c>
    </row>
    <row r="58" spans="1:44" ht="20.25" customHeight="1" x14ac:dyDescent="0.45">
      <c r="A58" s="62" t="str">
        <f>VLOOKUP(E58,销售员!A:B,2,0)</f>
        <v>南区</v>
      </c>
      <c r="B58" s="62" t="str">
        <f>VLOOKUP(E58,销售员!A:C,3,0)</f>
        <v>云贵川渝</v>
      </c>
      <c r="C58" s="24" t="str">
        <f>VLOOKUP(E58,销售员!A:D,4,0)</f>
        <v>四川</v>
      </c>
      <c r="D58" s="66">
        <v>817130</v>
      </c>
      <c r="E58" s="46" t="s">
        <v>440</v>
      </c>
      <c r="F58" s="45" t="s">
        <v>441</v>
      </c>
      <c r="G58" s="45" t="s">
        <v>442</v>
      </c>
      <c r="H58" s="45" t="s">
        <v>443</v>
      </c>
      <c r="I58" s="44" t="s">
        <v>444</v>
      </c>
      <c r="J58" s="24">
        <f>SUMIF(利润与分析!B:B,成本与总价!D:D,利润与分析!K:K)</f>
        <v>23120.059239999999</v>
      </c>
      <c r="K58" s="48" t="s">
        <v>79</v>
      </c>
      <c r="L58" s="49">
        <v>23539</v>
      </c>
      <c r="M58" s="77">
        <f t="shared" si="0"/>
        <v>1.77977297251369E-2</v>
      </c>
      <c r="N58" s="46">
        <v>0</v>
      </c>
      <c r="O58" s="51" t="s">
        <v>445</v>
      </c>
      <c r="P58" s="52" t="s">
        <v>213</v>
      </c>
      <c r="Q58" s="52" t="s">
        <v>103</v>
      </c>
      <c r="R58" s="53" t="s">
        <v>51</v>
      </c>
      <c r="V58" s="53">
        <v>90</v>
      </c>
      <c r="X58" s="54">
        <v>45660.650995370401</v>
      </c>
      <c r="Y58" s="45" t="s">
        <v>52</v>
      </c>
      <c r="Z58" s="55" t="s">
        <v>446</v>
      </c>
      <c r="AA58" s="44" t="s">
        <v>54</v>
      </c>
      <c r="AC58" s="57">
        <v>1</v>
      </c>
      <c r="AD58" s="45" t="s">
        <v>206</v>
      </c>
      <c r="AE58" s="92">
        <v>1</v>
      </c>
      <c r="AF58" s="45" t="s">
        <v>206</v>
      </c>
      <c r="AI58" s="60"/>
      <c r="AO58" s="97">
        <f>(SUMIF(利润与分析!B:B,成本与总价!D:D,利润与分析!L:L)-J:J)/SUMIF(利润与分析!B:B,成本与总价!D:D,利润与分析!L:L)</f>
        <v>1.77977297251369E-2</v>
      </c>
      <c r="AP58" s="77">
        <f t="shared" si="1"/>
        <v>0</v>
      </c>
      <c r="AR58" s="45">
        <f t="shared" si="2"/>
        <v>90</v>
      </c>
    </row>
    <row r="59" spans="1:44" ht="20.25" customHeight="1" x14ac:dyDescent="0.45">
      <c r="A59" s="62" t="str">
        <f>VLOOKUP(E59,销售员!A:B,2,0)</f>
        <v>北区</v>
      </c>
      <c r="B59" s="62" t="str">
        <f>VLOOKUP(E59,销售员!A:C,3,0)</f>
        <v>黑吉辽</v>
      </c>
      <c r="C59" s="24" t="str">
        <f>VLOOKUP(E59,销售员!A:D,4,0)</f>
        <v>吉林</v>
      </c>
      <c r="D59" s="66">
        <v>817148</v>
      </c>
      <c r="E59" s="46" t="s">
        <v>447</v>
      </c>
      <c r="F59" s="45" t="s">
        <v>448</v>
      </c>
      <c r="G59" s="45" t="s">
        <v>449</v>
      </c>
      <c r="H59" s="45" t="s">
        <v>450</v>
      </c>
      <c r="I59" s="44" t="s">
        <v>451</v>
      </c>
      <c r="J59" s="24">
        <f>SUMIF(利润与分析!B:B,成本与总价!D:D,利润与分析!K:K)</f>
        <v>98145.72</v>
      </c>
      <c r="K59" s="48" t="s">
        <v>79</v>
      </c>
      <c r="L59" s="49">
        <v>99196.39</v>
      </c>
      <c r="M59" s="77">
        <f t="shared" si="0"/>
        <v>1.05918168997884E-2</v>
      </c>
      <c r="N59" s="46">
        <v>0</v>
      </c>
      <c r="O59" s="51" t="s">
        <v>452</v>
      </c>
      <c r="P59" s="52" t="s">
        <v>453</v>
      </c>
      <c r="Q59" s="52" t="s">
        <v>113</v>
      </c>
      <c r="X59" s="54">
        <v>45660.658738425896</v>
      </c>
      <c r="Y59" s="45" t="s">
        <v>118</v>
      </c>
      <c r="Z59" s="55" t="s">
        <v>119</v>
      </c>
      <c r="AA59" s="44" t="s">
        <v>94</v>
      </c>
      <c r="AC59" s="57">
        <v>1</v>
      </c>
      <c r="AD59" s="45" t="s">
        <v>120</v>
      </c>
      <c r="AE59" s="92">
        <v>1</v>
      </c>
      <c r="AF59" s="45" t="s">
        <v>120</v>
      </c>
      <c r="AI59" s="60"/>
      <c r="AO59" s="97">
        <f>(SUMIF(利润与分析!B:B,成本与总价!D:D,利润与分析!L:L)-J:J)/SUMIF(利润与分析!B:B,成本与总价!D:D,利润与分析!L:L)</f>
        <v>2.9991998443966199E-2</v>
      </c>
      <c r="AP59" s="77">
        <f t="shared" si="1"/>
        <v>1.94001815441779E-2</v>
      </c>
      <c r="AR59" s="45">
        <f t="shared" si="2"/>
        <v>0</v>
      </c>
    </row>
    <row r="60" spans="1:44" ht="20.25" customHeight="1" x14ac:dyDescent="0.45">
      <c r="A60" s="62" t="str">
        <f>VLOOKUP(E60,销售员!A:B,2,0)</f>
        <v>南区</v>
      </c>
      <c r="B60" s="62" t="str">
        <f>VLOOKUP(E60,销售员!A:C,3,0)</f>
        <v>鄂赣</v>
      </c>
      <c r="C60" s="24" t="str">
        <f>VLOOKUP(E60,销售员!A:D,4,0)</f>
        <v>湖北</v>
      </c>
      <c r="D60" s="66">
        <v>817050</v>
      </c>
      <c r="E60" s="46" t="s">
        <v>454</v>
      </c>
      <c r="F60" s="45" t="s">
        <v>455</v>
      </c>
      <c r="G60" s="45" t="s">
        <v>456</v>
      </c>
      <c r="H60" s="45" t="s">
        <v>457</v>
      </c>
      <c r="I60" s="44" t="s">
        <v>458</v>
      </c>
      <c r="J60" s="24">
        <f>SUMIF(利润与分析!B:B,成本与总价!D:D,利润与分析!K:K)</f>
        <v>945447.79</v>
      </c>
      <c r="K60" s="48" t="s">
        <v>79</v>
      </c>
      <c r="L60" s="49">
        <v>960299</v>
      </c>
      <c r="M60" s="77">
        <f t="shared" si="0"/>
        <v>1.5465193653226701E-2</v>
      </c>
      <c r="N60" s="46">
        <v>460385</v>
      </c>
      <c r="O60" s="51" t="s">
        <v>459</v>
      </c>
      <c r="P60" s="52" t="s">
        <v>61</v>
      </c>
      <c r="Q60" s="52" t="s">
        <v>113</v>
      </c>
      <c r="R60" s="53" t="s">
        <v>51</v>
      </c>
      <c r="V60" s="53">
        <v>0</v>
      </c>
      <c r="W60" s="53">
        <v>-2.95</v>
      </c>
      <c r="X60" s="54">
        <v>45660.659247685202</v>
      </c>
      <c r="Y60" s="45" t="s">
        <v>118</v>
      </c>
      <c r="Z60" s="55" t="s">
        <v>460</v>
      </c>
      <c r="AA60" s="44" t="s">
        <v>127</v>
      </c>
      <c r="AC60" s="57">
        <v>2</v>
      </c>
      <c r="AD60" s="45">
        <v>0</v>
      </c>
      <c r="AE60" s="92">
        <v>1</v>
      </c>
      <c r="AF60" s="45">
        <v>0</v>
      </c>
      <c r="AI60" s="60"/>
      <c r="AO60" s="97">
        <f>(SUMIF(利润与分析!B:B,成本与总价!D:D,利润与分析!L:L)-J:J)/SUMIF(利润与分析!B:B,成本与总价!D:D,利润与分析!L:L)</f>
        <v>4.5001470253698397E-2</v>
      </c>
      <c r="AP60" s="77">
        <f t="shared" si="1"/>
        <v>3.6276600471691497E-5</v>
      </c>
      <c r="AR60" s="45">
        <f t="shared" si="2"/>
        <v>0</v>
      </c>
    </row>
    <row r="61" spans="1:44" ht="20.25" customHeight="1" x14ac:dyDescent="0.45">
      <c r="A61" s="62" t="str">
        <f>VLOOKUP(E61,销售员!A:B,2,0)</f>
        <v>南区</v>
      </c>
      <c r="B61" s="62" t="str">
        <f>VLOOKUP(E61,销售员!A:C,3,0)</f>
        <v>广深</v>
      </c>
      <c r="C61" s="24" t="str">
        <f>VLOOKUP(E61,销售员!A:D,4,0)</f>
        <v>广东</v>
      </c>
      <c r="D61" s="66">
        <v>817111</v>
      </c>
      <c r="E61" s="46" t="s">
        <v>97</v>
      </c>
      <c r="F61" s="45" t="s">
        <v>461</v>
      </c>
      <c r="G61" s="45" t="s">
        <v>462</v>
      </c>
      <c r="H61" s="45" t="s">
        <v>463</v>
      </c>
      <c r="I61" s="44" t="s">
        <v>464</v>
      </c>
      <c r="J61" s="24">
        <f>SUMIF(利润与分析!B:B,成本与总价!D:D,利润与分析!K:K)</f>
        <v>62320.29</v>
      </c>
      <c r="K61" s="48" t="s">
        <v>79</v>
      </c>
      <c r="L61" s="49">
        <v>65256.84</v>
      </c>
      <c r="M61" s="77">
        <f t="shared" si="0"/>
        <v>4.4999880472299997E-2</v>
      </c>
      <c r="N61" s="46">
        <v>0</v>
      </c>
      <c r="O61" s="51" t="s">
        <v>397</v>
      </c>
      <c r="P61" s="52" t="s">
        <v>252</v>
      </c>
      <c r="Q61" s="52" t="s">
        <v>113</v>
      </c>
      <c r="R61" s="53" t="s">
        <v>51</v>
      </c>
      <c r="V61" s="53">
        <v>90</v>
      </c>
      <c r="X61" s="54">
        <v>45660.661736111098</v>
      </c>
      <c r="Y61" s="45" t="s">
        <v>52</v>
      </c>
      <c r="Z61" s="55" t="s">
        <v>465</v>
      </c>
      <c r="AA61" s="44" t="s">
        <v>105</v>
      </c>
      <c r="AC61" s="57">
        <v>1</v>
      </c>
      <c r="AD61" s="45" t="s">
        <v>206</v>
      </c>
      <c r="AE61" s="92">
        <v>1</v>
      </c>
      <c r="AF61" s="45" t="s">
        <v>206</v>
      </c>
      <c r="AI61" s="60"/>
      <c r="AO61" s="97">
        <f>(SUMIF(利润与分析!B:B,成本与总价!D:D,利润与分析!L:L)-J:J)/SUMIF(利润与分析!B:B,成本与总价!D:D,利润与分析!L:L)</f>
        <v>4.4999880472299997E-2</v>
      </c>
      <c r="AP61" s="77">
        <f t="shared" si="1"/>
        <v>0</v>
      </c>
      <c r="AR61" s="45">
        <f t="shared" si="2"/>
        <v>90</v>
      </c>
    </row>
    <row r="62" spans="1:44" ht="20.25" customHeight="1" x14ac:dyDescent="0.45">
      <c r="A62" s="62" t="str">
        <f>VLOOKUP(E62,销售员!A:B,2,0)</f>
        <v>北区</v>
      </c>
      <c r="B62" s="62" t="str">
        <f>VLOOKUP(E62,销售员!A:C,3,0)</f>
        <v>京津冀</v>
      </c>
      <c r="C62" s="24" t="str">
        <f>VLOOKUP(E62,销售员!A:D,4,0)</f>
        <v>北京</v>
      </c>
      <c r="D62" s="66">
        <v>817151</v>
      </c>
      <c r="E62" s="46" t="s">
        <v>415</v>
      </c>
      <c r="F62" s="45" t="s">
        <v>466</v>
      </c>
      <c r="G62" s="45" t="s">
        <v>467</v>
      </c>
      <c r="H62" s="45" t="s">
        <v>468</v>
      </c>
      <c r="I62" s="44" t="s">
        <v>469</v>
      </c>
      <c r="J62" s="24">
        <f>SUMIF(利润与分析!B:B,成本与总价!D:D,利润与分析!K:K)</f>
        <v>12709.42</v>
      </c>
      <c r="K62" s="48" t="s">
        <v>79</v>
      </c>
      <c r="L62" s="49">
        <v>12840.5</v>
      </c>
      <c r="M62" s="77">
        <f t="shared" si="0"/>
        <v>1.02083252209805E-2</v>
      </c>
      <c r="N62" s="46">
        <v>0</v>
      </c>
      <c r="O62" s="51" t="s">
        <v>470</v>
      </c>
      <c r="Q62" s="52" t="s">
        <v>113</v>
      </c>
      <c r="X62" s="54">
        <v>45660.684537036999</v>
      </c>
      <c r="Y62" s="45" t="s">
        <v>118</v>
      </c>
      <c r="Z62" s="55" t="s">
        <v>119</v>
      </c>
      <c r="AA62" s="44" t="s">
        <v>94</v>
      </c>
      <c r="AC62" s="57">
        <v>1</v>
      </c>
      <c r="AD62" s="45" t="s">
        <v>120</v>
      </c>
      <c r="AE62" s="92">
        <v>1</v>
      </c>
      <c r="AF62" s="45" t="s">
        <v>120</v>
      </c>
      <c r="AI62" s="60"/>
      <c r="AO62" s="97">
        <f>(SUMIF(利润与分析!B:B,成本与总价!D:D,利润与分析!L:L)-J:J)/SUMIF(利润与分析!B:B,成本与总价!D:D,利润与分析!L:L)</f>
        <v>3.0000381606563601E-2</v>
      </c>
      <c r="AP62" s="77">
        <f t="shared" si="1"/>
        <v>1.9792056385583099E-2</v>
      </c>
      <c r="AR62" s="45">
        <f t="shared" si="2"/>
        <v>0</v>
      </c>
    </row>
    <row r="63" spans="1:44" ht="20.25" customHeight="1" x14ac:dyDescent="0.45">
      <c r="A63" s="62" t="str">
        <f>VLOOKUP(E63,销售员!A:B,2,0)</f>
        <v>北区</v>
      </c>
      <c r="B63" s="62" t="str">
        <f>VLOOKUP(E63,销售员!A:C,3,0)</f>
        <v>京津冀</v>
      </c>
      <c r="C63" s="24" t="str">
        <f>VLOOKUP(E63,销售员!A:D,4,0)</f>
        <v>北京</v>
      </c>
      <c r="D63" s="66">
        <v>818266</v>
      </c>
      <c r="E63" s="46" t="s">
        <v>471</v>
      </c>
      <c r="F63" s="45" t="s">
        <v>472</v>
      </c>
      <c r="G63" s="45" t="s">
        <v>473</v>
      </c>
      <c r="H63" s="45" t="s">
        <v>474</v>
      </c>
      <c r="I63" s="44" t="s">
        <v>475</v>
      </c>
      <c r="J63" s="24">
        <f>SUMIF(利润与分析!B:B,成本与总价!D:D,利润与分析!K:K)</f>
        <v>9909.4</v>
      </c>
      <c r="K63" s="48" t="s">
        <v>79</v>
      </c>
      <c r="L63" s="49">
        <v>10376.36</v>
      </c>
      <c r="M63" s="77">
        <f t="shared" si="0"/>
        <v>4.5002293675238801E-2</v>
      </c>
      <c r="N63" s="46">
        <v>0</v>
      </c>
      <c r="O63" s="51" t="s">
        <v>476</v>
      </c>
      <c r="Q63" s="52" t="s">
        <v>81</v>
      </c>
      <c r="R63" s="53" t="s">
        <v>51</v>
      </c>
      <c r="V63" s="53">
        <v>90</v>
      </c>
      <c r="X63" s="54">
        <v>45667.4394328704</v>
      </c>
      <c r="Y63" s="45" t="s">
        <v>92</v>
      </c>
      <c r="Z63" s="55" t="s">
        <v>477</v>
      </c>
      <c r="AA63" s="44" t="s">
        <v>127</v>
      </c>
      <c r="AB63" s="56" t="s">
        <v>478</v>
      </c>
      <c r="AC63" s="57">
        <v>2</v>
      </c>
      <c r="AD63" s="45" t="s">
        <v>206</v>
      </c>
      <c r="AE63" s="92">
        <v>1</v>
      </c>
      <c r="AF63" s="45" t="s">
        <v>206</v>
      </c>
      <c r="AI63" s="60"/>
      <c r="AO63" s="97">
        <f>(SUMIF(利润与分析!B:B,成本与总价!D:D,利润与分析!L:L)-J:J)/SUMIF(利润与分析!B:B,成本与总价!D:D,利润与分析!L:L)</f>
        <v>4.5002293675238801E-2</v>
      </c>
      <c r="AP63" s="77">
        <f t="shared" si="1"/>
        <v>0</v>
      </c>
      <c r="AR63" s="45">
        <f t="shared" si="2"/>
        <v>90</v>
      </c>
    </row>
    <row r="64" spans="1:44" ht="20.25" customHeight="1" x14ac:dyDescent="0.45">
      <c r="A64" s="62" t="str">
        <f>VLOOKUP(E64,销售员!A:B,2,0)</f>
        <v>南区</v>
      </c>
      <c r="B64" s="62" t="str">
        <f>VLOOKUP(E64,销售员!A:C,3,0)</f>
        <v>广深</v>
      </c>
      <c r="C64" s="24" t="str">
        <f>VLOOKUP(E64,销售员!A:D,4,0)</f>
        <v>广东</v>
      </c>
      <c r="D64" s="66">
        <v>811392</v>
      </c>
      <c r="E64" s="46" t="s">
        <v>238</v>
      </c>
      <c r="F64" s="45" t="s">
        <v>479</v>
      </c>
      <c r="G64" s="45" t="s">
        <v>480</v>
      </c>
      <c r="H64" s="45" t="s">
        <v>481</v>
      </c>
      <c r="I64" s="44" t="s">
        <v>482</v>
      </c>
      <c r="J64" s="24">
        <f>SUMIF(利润与分析!B:B,成本与总价!D:D,利润与分析!K:K)</f>
        <v>9498.6</v>
      </c>
      <c r="K64" s="48" t="s">
        <v>79</v>
      </c>
      <c r="L64" s="49">
        <v>9747.2800000000007</v>
      </c>
      <c r="M64" s="77">
        <f t="shared" si="0"/>
        <v>2.5512758431069999E-2</v>
      </c>
      <c r="N64" s="46">
        <v>0</v>
      </c>
      <c r="O64" s="51" t="s">
        <v>483</v>
      </c>
      <c r="Q64" s="52" t="s">
        <v>81</v>
      </c>
      <c r="X64" s="54">
        <v>45660.721770833297</v>
      </c>
      <c r="Y64" s="45" t="s">
        <v>118</v>
      </c>
      <c r="Z64" s="55" t="s">
        <v>119</v>
      </c>
      <c r="AA64" s="44" t="s">
        <v>105</v>
      </c>
      <c r="AC64" s="57">
        <v>1</v>
      </c>
      <c r="AD64" s="45" t="s">
        <v>484</v>
      </c>
      <c r="AE64" s="92">
        <v>1</v>
      </c>
      <c r="AF64" s="45" t="s">
        <v>484</v>
      </c>
      <c r="AI64" s="60"/>
      <c r="AO64" s="97">
        <f>(SUMIF(利润与分析!B:B,成本与总价!D:D,利润与分析!L:L)-J:J)/SUMIF(利润与分析!B:B,成本与总价!D:D,利润与分析!L:L)</f>
        <v>4.5002111359112099E-2</v>
      </c>
      <c r="AP64" s="77">
        <f t="shared" si="1"/>
        <v>1.9489352928041999E-2</v>
      </c>
      <c r="AR64" s="45">
        <f t="shared" si="2"/>
        <v>0</v>
      </c>
    </row>
    <row r="65" spans="1:44" ht="20.25" customHeight="1" x14ac:dyDescent="0.45">
      <c r="A65" s="62" t="str">
        <f>VLOOKUP(E65,销售员!A:B,2,0)</f>
        <v>北区</v>
      </c>
      <c r="B65" s="62" t="str">
        <f>VLOOKUP(E65,销售员!A:C,3,0)</f>
        <v>京津冀</v>
      </c>
      <c r="C65" s="24" t="str">
        <f>VLOOKUP(E65,销售员!A:D,4,0)</f>
        <v>北京</v>
      </c>
      <c r="D65" s="66">
        <v>820847</v>
      </c>
      <c r="E65" s="46" t="s">
        <v>485</v>
      </c>
      <c r="F65" s="45" t="s">
        <v>486</v>
      </c>
      <c r="G65" s="45" t="s">
        <v>487</v>
      </c>
      <c r="H65" s="45" t="s">
        <v>488</v>
      </c>
      <c r="I65" s="44" t="s">
        <v>489</v>
      </c>
      <c r="J65" s="24">
        <f>SUMIF(利润与分析!B:B,成本与总价!D:D,利润与分析!K:K)</f>
        <v>292265.74</v>
      </c>
      <c r="K65" s="48" t="s">
        <v>79</v>
      </c>
      <c r="L65" s="49">
        <v>300097</v>
      </c>
      <c r="M65" s="77">
        <f t="shared" si="0"/>
        <v>2.60957623701672E-2</v>
      </c>
      <c r="N65" s="46">
        <v>4000</v>
      </c>
      <c r="O65" s="51" t="s">
        <v>490</v>
      </c>
      <c r="P65" s="52" t="s">
        <v>91</v>
      </c>
      <c r="Q65" s="52" t="s">
        <v>81</v>
      </c>
      <c r="X65" s="54">
        <v>45695.564201388901</v>
      </c>
      <c r="Y65" s="45" t="s">
        <v>118</v>
      </c>
      <c r="Z65" s="55" t="s">
        <v>119</v>
      </c>
      <c r="AA65" s="44" t="s">
        <v>127</v>
      </c>
      <c r="AB65" s="56" t="s">
        <v>491</v>
      </c>
      <c r="AC65" s="57">
        <v>4</v>
      </c>
      <c r="AD65" s="45" t="s">
        <v>120</v>
      </c>
      <c r="AE65" s="92">
        <v>1</v>
      </c>
      <c r="AF65" s="45" t="s">
        <v>120</v>
      </c>
      <c r="AI65" s="60"/>
      <c r="AO65" s="97">
        <f>(SUMIF(利润与分析!B:B,成本与总价!D:D,利润与分析!L:L)-J:J)/SUMIF(利润与分析!B:B,成本与总价!D:D,利润与分析!L:L)</f>
        <v>4.5000143283108598E-2</v>
      </c>
      <c r="AP65" s="77">
        <f t="shared" si="1"/>
        <v>1.8904380912941401E-2</v>
      </c>
      <c r="AR65" s="45">
        <f t="shared" si="2"/>
        <v>0</v>
      </c>
    </row>
    <row r="66" spans="1:44" ht="20.25" customHeight="1" x14ac:dyDescent="0.45">
      <c r="A66" s="62" t="str">
        <f>VLOOKUP(E66,销售员!A:B,2,0)</f>
        <v>北区</v>
      </c>
      <c r="B66" s="62" t="str">
        <f>VLOOKUP(E66,销售员!A:C,3,0)</f>
        <v>黑吉辽</v>
      </c>
      <c r="C66" s="24" t="str">
        <f>VLOOKUP(E66,销售员!A:D,4,0)</f>
        <v>吉林</v>
      </c>
      <c r="D66" s="66">
        <v>817182</v>
      </c>
      <c r="E66" s="46" t="s">
        <v>447</v>
      </c>
      <c r="F66" s="45" t="s">
        <v>492</v>
      </c>
      <c r="G66" s="45" t="s">
        <v>493</v>
      </c>
      <c r="H66" s="45" t="s">
        <v>494</v>
      </c>
      <c r="I66" s="44" t="s">
        <v>495</v>
      </c>
      <c r="J66" s="24">
        <f>SUMIF(利润与分析!B:B,成本与总价!D:D,利润与分析!K:K)</f>
        <v>342640.1</v>
      </c>
      <c r="K66" s="48" t="s">
        <v>79</v>
      </c>
      <c r="L66" s="49">
        <v>358777.7</v>
      </c>
      <c r="M66" s="77">
        <f t="shared" ref="M66:M129" si="3">(L:L-J:J)/L:L</f>
        <v>4.4979384170197999E-2</v>
      </c>
      <c r="N66" s="46">
        <v>0</v>
      </c>
      <c r="O66" s="51" t="s">
        <v>496</v>
      </c>
      <c r="P66" s="52" t="s">
        <v>61</v>
      </c>
      <c r="Q66" s="52" t="s">
        <v>113</v>
      </c>
      <c r="R66" s="53" t="s">
        <v>51</v>
      </c>
      <c r="S66" s="53" t="s">
        <v>51</v>
      </c>
      <c r="T66" s="53">
        <v>90</v>
      </c>
      <c r="V66" s="53">
        <v>90</v>
      </c>
      <c r="X66" s="54">
        <v>45660.730763888903</v>
      </c>
      <c r="Y66" s="45" t="s">
        <v>92</v>
      </c>
      <c r="Z66" s="55" t="s">
        <v>497</v>
      </c>
      <c r="AA66" s="44" t="s">
        <v>94</v>
      </c>
      <c r="AB66" s="56" t="s">
        <v>498</v>
      </c>
      <c r="AC66" s="57">
        <v>2</v>
      </c>
      <c r="AD66" s="45" t="s">
        <v>206</v>
      </c>
      <c r="AE66" s="92">
        <v>1</v>
      </c>
      <c r="AF66" s="45" t="s">
        <v>206</v>
      </c>
      <c r="AI66" s="60"/>
      <c r="AO66" s="97">
        <f>(SUMIF(利润与分析!B:B,成本与总价!D:D,利润与分析!L:L)-J:J)/SUMIF(利润与分析!B:B,成本与总价!D:D,利润与分析!L:L)</f>
        <v>4.4979384170197999E-2</v>
      </c>
      <c r="AP66" s="77">
        <f t="shared" ref="AP66:AP129" si="4">AO66-M66+W66%</f>
        <v>0</v>
      </c>
      <c r="AR66" s="45">
        <f t="shared" ref="AR66:AR129" si="5">IF(R66="是",AE66*AF66+AG66*AH66+AI66*AJ66+AK66*AL66+AM66*AN66,0)</f>
        <v>90</v>
      </c>
    </row>
    <row r="67" spans="1:44" ht="20.25" customHeight="1" x14ac:dyDescent="0.45">
      <c r="A67" s="62" t="str">
        <f>VLOOKUP(E67,销售员!A:B,2,0)</f>
        <v>南区</v>
      </c>
      <c r="B67" s="62" t="str">
        <f>VLOOKUP(E67,销售员!A:C,3,0)</f>
        <v>广深</v>
      </c>
      <c r="C67" s="24" t="str">
        <f>VLOOKUP(E67,销售员!A:D,4,0)</f>
        <v>广东</v>
      </c>
      <c r="D67" s="66">
        <v>810943</v>
      </c>
      <c r="E67" s="46" t="s">
        <v>499</v>
      </c>
      <c r="F67" s="45" t="s">
        <v>500</v>
      </c>
      <c r="G67" s="45" t="s">
        <v>480</v>
      </c>
      <c r="H67" s="45" t="s">
        <v>501</v>
      </c>
      <c r="I67" s="44" t="s">
        <v>502</v>
      </c>
      <c r="J67" s="24">
        <f>SUMIF(利润与分析!B:B,成本与总价!D:D,利润与分析!K:K)</f>
        <v>844080.95</v>
      </c>
      <c r="K67" s="48" t="s">
        <v>79</v>
      </c>
      <c r="L67" s="49">
        <v>882393</v>
      </c>
      <c r="M67" s="77">
        <f t="shared" si="3"/>
        <v>4.3418352140146201E-2</v>
      </c>
      <c r="N67" s="46">
        <v>0</v>
      </c>
      <c r="O67" s="51" t="s">
        <v>503</v>
      </c>
      <c r="P67" s="52" t="s">
        <v>252</v>
      </c>
      <c r="Q67" s="52" t="s">
        <v>113</v>
      </c>
      <c r="R67" s="53" t="s">
        <v>51</v>
      </c>
      <c r="V67" s="53">
        <v>180</v>
      </c>
      <c r="X67" s="54">
        <v>45663.396412037</v>
      </c>
      <c r="Y67" s="45" t="s">
        <v>92</v>
      </c>
      <c r="Z67" s="55" t="s">
        <v>504</v>
      </c>
      <c r="AA67" s="44" t="s">
        <v>105</v>
      </c>
      <c r="AC67" s="57">
        <v>1</v>
      </c>
      <c r="AD67" s="45" t="s">
        <v>179</v>
      </c>
      <c r="AE67" s="92">
        <v>1</v>
      </c>
      <c r="AF67" s="45" t="s">
        <v>179</v>
      </c>
      <c r="AI67" s="60"/>
      <c r="AO67" s="97">
        <f>(SUMIF(利润与分析!B:B,成本与总价!D:D,利润与分析!L:L)-J:J)/SUMIF(利润与分析!B:B,成本与总价!D:D,利润与分析!L:L)</f>
        <v>4.3418633999992302E-2</v>
      </c>
      <c r="AP67" s="77">
        <f t="shared" si="4"/>
        <v>2.8185984608797298E-7</v>
      </c>
      <c r="AR67" s="45">
        <f t="shared" si="5"/>
        <v>180</v>
      </c>
    </row>
    <row r="68" spans="1:44" ht="20.25" customHeight="1" x14ac:dyDescent="0.45">
      <c r="A68" s="62" t="str">
        <f>VLOOKUP(E68,销售员!A:B,2,0)</f>
        <v>南区</v>
      </c>
      <c r="B68" s="62" t="str">
        <f>VLOOKUP(E68,销售员!A:C,3,0)</f>
        <v>广深</v>
      </c>
      <c r="C68" s="24" t="str">
        <f>VLOOKUP(E68,销售员!A:D,4,0)</f>
        <v>广东</v>
      </c>
      <c r="D68" s="66">
        <v>817216</v>
      </c>
      <c r="E68" s="46" t="s">
        <v>505</v>
      </c>
      <c r="F68" s="45" t="s">
        <v>506</v>
      </c>
      <c r="G68" s="45" t="s">
        <v>507</v>
      </c>
      <c r="H68" s="45" t="s">
        <v>508</v>
      </c>
      <c r="I68" s="44" t="s">
        <v>509</v>
      </c>
      <c r="J68" s="24">
        <f>SUMIF(利润与分析!B:B,成本与总价!D:D,利润与分析!K:K)</f>
        <v>15929.7852</v>
      </c>
      <c r="K68" s="48" t="s">
        <v>79</v>
      </c>
      <c r="L68" s="49">
        <v>16785</v>
      </c>
      <c r="M68" s="77">
        <f t="shared" si="3"/>
        <v>5.0951134941912397E-2</v>
      </c>
      <c r="N68" s="46">
        <v>0</v>
      </c>
      <c r="O68" s="51" t="s">
        <v>510</v>
      </c>
      <c r="P68" s="52" t="s">
        <v>511</v>
      </c>
      <c r="Q68" s="52" t="s">
        <v>103</v>
      </c>
      <c r="X68" s="54">
        <v>45663.402685185203</v>
      </c>
      <c r="Y68" s="45" t="s">
        <v>92</v>
      </c>
      <c r="Z68" s="55" t="s">
        <v>119</v>
      </c>
      <c r="AA68" s="44" t="s">
        <v>105</v>
      </c>
      <c r="AC68" s="57">
        <v>1</v>
      </c>
      <c r="AD68" s="45" t="s">
        <v>128</v>
      </c>
      <c r="AE68" s="92">
        <v>1</v>
      </c>
      <c r="AF68" s="45" t="s">
        <v>128</v>
      </c>
      <c r="AI68" s="60"/>
      <c r="AO68" s="97">
        <f>(SUMIF(利润与分析!B:B,成本与总价!D:D,利润与分析!L:L)-J:J)/SUMIF(利润与分析!B:B,成本与总价!D:D,利润与分析!L:L)</f>
        <v>5.0560838235557001E-2</v>
      </c>
      <c r="AP68" s="77">
        <f t="shared" si="4"/>
        <v>-3.90296706355438E-4</v>
      </c>
      <c r="AR68" s="45">
        <f t="shared" si="5"/>
        <v>0</v>
      </c>
    </row>
    <row r="69" spans="1:44" ht="20.25" customHeight="1" x14ac:dyDescent="0.45">
      <c r="A69" s="62" t="str">
        <f>VLOOKUP(E69,销售员!A:B,2,0)</f>
        <v>北区</v>
      </c>
      <c r="B69" s="62" t="str">
        <f>VLOOKUP(E69,销售员!A:C,3,0)</f>
        <v>京津冀</v>
      </c>
      <c r="C69" s="24" t="str">
        <f>VLOOKUP(E69,销售员!A:D,4,0)</f>
        <v>北京</v>
      </c>
      <c r="D69" s="66">
        <v>819586</v>
      </c>
      <c r="E69" s="46" t="s">
        <v>471</v>
      </c>
      <c r="F69" s="45" t="s">
        <v>512</v>
      </c>
      <c r="G69" s="45" t="s">
        <v>513</v>
      </c>
      <c r="H69" s="45" t="s">
        <v>514</v>
      </c>
      <c r="I69" s="44" t="s">
        <v>515</v>
      </c>
      <c r="J69" s="24">
        <f>SUMIF(利润与分析!B:B,成本与总价!D:D,利润与分析!K:K)</f>
        <v>14198.9</v>
      </c>
      <c r="K69" s="48" t="s">
        <v>79</v>
      </c>
      <c r="L69" s="49">
        <v>14570.64</v>
      </c>
      <c r="M69" s="77">
        <f t="shared" si="3"/>
        <v>2.55129493282381E-2</v>
      </c>
      <c r="N69" s="46">
        <v>0</v>
      </c>
      <c r="O69" s="51" t="s">
        <v>516</v>
      </c>
      <c r="Q69" s="52" t="s">
        <v>113</v>
      </c>
      <c r="X69" s="54">
        <v>45677.601006944402</v>
      </c>
      <c r="Y69" s="45" t="s">
        <v>118</v>
      </c>
      <c r="Z69" s="55" t="s">
        <v>119</v>
      </c>
      <c r="AA69" s="44" t="s">
        <v>127</v>
      </c>
      <c r="AC69" s="57">
        <v>1</v>
      </c>
      <c r="AD69" s="45" t="s">
        <v>120</v>
      </c>
      <c r="AE69" s="92">
        <v>1</v>
      </c>
      <c r="AF69" s="45" t="s">
        <v>120</v>
      </c>
      <c r="AI69" s="60"/>
      <c r="AO69" s="97">
        <f>(SUMIF(利润与分析!B:B,成本与总价!D:D,利润与分析!L:L)-J:J)/SUMIF(利润与分析!B:B,成本与总价!D:D,利润与分析!L:L)</f>
        <v>4.5002690341673403E-2</v>
      </c>
      <c r="AP69" s="77">
        <f t="shared" si="4"/>
        <v>1.9489741013435299E-2</v>
      </c>
      <c r="AR69" s="45">
        <f t="shared" si="5"/>
        <v>0</v>
      </c>
    </row>
    <row r="70" spans="1:44" ht="20.25" customHeight="1" x14ac:dyDescent="0.45">
      <c r="A70" s="62" t="str">
        <f>VLOOKUP(E70,销售员!A:B,2,0)</f>
        <v>南区</v>
      </c>
      <c r="B70" s="62" t="str">
        <f>VLOOKUP(E70,销售员!A:C,3,0)</f>
        <v>福建</v>
      </c>
      <c r="C70" s="24" t="str">
        <f>VLOOKUP(E70,销售员!A:D,4,0)</f>
        <v>福建</v>
      </c>
      <c r="D70" s="66">
        <v>817222</v>
      </c>
      <c r="E70" s="46" t="s">
        <v>226</v>
      </c>
      <c r="F70" s="45" t="s">
        <v>517</v>
      </c>
      <c r="G70" s="45" t="s">
        <v>518</v>
      </c>
      <c r="H70" s="45" t="s">
        <v>519</v>
      </c>
      <c r="I70" s="44" t="s">
        <v>520</v>
      </c>
      <c r="J70" s="24">
        <f>SUMIF(利润与分析!B:B,成本与总价!D:D,利润与分析!K:K)</f>
        <v>3898718.54</v>
      </c>
      <c r="K70" s="48" t="s">
        <v>79</v>
      </c>
      <c r="L70" s="49">
        <v>4000780.22</v>
      </c>
      <c r="M70" s="77">
        <f t="shared" si="3"/>
        <v>2.5510444060333901E-2</v>
      </c>
      <c r="N70" s="46">
        <v>275109.87</v>
      </c>
      <c r="O70" s="51" t="s">
        <v>521</v>
      </c>
      <c r="P70" s="52" t="s">
        <v>91</v>
      </c>
      <c r="Q70" s="52" t="s">
        <v>81</v>
      </c>
      <c r="R70" s="53" t="s">
        <v>51</v>
      </c>
      <c r="V70" s="53">
        <v>90</v>
      </c>
      <c r="W70" s="53">
        <v>-2</v>
      </c>
      <c r="X70" s="54">
        <v>45663.4212037037</v>
      </c>
      <c r="Y70" s="45" t="s">
        <v>92</v>
      </c>
      <c r="Z70" s="55" t="s">
        <v>522</v>
      </c>
      <c r="AA70" s="44" t="s">
        <v>105</v>
      </c>
      <c r="AC70" s="57">
        <v>2</v>
      </c>
      <c r="AD70" s="45" t="s">
        <v>206</v>
      </c>
      <c r="AE70" s="92">
        <v>1</v>
      </c>
      <c r="AF70" s="45" t="s">
        <v>206</v>
      </c>
      <c r="AI70" s="60"/>
      <c r="AO70" s="97">
        <f>(SUMIF(利润与分析!B:B,成本与总价!D:D,利润与分析!L:L)-J:J)/SUMIF(利润与分析!B:B,成本与总价!D:D,利润与分析!L:L)</f>
        <v>4.5000238473233797E-2</v>
      </c>
      <c r="AP70" s="77">
        <f t="shared" si="4"/>
        <v>-5.1020558710006996E-4</v>
      </c>
      <c r="AR70" s="45">
        <f t="shared" si="5"/>
        <v>90</v>
      </c>
    </row>
    <row r="71" spans="1:44" ht="20.25" customHeight="1" x14ac:dyDescent="0.45">
      <c r="A71" s="62" t="str">
        <f>VLOOKUP(E71,销售员!A:B,2,0)</f>
        <v>南区</v>
      </c>
      <c r="B71" s="62" t="str">
        <f>VLOOKUP(E71,销售员!A:C,3,0)</f>
        <v>湘桂琼</v>
      </c>
      <c r="C71" s="24" t="str">
        <f>VLOOKUP(E71,销售员!A:D,4,0)</f>
        <v>广西</v>
      </c>
      <c r="D71" s="66">
        <v>817186</v>
      </c>
      <c r="E71" s="46" t="s">
        <v>523</v>
      </c>
      <c r="F71" s="45" t="s">
        <v>524</v>
      </c>
      <c r="G71" s="45" t="s">
        <v>525</v>
      </c>
      <c r="H71" s="45" t="s">
        <v>526</v>
      </c>
      <c r="I71" s="44" t="s">
        <v>527</v>
      </c>
      <c r="J71" s="24">
        <f>SUMIF(利润与分析!B:B,成本与总价!D:D,利润与分析!K:K)</f>
        <v>146264.04</v>
      </c>
      <c r="K71" s="48" t="s">
        <v>79</v>
      </c>
      <c r="L71" s="49">
        <v>150788</v>
      </c>
      <c r="M71" s="77">
        <f t="shared" si="3"/>
        <v>3.00021221847892E-2</v>
      </c>
      <c r="N71" s="46">
        <v>0</v>
      </c>
      <c r="O71" s="51" t="s">
        <v>528</v>
      </c>
      <c r="P71" s="52" t="s">
        <v>213</v>
      </c>
      <c r="Q71" s="52" t="s">
        <v>113</v>
      </c>
      <c r="X71" s="54">
        <v>45663.443564814799</v>
      </c>
      <c r="Y71" s="45" t="s">
        <v>52</v>
      </c>
      <c r="Z71" s="55" t="s">
        <v>119</v>
      </c>
      <c r="AA71" s="44" t="s">
        <v>105</v>
      </c>
      <c r="AC71" s="57">
        <v>1</v>
      </c>
      <c r="AD71" s="45" t="s">
        <v>529</v>
      </c>
      <c r="AE71" s="58">
        <v>0.3</v>
      </c>
      <c r="AF71" s="45">
        <v>0</v>
      </c>
      <c r="AG71" s="59">
        <v>0.7</v>
      </c>
      <c r="AH71" s="45">
        <v>60</v>
      </c>
      <c r="AO71" s="97">
        <f>(SUMIF(利润与分析!B:B,成本与总价!D:D,利润与分析!L:L)-J:J)/SUMIF(利润与分析!B:B,成本与总价!D:D,利润与分析!L:L)</f>
        <v>3.00000636656787E-2</v>
      </c>
      <c r="AP71" s="77">
        <f t="shared" si="4"/>
        <v>-2.0585191104968699E-6</v>
      </c>
      <c r="AR71" s="45">
        <f t="shared" si="5"/>
        <v>0</v>
      </c>
    </row>
    <row r="72" spans="1:44" ht="20.25" customHeight="1" x14ac:dyDescent="0.45">
      <c r="A72" s="62" t="str">
        <f>VLOOKUP(E72,销售员!A:B,2,0)</f>
        <v>南区</v>
      </c>
      <c r="B72" s="62" t="str">
        <f>VLOOKUP(E72,销售员!A:C,3,0)</f>
        <v>福建</v>
      </c>
      <c r="C72" s="24" t="str">
        <f>VLOOKUP(E72,销售员!A:D,4,0)</f>
        <v>福建</v>
      </c>
      <c r="D72" s="66">
        <v>817244</v>
      </c>
      <c r="E72" s="46" t="s">
        <v>226</v>
      </c>
      <c r="F72" s="45" t="s">
        <v>530</v>
      </c>
      <c r="G72" s="45" t="s">
        <v>531</v>
      </c>
      <c r="H72" s="45" t="s">
        <v>532</v>
      </c>
      <c r="I72" s="44" t="s">
        <v>533</v>
      </c>
      <c r="J72" s="24">
        <f>SUMIF(利润与分析!B:B,成本与总价!D:D,利润与分析!K:K)</f>
        <v>3568.95874</v>
      </c>
      <c r="K72" s="48" t="s">
        <v>79</v>
      </c>
      <c r="L72" s="49">
        <v>3660.5</v>
      </c>
      <c r="M72" s="77">
        <f t="shared" si="3"/>
        <v>2.50078568501572E-2</v>
      </c>
      <c r="N72" s="46">
        <v>0</v>
      </c>
      <c r="O72" s="51" t="s">
        <v>534</v>
      </c>
      <c r="P72" s="52" t="s">
        <v>91</v>
      </c>
      <c r="Q72" s="52" t="s">
        <v>103</v>
      </c>
      <c r="X72" s="54">
        <v>45663.445520833302</v>
      </c>
      <c r="Y72" s="45" t="s">
        <v>118</v>
      </c>
      <c r="Z72" s="55" t="s">
        <v>119</v>
      </c>
      <c r="AA72" s="44" t="s">
        <v>105</v>
      </c>
      <c r="AC72" s="57">
        <v>1</v>
      </c>
      <c r="AD72" s="45" t="s">
        <v>120</v>
      </c>
      <c r="AE72" s="92">
        <v>1</v>
      </c>
      <c r="AF72" s="45" t="s">
        <v>120</v>
      </c>
      <c r="AI72" s="60"/>
      <c r="AO72" s="97">
        <f>(SUMIF(利润与分析!B:B,成本与总价!D:D,利润与分析!L:L)-J:J)/SUMIF(利润与分析!B:B,成本与总价!D:D,利润与分析!L:L)</f>
        <v>4.4506655600771099E-2</v>
      </c>
      <c r="AP72" s="77">
        <f t="shared" si="4"/>
        <v>1.9498798750613899E-2</v>
      </c>
      <c r="AR72" s="45">
        <f t="shared" si="5"/>
        <v>0</v>
      </c>
    </row>
    <row r="73" spans="1:44" ht="20.25" customHeight="1" x14ac:dyDescent="0.45">
      <c r="A73" s="62" t="str">
        <f>VLOOKUP(E73,销售员!A:B,2,0)</f>
        <v>南区</v>
      </c>
      <c r="B73" s="62" t="str">
        <f>VLOOKUP(E73,销售员!A:C,3,0)</f>
        <v>福建</v>
      </c>
      <c r="C73" s="24" t="str">
        <f>VLOOKUP(E73,销售员!A:D,4,0)</f>
        <v>福建</v>
      </c>
      <c r="D73" s="66">
        <v>817153</v>
      </c>
      <c r="E73" s="46" t="s">
        <v>535</v>
      </c>
      <c r="F73" s="45" t="s">
        <v>536</v>
      </c>
      <c r="G73" s="45" t="s">
        <v>537</v>
      </c>
      <c r="H73" s="45" t="s">
        <v>538</v>
      </c>
      <c r="I73" s="44" t="s">
        <v>539</v>
      </c>
      <c r="J73" s="24">
        <f>SUMIF(利润与分析!B:B,成本与总价!D:D,利润与分析!K:K)</f>
        <v>5254.41</v>
      </c>
      <c r="K73" s="48" t="s">
        <v>79</v>
      </c>
      <c r="L73" s="49">
        <v>5502</v>
      </c>
      <c r="M73" s="77">
        <f t="shared" si="3"/>
        <v>4.4999999999999998E-2</v>
      </c>
      <c r="N73" s="46">
        <v>0</v>
      </c>
      <c r="O73" s="51" t="s">
        <v>540</v>
      </c>
      <c r="P73" s="52" t="s">
        <v>91</v>
      </c>
      <c r="Q73" s="52" t="s">
        <v>113</v>
      </c>
      <c r="X73" s="54">
        <v>45663.457557870403</v>
      </c>
      <c r="Y73" s="45" t="s">
        <v>52</v>
      </c>
      <c r="Z73" s="55" t="s">
        <v>119</v>
      </c>
      <c r="AA73" s="44" t="s">
        <v>105</v>
      </c>
      <c r="AB73" s="56" t="s">
        <v>541</v>
      </c>
      <c r="AC73" s="57">
        <v>2</v>
      </c>
      <c r="AD73" s="45" t="s">
        <v>128</v>
      </c>
      <c r="AE73" s="92">
        <v>1</v>
      </c>
      <c r="AF73" s="45" t="s">
        <v>128</v>
      </c>
      <c r="AI73" s="60"/>
      <c r="AO73" s="97">
        <f>(SUMIF(利润与分析!B:B,成本与总价!D:D,利润与分析!L:L)-J:J)/SUMIF(利润与分析!B:B,成本与总价!D:D,利润与分析!L:L)</f>
        <v>4.4999999999999998E-2</v>
      </c>
      <c r="AP73" s="77">
        <f t="shared" si="4"/>
        <v>0</v>
      </c>
      <c r="AR73" s="45">
        <f t="shared" si="5"/>
        <v>0</v>
      </c>
    </row>
    <row r="74" spans="1:44" ht="20.25" customHeight="1" x14ac:dyDescent="0.45">
      <c r="A74" s="62" t="str">
        <f>VLOOKUP(E74,销售员!A:B,2,0)</f>
        <v>北区</v>
      </c>
      <c r="B74" s="62" t="str">
        <f>VLOOKUP(E74,销售员!A:C,3,0)</f>
        <v>晋蒙宁</v>
      </c>
      <c r="C74" s="24" t="str">
        <f>VLOOKUP(E74,销售员!A:D,4,0)</f>
        <v>内蒙</v>
      </c>
      <c r="D74" s="66">
        <v>817243</v>
      </c>
      <c r="E74" s="46" t="s">
        <v>542</v>
      </c>
      <c r="F74" s="45" t="s">
        <v>543</v>
      </c>
      <c r="G74" s="45" t="s">
        <v>544</v>
      </c>
      <c r="H74" s="45" t="s">
        <v>545</v>
      </c>
      <c r="I74" s="44" t="s">
        <v>546</v>
      </c>
      <c r="J74" s="24">
        <f>SUMIF(利润与分析!B:B,成本与总价!D:D,利润与分析!K:K)</f>
        <v>366719.39</v>
      </c>
      <c r="K74" s="48" t="s">
        <v>79</v>
      </c>
      <c r="L74" s="49">
        <v>383999.48</v>
      </c>
      <c r="M74" s="77">
        <f t="shared" si="3"/>
        <v>4.5000295312899799E-2</v>
      </c>
      <c r="N74" s="46">
        <v>0</v>
      </c>
      <c r="O74" s="51" t="s">
        <v>397</v>
      </c>
      <c r="P74" s="52" t="s">
        <v>91</v>
      </c>
      <c r="Q74" s="52" t="s">
        <v>113</v>
      </c>
      <c r="R74" s="53" t="s">
        <v>51</v>
      </c>
      <c r="V74" s="53">
        <v>90</v>
      </c>
      <c r="X74" s="54">
        <v>45663.464016203703</v>
      </c>
      <c r="Y74" s="45" t="s">
        <v>52</v>
      </c>
      <c r="Z74" s="55" t="s">
        <v>547</v>
      </c>
      <c r="AA74" s="44" t="s">
        <v>83</v>
      </c>
      <c r="AC74" s="57">
        <v>1</v>
      </c>
      <c r="AD74" s="45" t="s">
        <v>206</v>
      </c>
      <c r="AE74" s="92">
        <v>1</v>
      </c>
      <c r="AF74" s="45" t="s">
        <v>206</v>
      </c>
      <c r="AI74" s="60"/>
      <c r="AO74" s="97">
        <f>(SUMIF(利润与分析!B:B,成本与总价!D:D,利润与分析!L:L)-J:J)/SUMIF(利润与分析!B:B,成本与总价!D:D,利润与分析!L:L)</f>
        <v>4.50003450525326E-2</v>
      </c>
      <c r="AP74" s="77">
        <f t="shared" si="4"/>
        <v>4.9739632766720998E-8</v>
      </c>
      <c r="AR74" s="45">
        <f t="shared" si="5"/>
        <v>90</v>
      </c>
    </row>
    <row r="75" spans="1:44" ht="20.25" customHeight="1" x14ac:dyDescent="0.45">
      <c r="A75" s="62" t="str">
        <f>VLOOKUP(E75,销售员!A:B,2,0)</f>
        <v>北区</v>
      </c>
      <c r="B75" s="62" t="str">
        <f>VLOOKUP(E75,销售员!A:C,3,0)</f>
        <v>陕豫鲁</v>
      </c>
      <c r="C75" s="24" t="str">
        <f>VLOOKUP(E75,销售员!A:D,4,0)</f>
        <v>山东</v>
      </c>
      <c r="D75" s="66">
        <v>817247</v>
      </c>
      <c r="E75" s="46" t="s">
        <v>140</v>
      </c>
      <c r="F75" s="45" t="s">
        <v>548</v>
      </c>
      <c r="G75" s="45" t="s">
        <v>549</v>
      </c>
      <c r="H75" s="45" t="s">
        <v>550</v>
      </c>
      <c r="I75" s="44" t="s">
        <v>551</v>
      </c>
      <c r="J75" s="24">
        <f>SUMIF(利润与分析!B:B,成本与总价!D:D,利润与分析!K:K)</f>
        <v>112801.72</v>
      </c>
      <c r="K75" s="48" t="s">
        <v>79</v>
      </c>
      <c r="L75" s="49">
        <v>115754</v>
      </c>
      <c r="M75" s="77">
        <f t="shared" si="3"/>
        <v>2.55047773727042E-2</v>
      </c>
      <c r="N75" s="46">
        <v>0</v>
      </c>
      <c r="O75" s="51" t="s">
        <v>552</v>
      </c>
      <c r="P75" s="52" t="s">
        <v>91</v>
      </c>
      <c r="Q75" s="52" t="s">
        <v>81</v>
      </c>
      <c r="X75" s="54">
        <v>45663.466550925899</v>
      </c>
      <c r="Y75" s="45" t="s">
        <v>118</v>
      </c>
      <c r="Z75" s="55" t="s">
        <v>119</v>
      </c>
      <c r="AA75" s="44" t="s">
        <v>83</v>
      </c>
      <c r="AC75" s="57">
        <v>1</v>
      </c>
      <c r="AD75" s="45" t="s">
        <v>120</v>
      </c>
      <c r="AE75" s="92">
        <v>1</v>
      </c>
      <c r="AF75" s="45" t="s">
        <v>120</v>
      </c>
      <c r="AI75" s="60"/>
      <c r="AO75" s="97">
        <f>(SUMIF(利润与分析!B:B,成本与总价!D:D,利润与分析!L:L)-J:J)/SUMIF(利润与分析!B:B,成本与总价!D:D,利润与分析!L:L)</f>
        <v>4.5000126992727499E-2</v>
      </c>
      <c r="AP75" s="77">
        <f t="shared" si="4"/>
        <v>1.9495349620023399E-2</v>
      </c>
      <c r="AR75" s="45">
        <f t="shared" si="5"/>
        <v>0</v>
      </c>
    </row>
    <row r="76" spans="1:44" ht="20.25" customHeight="1" x14ac:dyDescent="0.45">
      <c r="A76" s="62" t="str">
        <f>VLOOKUP(E76,销售员!A:B,2,0)</f>
        <v>北区</v>
      </c>
      <c r="B76" s="62" t="str">
        <f>VLOOKUP(E76,销售员!A:C,3,0)</f>
        <v>京津冀</v>
      </c>
      <c r="C76" s="24" t="str">
        <f>VLOOKUP(E76,销售员!A:D,4,0)</f>
        <v>北京</v>
      </c>
      <c r="D76" s="66">
        <v>820121</v>
      </c>
      <c r="E76" s="46" t="s">
        <v>485</v>
      </c>
      <c r="F76" s="45" t="s">
        <v>553</v>
      </c>
      <c r="G76" s="45" t="s">
        <v>554</v>
      </c>
      <c r="H76" s="45" t="s">
        <v>555</v>
      </c>
      <c r="I76" s="44" t="s">
        <v>556</v>
      </c>
      <c r="J76" s="24">
        <f>SUMIF(利润与分析!B:B,成本与总价!D:D,利润与分析!K:K)</f>
        <v>148377.51</v>
      </c>
      <c r="K76" s="48" t="s">
        <v>79</v>
      </c>
      <c r="L76" s="49">
        <v>155369.28</v>
      </c>
      <c r="M76" s="77">
        <f t="shared" si="3"/>
        <v>4.50009808888861E-2</v>
      </c>
      <c r="N76" s="46">
        <v>0</v>
      </c>
      <c r="O76" s="51" t="s">
        <v>557</v>
      </c>
      <c r="P76" s="52" t="s">
        <v>170</v>
      </c>
      <c r="Q76" s="52" t="s">
        <v>113</v>
      </c>
      <c r="X76" s="54">
        <v>45679.611122685201</v>
      </c>
      <c r="Y76" s="45" t="s">
        <v>52</v>
      </c>
      <c r="Z76" s="55" t="s">
        <v>119</v>
      </c>
      <c r="AA76" s="44" t="s">
        <v>127</v>
      </c>
      <c r="AC76" s="57">
        <v>1</v>
      </c>
      <c r="AD76" s="45" t="s">
        <v>128</v>
      </c>
      <c r="AE76" s="92">
        <v>1</v>
      </c>
      <c r="AF76" s="45" t="s">
        <v>128</v>
      </c>
      <c r="AI76" s="60"/>
      <c r="AO76" s="97">
        <f>(SUMIF(利润与分析!B:B,成本与总价!D:D,利润与分析!L:L)-J:J)/SUMIF(利润与分析!B:B,成本与总价!D:D,利润与分析!L:L)</f>
        <v>4.50009808888861E-2</v>
      </c>
      <c r="AP76" s="77">
        <f t="shared" si="4"/>
        <v>0</v>
      </c>
      <c r="AR76" s="45">
        <f t="shared" si="5"/>
        <v>0</v>
      </c>
    </row>
    <row r="77" spans="1:44" ht="20.25" customHeight="1" x14ac:dyDescent="0.45">
      <c r="A77" s="62" t="str">
        <f>VLOOKUP(E77,销售员!A:B,2,0)</f>
        <v>南区</v>
      </c>
      <c r="B77" s="62" t="str">
        <f>VLOOKUP(E77,销售员!A:C,3,0)</f>
        <v>苏皖</v>
      </c>
      <c r="C77" s="24" t="str">
        <f>VLOOKUP(E77,销售员!A:D,4,0)</f>
        <v>江苏</v>
      </c>
      <c r="D77" s="66">
        <v>817260</v>
      </c>
      <c r="E77" s="46" t="s">
        <v>558</v>
      </c>
      <c r="F77" s="45" t="s">
        <v>559</v>
      </c>
      <c r="G77" s="45" t="s">
        <v>560</v>
      </c>
      <c r="H77" s="45" t="s">
        <v>561</v>
      </c>
      <c r="I77" s="44" t="s">
        <v>562</v>
      </c>
      <c r="J77" s="24">
        <f>SUMIF(利润与分析!B:B,成本与总价!D:D,利润与分析!K:K)</f>
        <v>803458.26</v>
      </c>
      <c r="K77" s="48" t="s">
        <v>79</v>
      </c>
      <c r="L77" s="49">
        <v>807666</v>
      </c>
      <c r="M77" s="77">
        <f t="shared" si="3"/>
        <v>5.20975254622564E-3</v>
      </c>
      <c r="N77" s="46">
        <v>0</v>
      </c>
      <c r="O77" s="51" t="s">
        <v>563</v>
      </c>
      <c r="Q77" s="52" t="s">
        <v>113</v>
      </c>
      <c r="R77" s="53" t="s">
        <v>51</v>
      </c>
      <c r="V77" s="53">
        <v>0</v>
      </c>
      <c r="W77" s="53">
        <v>-3.98</v>
      </c>
      <c r="X77" s="54">
        <v>45663.469398148103</v>
      </c>
      <c r="Y77" s="45" t="s">
        <v>118</v>
      </c>
      <c r="Z77" s="55" t="s">
        <v>564</v>
      </c>
      <c r="AA77" s="44" t="s">
        <v>127</v>
      </c>
      <c r="AC77" s="57">
        <v>1</v>
      </c>
      <c r="AD77" s="45" t="s">
        <v>120</v>
      </c>
      <c r="AE77" s="92">
        <v>1</v>
      </c>
      <c r="AF77" s="45" t="s">
        <v>120</v>
      </c>
      <c r="AI77" s="60"/>
      <c r="AO77" s="97">
        <f>(SUMIF(利润与分析!B:B,成本与总价!D:D,利润与分析!L:L)-J:J)/SUMIF(利润与分析!B:B,成本与总价!D:D,利润与分析!L:L)</f>
        <v>4.50008856932902E-2</v>
      </c>
      <c r="AP77" s="77">
        <f t="shared" si="4"/>
        <v>-8.8668529353991294E-6</v>
      </c>
      <c r="AR77" s="45">
        <f t="shared" si="5"/>
        <v>0</v>
      </c>
    </row>
    <row r="78" spans="1:44" ht="20.25" customHeight="1" x14ac:dyDescent="0.45">
      <c r="A78" s="62" t="str">
        <f>VLOOKUP(E78,销售员!A:B,2,0)</f>
        <v>北区</v>
      </c>
      <c r="B78" s="62" t="str">
        <f>VLOOKUP(E78,销售员!A:C,3,0)</f>
        <v>陕豫鲁</v>
      </c>
      <c r="C78" s="24" t="str">
        <f>VLOOKUP(E78,销售员!A:D,4,0)</f>
        <v>山东</v>
      </c>
      <c r="D78" s="66">
        <v>817261</v>
      </c>
      <c r="E78" s="46" t="s">
        <v>140</v>
      </c>
      <c r="F78" s="45" t="s">
        <v>565</v>
      </c>
      <c r="G78" s="45" t="s">
        <v>566</v>
      </c>
      <c r="H78" s="45" t="s">
        <v>567</v>
      </c>
      <c r="I78" s="44" t="s">
        <v>568</v>
      </c>
      <c r="J78" s="24">
        <f>SUMIF(利润与分析!B:B,成本与总价!D:D,利润与分析!K:K)</f>
        <v>114638</v>
      </c>
      <c r="K78" s="48" t="s">
        <v>79</v>
      </c>
      <c r="L78" s="49">
        <v>120040</v>
      </c>
      <c r="M78" s="77">
        <f t="shared" si="3"/>
        <v>4.5001666111296398E-2</v>
      </c>
      <c r="N78" s="46">
        <v>0</v>
      </c>
      <c r="O78" s="51" t="s">
        <v>405</v>
      </c>
      <c r="P78" s="52" t="s">
        <v>91</v>
      </c>
      <c r="Q78" s="52" t="s">
        <v>113</v>
      </c>
      <c r="X78" s="54">
        <v>45663.4695601852</v>
      </c>
      <c r="Y78" s="45" t="s">
        <v>92</v>
      </c>
      <c r="Z78" s="55" t="s">
        <v>119</v>
      </c>
      <c r="AA78" s="44" t="s">
        <v>83</v>
      </c>
      <c r="AC78" s="57">
        <v>1</v>
      </c>
      <c r="AD78" s="45" t="s">
        <v>128</v>
      </c>
      <c r="AE78" s="92">
        <v>1</v>
      </c>
      <c r="AF78" s="45" t="s">
        <v>128</v>
      </c>
      <c r="AI78" s="60"/>
      <c r="AO78" s="97">
        <f>(SUMIF(利润与分析!B:B,成本与总价!D:D,利润与分析!L:L)-J:J)/SUMIF(利润与分析!B:B,成本与总价!D:D,利润与分析!L:L)</f>
        <v>4.5001666111296398E-2</v>
      </c>
      <c r="AP78" s="77">
        <f t="shared" si="4"/>
        <v>0</v>
      </c>
      <c r="AR78" s="45">
        <f t="shared" si="5"/>
        <v>0</v>
      </c>
    </row>
    <row r="79" spans="1:44" ht="20.25" customHeight="1" x14ac:dyDescent="0.45">
      <c r="A79" s="62" t="str">
        <f>VLOOKUP(E79,销售员!A:B,2,0)</f>
        <v>北区</v>
      </c>
      <c r="B79" s="62" t="str">
        <f>VLOOKUP(E79,销售员!A:C,3,0)</f>
        <v>黑吉辽</v>
      </c>
      <c r="C79" s="24" t="str">
        <f>VLOOKUP(E79,销售员!A:D,4,0)</f>
        <v>辽宁</v>
      </c>
      <c r="D79" s="66">
        <v>817255</v>
      </c>
      <c r="E79" s="46" t="s">
        <v>569</v>
      </c>
      <c r="F79" s="45" t="s">
        <v>570</v>
      </c>
      <c r="G79" s="45" t="s">
        <v>571</v>
      </c>
      <c r="H79" s="45" t="s">
        <v>572</v>
      </c>
      <c r="I79" s="44" t="s">
        <v>573</v>
      </c>
      <c r="J79" s="24">
        <f>SUMIF(利润与分析!B:B,成本与总价!D:D,利润与分析!K:K)</f>
        <v>306703.40999999997</v>
      </c>
      <c r="K79" s="48" t="s">
        <v>79</v>
      </c>
      <c r="L79" s="49">
        <v>311802</v>
      </c>
      <c r="M79" s="77">
        <f t="shared" si="3"/>
        <v>1.6352011853676299E-2</v>
      </c>
      <c r="N79" s="46">
        <v>0</v>
      </c>
      <c r="O79" s="51" t="s">
        <v>574</v>
      </c>
      <c r="P79" s="52" t="s">
        <v>170</v>
      </c>
      <c r="Q79" s="52" t="s">
        <v>113</v>
      </c>
      <c r="R79" s="53" t="s">
        <v>51</v>
      </c>
      <c r="V79" s="53">
        <v>0</v>
      </c>
      <c r="W79" s="53">
        <v>-2.9</v>
      </c>
      <c r="X79" s="54">
        <v>45663.4704166667</v>
      </c>
      <c r="Y79" s="45" t="s">
        <v>118</v>
      </c>
      <c r="Z79" s="55" t="s">
        <v>575</v>
      </c>
      <c r="AA79" s="44" t="s">
        <v>94</v>
      </c>
      <c r="AB79" s="56" t="s">
        <v>576</v>
      </c>
      <c r="AC79" s="57">
        <v>2</v>
      </c>
      <c r="AD79" s="45" t="s">
        <v>120</v>
      </c>
      <c r="AE79" s="92">
        <v>1</v>
      </c>
      <c r="AF79" s="45" t="s">
        <v>120</v>
      </c>
      <c r="AI79" s="60"/>
      <c r="AO79" s="97">
        <f>(SUMIF(利润与分析!B:B,成本与总价!D:D,利润与分析!L:L)-J:J)/SUMIF(利润与分析!B:B,成本与总价!D:D,利润与分析!L:L)</f>
        <v>4.50006448587136E-2</v>
      </c>
      <c r="AP79" s="77">
        <f t="shared" si="4"/>
        <v>-3.5136699496271501E-4</v>
      </c>
      <c r="AR79" s="45">
        <f t="shared" si="5"/>
        <v>0</v>
      </c>
    </row>
    <row r="80" spans="1:44" ht="20.25" customHeight="1" x14ac:dyDescent="0.45">
      <c r="A80" s="62" t="str">
        <f>VLOOKUP(E80,销售员!A:B,2,0)</f>
        <v>北区</v>
      </c>
      <c r="B80" s="62" t="str">
        <f>VLOOKUP(E80,销售员!A:C,3,0)</f>
        <v>陕豫鲁</v>
      </c>
      <c r="C80" s="24" t="str">
        <f>VLOOKUP(E80,销售员!A:D,4,0)</f>
        <v>山东</v>
      </c>
      <c r="D80" s="66">
        <v>817266</v>
      </c>
      <c r="E80" s="46" t="s">
        <v>140</v>
      </c>
      <c r="F80" s="45" t="s">
        <v>577</v>
      </c>
      <c r="G80" s="45" t="s">
        <v>578</v>
      </c>
      <c r="H80" s="45" t="s">
        <v>579</v>
      </c>
      <c r="I80" s="44" t="s">
        <v>580</v>
      </c>
      <c r="J80" s="24">
        <f>SUMIF(利润与分析!B:B,成本与总价!D:D,利润与分析!K:K)</f>
        <v>6688.0450799999999</v>
      </c>
      <c r="K80" s="48" t="s">
        <v>79</v>
      </c>
      <c r="L80" s="49">
        <v>7000</v>
      </c>
      <c r="M80" s="77">
        <f t="shared" si="3"/>
        <v>4.4564988571428599E-2</v>
      </c>
      <c r="N80" s="46">
        <v>0</v>
      </c>
      <c r="O80" s="51" t="s">
        <v>581</v>
      </c>
      <c r="P80" s="52" t="s">
        <v>582</v>
      </c>
      <c r="Q80" s="52" t="s">
        <v>103</v>
      </c>
      <c r="X80" s="54">
        <v>45663.471979166701</v>
      </c>
      <c r="Y80" s="45" t="s">
        <v>52</v>
      </c>
      <c r="Z80" s="55" t="s">
        <v>119</v>
      </c>
      <c r="AA80" s="44" t="s">
        <v>83</v>
      </c>
      <c r="AC80" s="57">
        <v>1</v>
      </c>
      <c r="AD80" s="45" t="s">
        <v>128</v>
      </c>
      <c r="AE80" s="92">
        <v>1</v>
      </c>
      <c r="AF80" s="45" t="s">
        <v>128</v>
      </c>
      <c r="AI80" s="60"/>
      <c r="AO80" s="97">
        <f>(SUMIF(利润与分析!B:B,成本与总价!D:D,利润与分析!L:L)-J:J)/SUMIF(利润与分析!B:B,成本与总价!D:D,利润与分析!L:L)</f>
        <v>4.4564988571428599E-2</v>
      </c>
      <c r="AP80" s="77">
        <f t="shared" si="4"/>
        <v>0</v>
      </c>
      <c r="AR80" s="45">
        <f t="shared" si="5"/>
        <v>0</v>
      </c>
    </row>
    <row r="81" spans="1:44" ht="20.25" customHeight="1" x14ac:dyDescent="0.45">
      <c r="A81" s="62" t="str">
        <f>VLOOKUP(E81,销售员!A:B,2,0)</f>
        <v>南区</v>
      </c>
      <c r="B81" s="62" t="str">
        <f>VLOOKUP(E81,销售员!A:C,3,0)</f>
        <v>沪浙</v>
      </c>
      <c r="C81" s="24" t="str">
        <f>VLOOKUP(E81,销售员!A:D,4,0)</f>
        <v>浙江</v>
      </c>
      <c r="D81" s="66">
        <v>817271</v>
      </c>
      <c r="E81" s="46" t="s">
        <v>288</v>
      </c>
      <c r="F81" s="45" t="s">
        <v>583</v>
      </c>
      <c r="G81" s="45" t="s">
        <v>275</v>
      </c>
      <c r="H81" s="45" t="s">
        <v>584</v>
      </c>
      <c r="I81" s="44" t="s">
        <v>585</v>
      </c>
      <c r="J81" s="24">
        <f>SUMIF(利润与分析!B:B,成本与总价!D:D,利润与分析!K:K)</f>
        <v>384420.85700000002</v>
      </c>
      <c r="K81" s="48" t="s">
        <v>79</v>
      </c>
      <c r="L81" s="49">
        <v>393016</v>
      </c>
      <c r="M81" s="77">
        <f t="shared" si="3"/>
        <v>2.1869702505750498E-2</v>
      </c>
      <c r="N81" s="46">
        <v>0</v>
      </c>
      <c r="O81" s="51" t="s">
        <v>586</v>
      </c>
      <c r="P81" s="52" t="s">
        <v>91</v>
      </c>
      <c r="Q81" s="52" t="s">
        <v>103</v>
      </c>
      <c r="R81" s="53" t="s">
        <v>51</v>
      </c>
      <c r="V81" s="53">
        <v>90</v>
      </c>
      <c r="X81" s="54">
        <v>45663.476898148103</v>
      </c>
      <c r="Y81" s="45" t="s">
        <v>92</v>
      </c>
      <c r="Z81" s="55" t="s">
        <v>587</v>
      </c>
      <c r="AA81" s="44" t="s">
        <v>127</v>
      </c>
      <c r="AC81" s="57">
        <v>1</v>
      </c>
      <c r="AD81" s="45" t="s">
        <v>206</v>
      </c>
      <c r="AE81" s="92">
        <v>1</v>
      </c>
      <c r="AF81" s="45" t="s">
        <v>206</v>
      </c>
      <c r="AI81" s="60"/>
      <c r="AO81" s="97">
        <f>(SUMIF(利润与分析!B:B,成本与总价!D:D,利润与分析!L:L)-J:J)/SUMIF(利润与分析!B:B,成本与总价!D:D,利润与分析!L:L)</f>
        <v>2.18729379088402E-2</v>
      </c>
      <c r="AP81" s="77">
        <f t="shared" si="4"/>
        <v>3.23540308971165E-6</v>
      </c>
      <c r="AR81" s="45">
        <f t="shared" si="5"/>
        <v>90</v>
      </c>
    </row>
    <row r="82" spans="1:44" ht="20.25" customHeight="1" x14ac:dyDescent="0.45">
      <c r="A82" s="62" t="str">
        <f>VLOOKUP(E82,销售员!A:B,2,0)</f>
        <v>南区</v>
      </c>
      <c r="B82" s="62" t="str">
        <f>VLOOKUP(E82,销售员!A:C,3,0)</f>
        <v>苏皖</v>
      </c>
      <c r="C82" s="24" t="str">
        <f>VLOOKUP(E82,销售员!A:D,4,0)</f>
        <v>安徽</v>
      </c>
      <c r="D82" s="66">
        <v>818989</v>
      </c>
      <c r="E82" s="46" t="s">
        <v>425</v>
      </c>
      <c r="F82" s="45" t="s">
        <v>588</v>
      </c>
      <c r="G82" s="45" t="s">
        <v>427</v>
      </c>
      <c r="H82" s="45" t="s">
        <v>589</v>
      </c>
      <c r="I82" s="44" t="s">
        <v>429</v>
      </c>
      <c r="J82" s="24">
        <f>SUMIF(利润与分析!B:B,成本与总价!D:D,利润与分析!K:K)</f>
        <v>148.89552</v>
      </c>
      <c r="K82" s="48" t="s">
        <v>79</v>
      </c>
      <c r="L82" s="49">
        <v>156</v>
      </c>
      <c r="M82" s="77">
        <f t="shared" si="3"/>
        <v>4.5541538461538397E-2</v>
      </c>
      <c r="N82" s="46">
        <v>0</v>
      </c>
      <c r="O82" s="51" t="s">
        <v>590</v>
      </c>
      <c r="P82" s="52" t="s">
        <v>91</v>
      </c>
      <c r="Q82" s="52" t="s">
        <v>103</v>
      </c>
      <c r="X82" s="54">
        <v>45672.664143518501</v>
      </c>
      <c r="Y82" s="45" t="s">
        <v>118</v>
      </c>
      <c r="Z82" s="55" t="s">
        <v>119</v>
      </c>
      <c r="AA82" s="44" t="s">
        <v>83</v>
      </c>
      <c r="AC82" s="57">
        <v>1</v>
      </c>
      <c r="AD82" s="45" t="s">
        <v>120</v>
      </c>
      <c r="AE82" s="92">
        <v>1</v>
      </c>
      <c r="AF82" s="45" t="s">
        <v>120</v>
      </c>
      <c r="AI82" s="60"/>
      <c r="AO82" s="97">
        <f>(SUMIF(利润与分析!B:B,成本与总价!D:D,利润与分析!L:L)-J:J)/SUMIF(利润与分析!B:B,成本与总价!D:D,利润与分析!L:L)</f>
        <v>4.5541538461538397E-2</v>
      </c>
      <c r="AP82" s="77">
        <f t="shared" si="4"/>
        <v>0</v>
      </c>
      <c r="AR82" s="45">
        <f t="shared" si="5"/>
        <v>0</v>
      </c>
    </row>
    <row r="83" spans="1:44" ht="20.25" customHeight="1" x14ac:dyDescent="0.45">
      <c r="A83" s="62" t="str">
        <f>VLOOKUP(E83,销售员!A:B,2,0)</f>
        <v>南区</v>
      </c>
      <c r="B83" s="62" t="str">
        <f>VLOOKUP(E83,销售员!A:C,3,0)</f>
        <v>沪浙</v>
      </c>
      <c r="C83" s="24" t="str">
        <f>VLOOKUP(E83,销售员!A:D,4,0)</f>
        <v>浙江</v>
      </c>
      <c r="D83" s="66">
        <v>817183</v>
      </c>
      <c r="E83" s="46" t="s">
        <v>591</v>
      </c>
      <c r="F83" s="45" t="s">
        <v>592</v>
      </c>
      <c r="G83" s="45" t="s">
        <v>593</v>
      </c>
      <c r="H83" s="45" t="s">
        <v>594</v>
      </c>
      <c r="I83" s="44" t="s">
        <v>595</v>
      </c>
      <c r="J83" s="24">
        <f>SUMIF(利润与分析!B:B,成本与总价!D:D,利润与分析!K:K)</f>
        <v>2954.7187199999998</v>
      </c>
      <c r="K83" s="48" t="s">
        <v>79</v>
      </c>
      <c r="L83" s="49">
        <v>3096</v>
      </c>
      <c r="M83" s="77">
        <f t="shared" si="3"/>
        <v>4.5633488372093099E-2</v>
      </c>
      <c r="N83" s="46">
        <v>0</v>
      </c>
      <c r="O83" s="51" t="s">
        <v>596</v>
      </c>
      <c r="P83" s="52" t="s">
        <v>91</v>
      </c>
      <c r="Q83" s="52" t="s">
        <v>103</v>
      </c>
      <c r="X83" s="54">
        <v>45663.503321759301</v>
      </c>
      <c r="Y83" s="45" t="s">
        <v>118</v>
      </c>
      <c r="Z83" s="55" t="s">
        <v>119</v>
      </c>
      <c r="AA83" s="44" t="s">
        <v>127</v>
      </c>
      <c r="AB83" s="56" t="s">
        <v>597</v>
      </c>
      <c r="AC83" s="57">
        <v>2</v>
      </c>
      <c r="AD83" s="45" t="s">
        <v>484</v>
      </c>
      <c r="AE83" s="92">
        <v>1</v>
      </c>
      <c r="AF83" s="45" t="s">
        <v>484</v>
      </c>
      <c r="AI83" s="60"/>
      <c r="AO83" s="97">
        <f>(SUMIF(利润与分析!B:B,成本与总价!D:D,利润与分析!L:L)-J:J)/SUMIF(利润与分析!B:B,成本与总价!D:D,利润与分析!L:L)</f>
        <v>4.5633488372093099E-2</v>
      </c>
      <c r="AP83" s="77">
        <f t="shared" si="4"/>
        <v>0</v>
      </c>
      <c r="AR83" s="45">
        <f t="shared" si="5"/>
        <v>0</v>
      </c>
    </row>
    <row r="84" spans="1:44" ht="20.25" customHeight="1" x14ac:dyDescent="0.45">
      <c r="A84" s="62" t="str">
        <f>VLOOKUP(E84,销售员!A:B,2,0)</f>
        <v>南区</v>
      </c>
      <c r="B84" s="62" t="str">
        <f>VLOOKUP(E84,销售员!A:C,3,0)</f>
        <v>鄂赣</v>
      </c>
      <c r="C84" s="24" t="str">
        <f>VLOOKUP(E84,销售员!A:D,4,0)</f>
        <v>湖北</v>
      </c>
      <c r="D84" s="66">
        <v>817336</v>
      </c>
      <c r="E84" s="46" t="s">
        <v>598</v>
      </c>
      <c r="F84" s="45" t="s">
        <v>599</v>
      </c>
      <c r="G84" s="45" t="s">
        <v>600</v>
      </c>
      <c r="H84" s="45" t="s">
        <v>601</v>
      </c>
      <c r="I84" s="44" t="s">
        <v>602</v>
      </c>
      <c r="J84" s="24">
        <f>SUMIF(利润与分析!B:B,成本与总价!D:D,利润与分析!K:K)</f>
        <v>169795.58</v>
      </c>
      <c r="K84" s="48" t="s">
        <v>79</v>
      </c>
      <c r="L84" s="49">
        <v>175047</v>
      </c>
      <c r="M84" s="77">
        <f t="shared" si="3"/>
        <v>3.0000057127514201E-2</v>
      </c>
      <c r="N84" s="46">
        <v>0</v>
      </c>
      <c r="O84" s="51" t="s">
        <v>603</v>
      </c>
      <c r="P84" s="52" t="s">
        <v>213</v>
      </c>
      <c r="Q84" s="52" t="s">
        <v>113</v>
      </c>
      <c r="X84" s="54">
        <v>45663.578587962998</v>
      </c>
      <c r="Y84" s="45" t="s">
        <v>52</v>
      </c>
      <c r="Z84" s="55" t="s">
        <v>119</v>
      </c>
      <c r="AA84" s="44" t="s">
        <v>127</v>
      </c>
      <c r="AC84" s="57">
        <v>1</v>
      </c>
      <c r="AD84" s="45" t="s">
        <v>128</v>
      </c>
      <c r="AE84" s="92">
        <v>1</v>
      </c>
      <c r="AF84" s="45" t="s">
        <v>128</v>
      </c>
      <c r="AI84" s="60"/>
      <c r="AO84" s="97">
        <f>(SUMIF(利润与分析!B:B,成本与总价!D:D,利润与分析!L:L)-J:J)/SUMIF(利润与分析!B:B,成本与总价!D:D,利润与分析!L:L)</f>
        <v>3.0000057127514201E-2</v>
      </c>
      <c r="AP84" s="77">
        <f t="shared" si="4"/>
        <v>0</v>
      </c>
      <c r="AR84" s="45">
        <f t="shared" si="5"/>
        <v>0</v>
      </c>
    </row>
    <row r="85" spans="1:44" ht="20.25" customHeight="1" x14ac:dyDescent="0.45">
      <c r="A85" s="62" t="str">
        <f>VLOOKUP(E85,销售员!A:B,2,0)</f>
        <v>南区</v>
      </c>
      <c r="B85" s="62" t="str">
        <f>VLOOKUP(E85,销售员!A:C,3,0)</f>
        <v>沪浙</v>
      </c>
      <c r="C85" s="24" t="str">
        <f>VLOOKUP(E85,销售员!A:D,4,0)</f>
        <v>上海</v>
      </c>
      <c r="D85" s="66">
        <v>817311</v>
      </c>
      <c r="E85" s="46" t="s">
        <v>604</v>
      </c>
      <c r="F85" s="45" t="s">
        <v>605</v>
      </c>
      <c r="G85" s="45" t="s">
        <v>606</v>
      </c>
      <c r="H85" s="45" t="s">
        <v>607</v>
      </c>
      <c r="I85" s="44" t="s">
        <v>608</v>
      </c>
      <c r="J85" s="24">
        <f>SUMIF(利润与分析!B:B,成本与总价!D:D,利润与分析!K:K)</f>
        <v>15989.56</v>
      </c>
      <c r="K85" s="48" t="s">
        <v>79</v>
      </c>
      <c r="L85" s="49">
        <v>16743</v>
      </c>
      <c r="M85" s="77">
        <f t="shared" si="3"/>
        <v>4.5000298632264298E-2</v>
      </c>
      <c r="N85" s="46">
        <v>0</v>
      </c>
      <c r="O85" s="51" t="s">
        <v>609</v>
      </c>
      <c r="P85" s="52" t="s">
        <v>91</v>
      </c>
      <c r="Q85" s="52" t="s">
        <v>113</v>
      </c>
      <c r="X85" s="54">
        <v>45663.581666666701</v>
      </c>
      <c r="Y85" s="45" t="s">
        <v>118</v>
      </c>
      <c r="Z85" s="55" t="s">
        <v>119</v>
      </c>
      <c r="AA85" s="44" t="s">
        <v>127</v>
      </c>
      <c r="AC85" s="57">
        <v>1</v>
      </c>
      <c r="AD85" s="45" t="s">
        <v>610</v>
      </c>
      <c r="AE85" s="92">
        <v>1</v>
      </c>
      <c r="AF85" s="45" t="s">
        <v>610</v>
      </c>
      <c r="AI85" s="60"/>
      <c r="AO85" s="97">
        <f>(SUMIF(利润与分析!B:B,成本与总价!D:D,利润与分析!L:L)-J:J)/SUMIF(利润与分析!B:B,成本与总价!D:D,利润与分析!L:L)</f>
        <v>4.5000298632264298E-2</v>
      </c>
      <c r="AP85" s="77">
        <f t="shared" si="4"/>
        <v>0</v>
      </c>
      <c r="AR85" s="45">
        <f t="shared" si="5"/>
        <v>0</v>
      </c>
    </row>
    <row r="86" spans="1:44" ht="20.25" customHeight="1" x14ac:dyDescent="0.45">
      <c r="A86" s="62" t="str">
        <f>VLOOKUP(E86,销售员!A:B,2,0)</f>
        <v>北区</v>
      </c>
      <c r="B86" s="62" t="str">
        <f>VLOOKUP(E86,销售员!A:C,3,0)</f>
        <v>京津冀</v>
      </c>
      <c r="C86" s="24" t="str">
        <f>VLOOKUP(E86,销售员!A:D,4,0)</f>
        <v>北京</v>
      </c>
      <c r="D86" s="66">
        <v>819176</v>
      </c>
      <c r="E86" s="46" t="s">
        <v>485</v>
      </c>
      <c r="F86" s="45" t="s">
        <v>611</v>
      </c>
      <c r="G86" s="45" t="s">
        <v>554</v>
      </c>
      <c r="H86" s="45" t="s">
        <v>612</v>
      </c>
      <c r="I86" s="44" t="s">
        <v>613</v>
      </c>
      <c r="J86" s="24">
        <f>SUMIF(利润与分析!B:B,成本与总价!D:D,利润与分析!K:K)</f>
        <v>272103.26</v>
      </c>
      <c r="K86" s="48" t="s">
        <v>79</v>
      </c>
      <c r="L86" s="49">
        <v>284924.71999999997</v>
      </c>
      <c r="M86" s="77">
        <f t="shared" si="3"/>
        <v>4.4999465121874901E-2</v>
      </c>
      <c r="N86" s="46">
        <v>0</v>
      </c>
      <c r="O86" s="51" t="s">
        <v>557</v>
      </c>
      <c r="P86" s="52" t="s">
        <v>170</v>
      </c>
      <c r="Q86" s="52" t="s">
        <v>113</v>
      </c>
      <c r="X86" s="54">
        <v>45677.650937500002</v>
      </c>
      <c r="Y86" s="45" t="s">
        <v>52</v>
      </c>
      <c r="Z86" s="55" t="s">
        <v>119</v>
      </c>
      <c r="AA86" s="44" t="s">
        <v>127</v>
      </c>
      <c r="AC86" s="57">
        <v>1</v>
      </c>
      <c r="AD86" s="45" t="s">
        <v>128</v>
      </c>
      <c r="AE86" s="92">
        <v>1</v>
      </c>
      <c r="AF86" s="45" t="s">
        <v>128</v>
      </c>
      <c r="AI86" s="60"/>
      <c r="AO86" s="97">
        <f>(SUMIF(利润与分析!B:B,成本与总价!D:D,利润与分析!L:L)-J:J)/SUMIF(利润与分析!B:B,成本与总价!D:D,利润与分析!L:L)</f>
        <v>4.4999934368661197E-2</v>
      </c>
      <c r="AP86" s="77">
        <f t="shared" si="4"/>
        <v>4.6924678631654599E-7</v>
      </c>
      <c r="AR86" s="45">
        <f t="shared" si="5"/>
        <v>0</v>
      </c>
    </row>
    <row r="87" spans="1:44" ht="20.25" customHeight="1" x14ac:dyDescent="0.45">
      <c r="A87" s="62" t="str">
        <f>VLOOKUP(E87,销售员!A:B,2,0)</f>
        <v>北区</v>
      </c>
      <c r="B87" s="62" t="str">
        <f>VLOOKUP(E87,销售员!A:C,3,0)</f>
        <v>陕豫鲁</v>
      </c>
      <c r="C87" s="24" t="str">
        <f>VLOOKUP(E87,销售员!A:D,4,0)</f>
        <v>山东</v>
      </c>
      <c r="D87" s="66">
        <v>817308</v>
      </c>
      <c r="E87" s="46" t="s">
        <v>140</v>
      </c>
      <c r="F87" s="45" t="s">
        <v>614</v>
      </c>
      <c r="G87" s="45" t="s">
        <v>615</v>
      </c>
      <c r="H87" s="45" t="s">
        <v>616</v>
      </c>
      <c r="I87" s="44" t="s">
        <v>617</v>
      </c>
      <c r="J87" s="24">
        <f>SUMIF(利润与分析!B:B,成本与总价!D:D,利润与分析!K:K)</f>
        <v>21198.984240000002</v>
      </c>
      <c r="K87" s="48" t="s">
        <v>79</v>
      </c>
      <c r="L87" s="49">
        <v>22327.8</v>
      </c>
      <c r="M87" s="77">
        <f t="shared" si="3"/>
        <v>5.0556515196302297E-2</v>
      </c>
      <c r="N87" s="46">
        <v>0</v>
      </c>
      <c r="O87" s="51" t="s">
        <v>618</v>
      </c>
      <c r="P87" s="52" t="s">
        <v>582</v>
      </c>
      <c r="Q87" s="52" t="s">
        <v>103</v>
      </c>
      <c r="X87" s="54">
        <v>45663.605000000003</v>
      </c>
      <c r="Y87" s="45" t="s">
        <v>92</v>
      </c>
      <c r="Z87" s="55" t="s">
        <v>119</v>
      </c>
      <c r="AA87" s="44" t="s">
        <v>83</v>
      </c>
      <c r="AC87" s="57">
        <v>1</v>
      </c>
      <c r="AD87" s="45" t="s">
        <v>128</v>
      </c>
      <c r="AE87" s="92">
        <v>1</v>
      </c>
      <c r="AF87" s="45" t="s">
        <v>128</v>
      </c>
      <c r="AI87" s="60"/>
      <c r="AO87" s="97">
        <f>(SUMIF(利润与分析!B:B,成本与总价!D:D,利润与分析!L:L)-J:J)/SUMIF(利润与分析!B:B,成本与总价!D:D,利润与分析!L:L)</f>
        <v>5.0556515196302297E-2</v>
      </c>
      <c r="AP87" s="77">
        <f t="shared" si="4"/>
        <v>0</v>
      </c>
      <c r="AR87" s="45">
        <f t="shared" si="5"/>
        <v>0</v>
      </c>
    </row>
    <row r="88" spans="1:44" ht="20.25" customHeight="1" x14ac:dyDescent="0.45">
      <c r="A88" s="62" t="str">
        <f>VLOOKUP(E88,销售员!A:B,2,0)</f>
        <v>北区</v>
      </c>
      <c r="B88" s="62" t="str">
        <f>VLOOKUP(E88,销售员!A:C,3,0)</f>
        <v>晋蒙宁</v>
      </c>
      <c r="C88" s="24" t="str">
        <f>VLOOKUP(E88,销售员!A:D,4,0)</f>
        <v>内蒙</v>
      </c>
      <c r="D88" s="66">
        <v>819450</v>
      </c>
      <c r="E88" s="46" t="s">
        <v>542</v>
      </c>
      <c r="F88" s="45" t="s">
        <v>619</v>
      </c>
      <c r="G88" s="45" t="s">
        <v>620</v>
      </c>
      <c r="H88" s="45" t="s">
        <v>621</v>
      </c>
      <c r="I88" s="44" t="s">
        <v>622</v>
      </c>
      <c r="J88" s="24">
        <f>SUMIF(利润与分析!B:B,成本与总价!D:D,利润与分析!K:K)</f>
        <v>965409.54</v>
      </c>
      <c r="K88" s="48" t="s">
        <v>79</v>
      </c>
      <c r="L88" s="49">
        <v>1010899.8</v>
      </c>
      <c r="M88" s="77">
        <f t="shared" si="3"/>
        <v>4.4999771490705699E-2</v>
      </c>
      <c r="N88" s="46">
        <v>0</v>
      </c>
      <c r="O88" s="51" t="s">
        <v>557</v>
      </c>
      <c r="P88" s="52" t="s">
        <v>61</v>
      </c>
      <c r="Q88" s="52" t="s">
        <v>113</v>
      </c>
      <c r="X88" s="54">
        <v>45678.721562500003</v>
      </c>
      <c r="Y88" s="45" t="s">
        <v>52</v>
      </c>
      <c r="Z88" s="55" t="s">
        <v>119</v>
      </c>
      <c r="AA88" s="44" t="s">
        <v>127</v>
      </c>
      <c r="AC88" s="57">
        <v>1</v>
      </c>
      <c r="AD88" s="45" t="s">
        <v>128</v>
      </c>
      <c r="AE88" s="92">
        <v>1</v>
      </c>
      <c r="AF88" s="45" t="s">
        <v>128</v>
      </c>
      <c r="AI88" s="60"/>
      <c r="AO88" s="97">
        <f>(SUMIF(利润与分析!B:B,成本与总价!D:D,利润与分析!L:L)-J:J)/SUMIF(利润与分析!B:B,成本与总价!D:D,利润与分析!L:L)</f>
        <v>4.4999809278830301E-2</v>
      </c>
      <c r="AP88" s="77">
        <f t="shared" si="4"/>
        <v>3.7788124553073101E-8</v>
      </c>
      <c r="AR88" s="45">
        <f t="shared" si="5"/>
        <v>0</v>
      </c>
    </row>
    <row r="89" spans="1:44" ht="20.25" customHeight="1" x14ac:dyDescent="0.45">
      <c r="A89" s="62" t="str">
        <f>VLOOKUP(E89,销售员!A:B,2,0)</f>
        <v>北区</v>
      </c>
      <c r="B89" s="62" t="str">
        <f>VLOOKUP(E89,销售员!A:C,3,0)</f>
        <v>京津冀</v>
      </c>
      <c r="C89" s="24" t="str">
        <f>VLOOKUP(E89,销售员!A:D,4,0)</f>
        <v>北京</v>
      </c>
      <c r="D89" s="66">
        <v>819625</v>
      </c>
      <c r="E89" s="46" t="s">
        <v>260</v>
      </c>
      <c r="F89" s="45" t="s">
        <v>623</v>
      </c>
      <c r="G89" s="45" t="s">
        <v>624</v>
      </c>
      <c r="H89" s="45" t="s">
        <v>625</v>
      </c>
      <c r="I89" s="44" t="s">
        <v>626</v>
      </c>
      <c r="J89" s="24">
        <f>SUMIF(利润与分析!B:B,成本与总价!D:D,利润与分析!K:K)</f>
        <v>24214.400000000001</v>
      </c>
      <c r="K89" s="48" t="s">
        <v>79</v>
      </c>
      <c r="L89" s="49">
        <v>24720</v>
      </c>
      <c r="M89" s="77">
        <f t="shared" si="3"/>
        <v>2.04530744336569E-2</v>
      </c>
      <c r="N89" s="46">
        <v>0</v>
      </c>
      <c r="O89" s="51" t="s">
        <v>627</v>
      </c>
      <c r="P89" s="52" t="s">
        <v>91</v>
      </c>
      <c r="Q89" s="52" t="s">
        <v>113</v>
      </c>
      <c r="X89" s="54">
        <v>45677.663043981498</v>
      </c>
      <c r="Y89" s="45" t="s">
        <v>118</v>
      </c>
      <c r="Z89" s="55" t="s">
        <v>119</v>
      </c>
      <c r="AA89" s="44" t="s">
        <v>127</v>
      </c>
      <c r="AC89" s="57">
        <v>1</v>
      </c>
      <c r="AD89" s="45" t="s">
        <v>120</v>
      </c>
      <c r="AE89" s="92">
        <v>1</v>
      </c>
      <c r="AF89" s="45" t="s">
        <v>120</v>
      </c>
      <c r="AI89" s="60"/>
      <c r="AO89" s="97">
        <f>(SUMIF(利润与分析!B:B,成本与总价!D:D,利润与分析!L:L)-J:J)/SUMIF(利润与分析!B:B,成本与总价!D:D,利润与分析!L:L)</f>
        <v>3.9994925306860302E-2</v>
      </c>
      <c r="AP89" s="77">
        <f t="shared" si="4"/>
        <v>1.9541850873203401E-2</v>
      </c>
      <c r="AR89" s="45">
        <f t="shared" si="5"/>
        <v>0</v>
      </c>
    </row>
    <row r="90" spans="1:44" ht="20.25" customHeight="1" x14ac:dyDescent="0.45">
      <c r="A90" s="62" t="str">
        <f>VLOOKUP(E90,销售员!A:B,2,0)</f>
        <v>北区</v>
      </c>
      <c r="B90" s="62" t="str">
        <f>VLOOKUP(E90,销售员!A:C,3,0)</f>
        <v>京津冀</v>
      </c>
      <c r="C90" s="24" t="str">
        <f>VLOOKUP(E90,销售员!A:D,4,0)</f>
        <v>北京</v>
      </c>
      <c r="D90" s="66">
        <v>820501</v>
      </c>
      <c r="E90" s="46" t="s">
        <v>485</v>
      </c>
      <c r="F90" s="45" t="s">
        <v>628</v>
      </c>
      <c r="G90" s="45" t="s">
        <v>629</v>
      </c>
      <c r="H90" s="45" t="s">
        <v>630</v>
      </c>
      <c r="I90" s="44" t="s">
        <v>631</v>
      </c>
      <c r="J90" s="24">
        <f>SUMIF(利润与分析!B:B,成本与总价!D:D,利润与分析!K:K)</f>
        <v>60176.78</v>
      </c>
      <c r="K90" s="48" t="s">
        <v>79</v>
      </c>
      <c r="L90" s="49">
        <v>61752.09</v>
      </c>
      <c r="M90" s="77">
        <f t="shared" si="3"/>
        <v>2.5510229694249899E-2</v>
      </c>
      <c r="N90" s="46">
        <v>0</v>
      </c>
      <c r="O90" s="51" t="s">
        <v>516</v>
      </c>
      <c r="P90" s="52" t="s">
        <v>170</v>
      </c>
      <c r="Q90" s="52" t="s">
        <v>113</v>
      </c>
      <c r="X90" s="54">
        <v>45681.713495370401</v>
      </c>
      <c r="Y90" s="45" t="s">
        <v>118</v>
      </c>
      <c r="Z90" s="55" t="s">
        <v>119</v>
      </c>
      <c r="AA90" s="44" t="s">
        <v>127</v>
      </c>
      <c r="AC90" s="57">
        <v>1</v>
      </c>
      <c r="AD90" s="45" t="s">
        <v>120</v>
      </c>
      <c r="AE90" s="92">
        <v>1</v>
      </c>
      <c r="AF90" s="45" t="s">
        <v>120</v>
      </c>
      <c r="AI90" s="60"/>
      <c r="AO90" s="97">
        <f>(SUMIF(利润与分析!B:B,成本与总价!D:D,利润与分析!L:L)-J:J)/SUMIF(利润与分析!B:B,成本与总价!D:D,利润与分析!L:L)</f>
        <v>4.5000074588564601E-2</v>
      </c>
      <c r="AP90" s="77">
        <f t="shared" si="4"/>
        <v>1.9489844894314701E-2</v>
      </c>
      <c r="AR90" s="45">
        <f t="shared" si="5"/>
        <v>0</v>
      </c>
    </row>
    <row r="91" spans="1:44" ht="20.25" customHeight="1" x14ac:dyDescent="0.45">
      <c r="A91" s="62" t="str">
        <f>VLOOKUP(E91,销售员!A:B,2,0)</f>
        <v>南区</v>
      </c>
      <c r="B91" s="62" t="str">
        <f>VLOOKUP(E91,销售员!A:C,3,0)</f>
        <v>苏皖</v>
      </c>
      <c r="C91" s="24" t="str">
        <f>VLOOKUP(E91,销售员!A:D,4,0)</f>
        <v>江苏</v>
      </c>
      <c r="D91" s="66">
        <v>817359</v>
      </c>
      <c r="E91" s="46" t="s">
        <v>632</v>
      </c>
      <c r="F91" s="45" t="s">
        <v>633</v>
      </c>
      <c r="G91" s="45" t="s">
        <v>634</v>
      </c>
      <c r="H91" s="45" t="s">
        <v>635</v>
      </c>
      <c r="I91" s="44" t="s">
        <v>636</v>
      </c>
      <c r="J91" s="24">
        <f>SUMIF(利润与分析!B:B,成本与总价!D:D,利润与分析!K:K)</f>
        <v>9477.0471500000003</v>
      </c>
      <c r="K91" s="48" t="s">
        <v>79</v>
      </c>
      <c r="L91" s="49">
        <v>9922</v>
      </c>
      <c r="M91" s="77">
        <f t="shared" si="3"/>
        <v>4.4845076597460301E-2</v>
      </c>
      <c r="N91" s="46">
        <v>0</v>
      </c>
      <c r="O91" s="51" t="s">
        <v>637</v>
      </c>
      <c r="P91" s="52" t="s">
        <v>91</v>
      </c>
      <c r="Q91" s="52" t="s">
        <v>103</v>
      </c>
      <c r="X91" s="54">
        <v>45663.625983796301</v>
      </c>
      <c r="Y91" s="45" t="s">
        <v>92</v>
      </c>
      <c r="Z91" s="55" t="s">
        <v>119</v>
      </c>
      <c r="AA91" s="44" t="s">
        <v>127</v>
      </c>
      <c r="AC91" s="57">
        <v>1</v>
      </c>
      <c r="AD91" s="45" t="s">
        <v>128</v>
      </c>
      <c r="AE91" s="92">
        <v>1</v>
      </c>
      <c r="AF91" s="45" t="s">
        <v>128</v>
      </c>
      <c r="AI91" s="60"/>
      <c r="AO91" s="97">
        <f>(SUMIF(利润与分析!B:B,成本与总价!D:D,利润与分析!L:L)-J:J)/SUMIF(利润与分析!B:B,成本与总价!D:D,利润与分析!L:L)</f>
        <v>4.4893207357016997E-2</v>
      </c>
      <c r="AP91" s="77">
        <f t="shared" si="4"/>
        <v>4.8130759556688801E-5</v>
      </c>
      <c r="AR91" s="45">
        <f t="shared" si="5"/>
        <v>0</v>
      </c>
    </row>
    <row r="92" spans="1:44" ht="20.25" customHeight="1" x14ac:dyDescent="0.45">
      <c r="A92" s="62" t="str">
        <f>VLOOKUP(E92,销售员!A:B,2,0)</f>
        <v>南区</v>
      </c>
      <c r="B92" s="62" t="str">
        <f>VLOOKUP(E92,销售员!A:C,3,0)</f>
        <v>福建</v>
      </c>
      <c r="C92" s="24" t="str">
        <f>VLOOKUP(E92,销售员!A:D,4,0)</f>
        <v>福建</v>
      </c>
      <c r="D92" s="66">
        <v>817312</v>
      </c>
      <c r="E92" s="46" t="s">
        <v>638</v>
      </c>
      <c r="F92" s="45" t="s">
        <v>639</v>
      </c>
      <c r="G92" s="45" t="s">
        <v>640</v>
      </c>
      <c r="H92" s="45" t="s">
        <v>641</v>
      </c>
      <c r="I92" s="44" t="s">
        <v>642</v>
      </c>
      <c r="J92" s="24">
        <f>SUMIF(利润与分析!B:B,成本与总价!D:D,利润与分析!K:K)</f>
        <v>52462.7</v>
      </c>
      <c r="K92" s="48" t="s">
        <v>79</v>
      </c>
      <c r="L92" s="49">
        <v>54934.76</v>
      </c>
      <c r="M92" s="77">
        <f t="shared" si="3"/>
        <v>4.4999923545675002E-2</v>
      </c>
      <c r="N92" s="46">
        <v>16480</v>
      </c>
      <c r="O92" s="51" t="s">
        <v>643</v>
      </c>
      <c r="P92" s="52" t="s">
        <v>61</v>
      </c>
      <c r="Q92" s="52" t="s">
        <v>113</v>
      </c>
      <c r="X92" s="54">
        <v>45663.6390509259</v>
      </c>
      <c r="Y92" s="45" t="s">
        <v>52</v>
      </c>
      <c r="Z92" s="55" t="s">
        <v>119</v>
      </c>
      <c r="AA92" s="44" t="s">
        <v>105</v>
      </c>
      <c r="AC92" s="57">
        <v>2</v>
      </c>
      <c r="AD92" s="45" t="s">
        <v>128</v>
      </c>
      <c r="AE92" s="92">
        <v>1</v>
      </c>
      <c r="AF92" s="45" t="s">
        <v>128</v>
      </c>
      <c r="AI92" s="60"/>
      <c r="AO92" s="97">
        <f>(SUMIF(利润与分析!B:B,成本与总价!D:D,利润与分析!L:L)-J:J)/SUMIF(利润与分析!B:B,成本与总价!D:D,利润与分析!L:L)</f>
        <v>4.4999923545675002E-2</v>
      </c>
      <c r="AP92" s="77">
        <f t="shared" si="4"/>
        <v>0</v>
      </c>
      <c r="AR92" s="45">
        <f t="shared" si="5"/>
        <v>0</v>
      </c>
    </row>
    <row r="93" spans="1:44" ht="20.25" customHeight="1" x14ac:dyDescent="0.45">
      <c r="A93" s="62" t="str">
        <f>VLOOKUP(E93,销售员!A:B,2,0)</f>
        <v>北区</v>
      </c>
      <c r="B93" s="62" t="str">
        <f>VLOOKUP(E93,销售员!A:C,3,0)</f>
        <v>陕豫鲁</v>
      </c>
      <c r="C93" s="24" t="str">
        <f>VLOOKUP(E93,销售员!A:D,4,0)</f>
        <v>山东</v>
      </c>
      <c r="D93" s="66">
        <v>817392</v>
      </c>
      <c r="E93" s="46" t="s">
        <v>107</v>
      </c>
      <c r="F93" s="45" t="s">
        <v>644</v>
      </c>
      <c r="G93" s="45" t="s">
        <v>109</v>
      </c>
      <c r="H93" s="45" t="s">
        <v>645</v>
      </c>
      <c r="I93" s="44" t="s">
        <v>646</v>
      </c>
      <c r="J93" s="24">
        <f>SUMIF(利润与分析!B:B,成本与总价!D:D,利润与分析!K:K)</f>
        <v>359398.73</v>
      </c>
      <c r="K93" s="48" t="s">
        <v>79</v>
      </c>
      <c r="L93" s="49">
        <v>370514.28</v>
      </c>
      <c r="M93" s="77">
        <f t="shared" si="3"/>
        <v>3.00003281924788E-2</v>
      </c>
      <c r="N93" s="46">
        <v>0</v>
      </c>
      <c r="O93" s="51" t="s">
        <v>647</v>
      </c>
      <c r="P93" s="52" t="s">
        <v>266</v>
      </c>
      <c r="Q93" s="52" t="s">
        <v>81</v>
      </c>
      <c r="R93" s="53" t="s">
        <v>51</v>
      </c>
      <c r="S93" s="53" t="s">
        <v>51</v>
      </c>
      <c r="T93" s="53">
        <v>180</v>
      </c>
      <c r="V93" s="53">
        <v>180</v>
      </c>
      <c r="X93" s="54">
        <v>45663.639930555597</v>
      </c>
      <c r="Y93" s="45" t="s">
        <v>92</v>
      </c>
      <c r="Z93" s="55" t="s">
        <v>114</v>
      </c>
      <c r="AA93" s="44" t="s">
        <v>83</v>
      </c>
      <c r="AC93" s="57">
        <v>1</v>
      </c>
      <c r="AD93" s="45" t="s">
        <v>179</v>
      </c>
      <c r="AE93" s="92">
        <v>1</v>
      </c>
      <c r="AF93" s="45" t="s">
        <v>179</v>
      </c>
      <c r="AI93" s="60"/>
      <c r="AO93" s="97">
        <f>(SUMIF(利润与分析!B:B,成本与总价!D:D,利润与分析!L:L)-J:J)/SUMIF(利润与分析!B:B,成本与总价!D:D,利润与分析!L:L)</f>
        <v>3.00003281924788E-2</v>
      </c>
      <c r="AP93" s="77">
        <f t="shared" si="4"/>
        <v>0</v>
      </c>
      <c r="AR93" s="45">
        <f t="shared" si="5"/>
        <v>180</v>
      </c>
    </row>
    <row r="94" spans="1:44" ht="20.25" customHeight="1" x14ac:dyDescent="0.45">
      <c r="A94" s="62" t="str">
        <f>VLOOKUP(E94,销售员!A:B,2,0)</f>
        <v>北区</v>
      </c>
      <c r="B94" s="62" t="str">
        <f>VLOOKUP(E94,销售员!A:C,3,0)</f>
        <v>京津冀</v>
      </c>
      <c r="C94" s="24" t="str">
        <f>VLOOKUP(E94,销售员!A:D,4,0)</f>
        <v>北京</v>
      </c>
      <c r="D94" s="66">
        <v>819683</v>
      </c>
      <c r="E94" s="46" t="s">
        <v>415</v>
      </c>
      <c r="F94" s="45" t="s">
        <v>648</v>
      </c>
      <c r="G94" s="45" t="s">
        <v>649</v>
      </c>
      <c r="H94" s="45" t="s">
        <v>650</v>
      </c>
      <c r="I94" s="44" t="s">
        <v>651</v>
      </c>
      <c r="J94" s="24">
        <f>SUMIF(利润与分析!B:B,成本与总价!D:D,利润与分析!K:K)</f>
        <v>403632.52</v>
      </c>
      <c r="K94" s="48" t="s">
        <v>278</v>
      </c>
      <c r="L94" s="49">
        <v>407793.68</v>
      </c>
      <c r="M94" s="77">
        <f t="shared" si="3"/>
        <v>1.0204081632653E-2</v>
      </c>
      <c r="N94" s="46">
        <v>0</v>
      </c>
      <c r="O94" s="51" t="s">
        <v>652</v>
      </c>
      <c r="Q94" s="52" t="s">
        <v>113</v>
      </c>
      <c r="X94" s="54">
        <v>45679.619224536997</v>
      </c>
      <c r="Y94" s="45" t="s">
        <v>118</v>
      </c>
      <c r="Z94" s="55" t="s">
        <v>119</v>
      </c>
      <c r="AA94" s="44" t="s">
        <v>127</v>
      </c>
      <c r="AB94" s="56" t="s">
        <v>653</v>
      </c>
      <c r="AC94" s="57">
        <v>3</v>
      </c>
      <c r="AD94" s="45" t="s">
        <v>120</v>
      </c>
      <c r="AE94" s="92">
        <v>1</v>
      </c>
      <c r="AF94" s="45" t="s">
        <v>120</v>
      </c>
      <c r="AI94" s="60"/>
      <c r="AO94" s="97">
        <f>(SUMIF(利润与分析!B:B,成本与总价!D:D,利润与分析!L:L)-J:J)/SUMIF(利润与分析!B:B,成本与总价!D:D,利润与分析!L:L)</f>
        <v>0.03</v>
      </c>
      <c r="AP94" s="77">
        <f t="shared" si="4"/>
        <v>1.9795918367346999E-2</v>
      </c>
      <c r="AR94" s="45">
        <f t="shared" si="5"/>
        <v>0</v>
      </c>
    </row>
    <row r="95" spans="1:44" ht="20.25" customHeight="1" x14ac:dyDescent="0.45">
      <c r="A95" s="62" t="str">
        <f>VLOOKUP(E95,销售员!A:B,2,0)</f>
        <v>南区</v>
      </c>
      <c r="B95" s="62" t="str">
        <f>VLOOKUP(E95,销售员!A:C,3,0)</f>
        <v>福建</v>
      </c>
      <c r="C95" s="24" t="str">
        <f>VLOOKUP(E95,销售员!A:D,4,0)</f>
        <v>福建</v>
      </c>
      <c r="D95" s="66">
        <v>817251</v>
      </c>
      <c r="E95" s="46" t="s">
        <v>226</v>
      </c>
      <c r="F95" s="45" t="s">
        <v>654</v>
      </c>
      <c r="G95" s="45" t="s">
        <v>655</v>
      </c>
      <c r="H95" s="45" t="s">
        <v>656</v>
      </c>
      <c r="I95" s="44" t="s">
        <v>657</v>
      </c>
      <c r="J95" s="24">
        <f>SUMIF(利润与分析!B:B,成本与总价!D:D,利润与分析!K:K)</f>
        <v>6117.35</v>
      </c>
      <c r="K95" s="48" t="s">
        <v>79</v>
      </c>
      <c r="L95" s="49">
        <v>6277.49</v>
      </c>
      <c r="M95" s="77">
        <f t="shared" si="3"/>
        <v>2.55101959541153E-2</v>
      </c>
      <c r="N95" s="46">
        <v>1800</v>
      </c>
      <c r="O95" s="51" t="s">
        <v>658</v>
      </c>
      <c r="P95" s="52" t="s">
        <v>91</v>
      </c>
      <c r="Q95" s="52" t="s">
        <v>113</v>
      </c>
      <c r="X95" s="54">
        <v>45663.656319444402</v>
      </c>
      <c r="Y95" s="45" t="s">
        <v>118</v>
      </c>
      <c r="Z95" s="55" t="s">
        <v>119</v>
      </c>
      <c r="AA95" s="44" t="s">
        <v>105</v>
      </c>
      <c r="AC95" s="57">
        <v>2</v>
      </c>
      <c r="AD95" s="45" t="s">
        <v>120</v>
      </c>
      <c r="AE95" s="92">
        <v>1</v>
      </c>
      <c r="AF95" s="45" t="s">
        <v>120</v>
      </c>
      <c r="AI95" s="60"/>
      <c r="AO95" s="97">
        <f>(SUMIF(利润与分析!B:B,成本与总价!D:D,利润与分析!L:L)-J:J)/SUMIF(利润与分析!B:B,成本与总价!D:D,利润与分析!L:L)</f>
        <v>4.4999687773198398E-2</v>
      </c>
      <c r="AP95" s="77">
        <f t="shared" si="4"/>
        <v>1.9489491819083101E-2</v>
      </c>
      <c r="AR95" s="45">
        <f t="shared" si="5"/>
        <v>0</v>
      </c>
    </row>
    <row r="96" spans="1:44" ht="20.25" customHeight="1" x14ac:dyDescent="0.45">
      <c r="A96" s="62" t="str">
        <f>VLOOKUP(E96,销售员!A:B,2,0)</f>
        <v>北区</v>
      </c>
      <c r="B96" s="62" t="str">
        <f>VLOOKUP(E96,销售员!A:C,3,0)</f>
        <v>黑吉辽</v>
      </c>
      <c r="C96" s="24" t="str">
        <f>VLOOKUP(E96,销售员!A:D,4,0)</f>
        <v>辽宁</v>
      </c>
      <c r="D96" s="66">
        <v>817405</v>
      </c>
      <c r="E96" s="46" t="s">
        <v>569</v>
      </c>
      <c r="F96" s="45" t="s">
        <v>659</v>
      </c>
      <c r="G96" s="45" t="s">
        <v>660</v>
      </c>
      <c r="H96" s="45" t="s">
        <v>661</v>
      </c>
      <c r="I96" s="44" t="s">
        <v>662</v>
      </c>
      <c r="J96" s="24">
        <f>SUMIF(利润与分析!B:B,成本与总价!D:D,利润与分析!K:K)</f>
        <v>1504960.18</v>
      </c>
      <c r="K96" s="48" t="s">
        <v>79</v>
      </c>
      <c r="L96" s="49">
        <v>1575865</v>
      </c>
      <c r="M96" s="77">
        <f t="shared" si="3"/>
        <v>4.4994222220812098E-2</v>
      </c>
      <c r="N96" s="46">
        <v>0</v>
      </c>
      <c r="O96" s="51" t="s">
        <v>663</v>
      </c>
      <c r="P96" s="52" t="s">
        <v>91</v>
      </c>
      <c r="Q96" s="52" t="s">
        <v>113</v>
      </c>
      <c r="R96" s="53" t="s">
        <v>51</v>
      </c>
      <c r="V96" s="53">
        <v>180</v>
      </c>
      <c r="X96" s="54">
        <v>45663.661608796298</v>
      </c>
      <c r="Y96" s="45" t="s">
        <v>52</v>
      </c>
      <c r="Z96" s="55" t="s">
        <v>664</v>
      </c>
      <c r="AA96" s="44" t="s">
        <v>94</v>
      </c>
      <c r="AC96" s="57">
        <v>1</v>
      </c>
      <c r="AD96" s="45" t="s">
        <v>179</v>
      </c>
      <c r="AE96" s="92">
        <v>1</v>
      </c>
      <c r="AF96" s="45" t="s">
        <v>179</v>
      </c>
      <c r="AI96" s="60"/>
      <c r="AO96" s="97">
        <f>(SUMIF(利润与分析!B:B,成本与总价!D:D,利润与分析!L:L)-J:J)/SUMIF(利润与分析!B:B,成本与总价!D:D,利润与分析!L:L)</f>
        <v>4.4994173739206E-2</v>
      </c>
      <c r="AP96" s="77">
        <f t="shared" si="4"/>
        <v>-4.8481606083894402E-8</v>
      </c>
      <c r="AR96" s="45">
        <f t="shared" si="5"/>
        <v>180</v>
      </c>
    </row>
    <row r="97" spans="1:44" ht="20.25" customHeight="1" x14ac:dyDescent="0.45">
      <c r="A97" s="62" t="str">
        <f>VLOOKUP(E97,销售员!A:B,2,0)</f>
        <v>北区</v>
      </c>
      <c r="B97" s="62" t="str">
        <f>VLOOKUP(E97,销售员!A:C,3,0)</f>
        <v>陕豫鲁</v>
      </c>
      <c r="C97" s="24" t="str">
        <f>VLOOKUP(E97,销售员!A:D,4,0)</f>
        <v>山东</v>
      </c>
      <c r="D97" s="66">
        <v>817415</v>
      </c>
      <c r="E97" s="46" t="s">
        <v>400</v>
      </c>
      <c r="F97" s="45" t="s">
        <v>665</v>
      </c>
      <c r="G97" s="45" t="s">
        <v>666</v>
      </c>
      <c r="H97" s="45" t="s">
        <v>667</v>
      </c>
      <c r="I97" s="44" t="s">
        <v>668</v>
      </c>
      <c r="J97" s="24">
        <f>SUMIF(利润与分析!B:B,成本与总价!D:D,利润与分析!K:K)</f>
        <v>2607.12</v>
      </c>
      <c r="K97" s="48" t="s">
        <v>79</v>
      </c>
      <c r="L97" s="49">
        <v>2730</v>
      </c>
      <c r="M97" s="77">
        <f t="shared" si="3"/>
        <v>4.50109890109891E-2</v>
      </c>
      <c r="N97" s="46">
        <v>0</v>
      </c>
      <c r="O97" s="51" t="s">
        <v>669</v>
      </c>
      <c r="Q97" s="52" t="s">
        <v>113</v>
      </c>
      <c r="X97" s="54">
        <v>45663.663483796299</v>
      </c>
      <c r="Y97" s="45" t="s">
        <v>118</v>
      </c>
      <c r="Z97" s="55" t="s">
        <v>119</v>
      </c>
      <c r="AA97" s="44" t="s">
        <v>83</v>
      </c>
      <c r="AC97" s="57">
        <v>1</v>
      </c>
      <c r="AD97" s="45" t="s">
        <v>120</v>
      </c>
      <c r="AE97" s="92">
        <v>1</v>
      </c>
      <c r="AF97" s="45" t="s">
        <v>120</v>
      </c>
      <c r="AI97" s="60"/>
      <c r="AO97" s="97">
        <f>(SUMIF(利润与分析!B:B,成本与总价!D:D,利润与分析!L:L)-J:J)/SUMIF(利润与分析!B:B,成本与总价!D:D,利润与分析!L:L)</f>
        <v>4.50109890109891E-2</v>
      </c>
      <c r="AP97" s="77">
        <f t="shared" si="4"/>
        <v>0</v>
      </c>
      <c r="AR97" s="45">
        <f t="shared" si="5"/>
        <v>0</v>
      </c>
    </row>
    <row r="98" spans="1:44" ht="20.25" customHeight="1" x14ac:dyDescent="0.45">
      <c r="A98" s="62" t="str">
        <f>VLOOKUP(E98,销售员!A:B,2,0)</f>
        <v>南区</v>
      </c>
      <c r="B98" s="62" t="str">
        <f>VLOOKUP(E98,销售员!A:C,3,0)</f>
        <v>鄂赣</v>
      </c>
      <c r="C98" s="24" t="str">
        <f>VLOOKUP(E98,销售员!A:D,4,0)</f>
        <v>江西</v>
      </c>
      <c r="D98" s="66">
        <v>817420</v>
      </c>
      <c r="E98" s="46" t="s">
        <v>670</v>
      </c>
      <c r="F98" s="45" t="s">
        <v>671</v>
      </c>
      <c r="G98" s="45" t="s">
        <v>672</v>
      </c>
      <c r="H98" s="45" t="s">
        <v>673</v>
      </c>
      <c r="I98" s="44" t="s">
        <v>674</v>
      </c>
      <c r="J98" s="24">
        <f>SUMIF(利润与分析!B:B,成本与总价!D:D,利润与分析!K:K)</f>
        <v>9106.8799999999992</v>
      </c>
      <c r="K98" s="48" t="s">
        <v>79</v>
      </c>
      <c r="L98" s="49">
        <v>9536</v>
      </c>
      <c r="M98" s="77">
        <f t="shared" si="3"/>
        <v>4.4999999999999901E-2</v>
      </c>
      <c r="N98" s="46">
        <v>0</v>
      </c>
      <c r="O98" s="51" t="s">
        <v>675</v>
      </c>
      <c r="P98" s="52" t="s">
        <v>91</v>
      </c>
      <c r="Q98" s="52" t="s">
        <v>113</v>
      </c>
      <c r="X98" s="54">
        <v>45663.668587963002</v>
      </c>
      <c r="Y98" s="45" t="s">
        <v>118</v>
      </c>
      <c r="Z98" s="55" t="s">
        <v>119</v>
      </c>
      <c r="AA98" s="44" t="s">
        <v>127</v>
      </c>
      <c r="AC98" s="57">
        <v>1</v>
      </c>
      <c r="AD98" s="45" t="s">
        <v>120</v>
      </c>
      <c r="AE98" s="92">
        <v>1</v>
      </c>
      <c r="AF98" s="45" t="s">
        <v>120</v>
      </c>
      <c r="AI98" s="60"/>
      <c r="AO98" s="97">
        <f>(SUMIF(利润与分析!B:B,成本与总价!D:D,利润与分析!L:L)-J:J)/SUMIF(利润与分析!B:B,成本与总价!D:D,利润与分析!L:L)</f>
        <v>4.4999999999999901E-2</v>
      </c>
      <c r="AP98" s="77">
        <f t="shared" si="4"/>
        <v>0</v>
      </c>
      <c r="AR98" s="45">
        <f t="shared" si="5"/>
        <v>0</v>
      </c>
    </row>
    <row r="99" spans="1:44" ht="20.25" customHeight="1" x14ac:dyDescent="0.45">
      <c r="A99" s="62" t="str">
        <f>VLOOKUP(E99,销售员!A:B,2,0)</f>
        <v>南区</v>
      </c>
      <c r="B99" s="62" t="str">
        <f>VLOOKUP(E99,销售员!A:C,3,0)</f>
        <v>福建</v>
      </c>
      <c r="C99" s="24" t="str">
        <f>VLOOKUP(E99,销售员!A:D,4,0)</f>
        <v>福建</v>
      </c>
      <c r="D99" s="66">
        <v>817411</v>
      </c>
      <c r="E99" s="46" t="s">
        <v>676</v>
      </c>
      <c r="F99" s="45" t="s">
        <v>677</v>
      </c>
      <c r="G99" s="45" t="s">
        <v>678</v>
      </c>
      <c r="H99" s="45" t="s">
        <v>679</v>
      </c>
      <c r="I99" s="44" t="s">
        <v>680</v>
      </c>
      <c r="J99" s="24">
        <f>SUMIF(利润与分析!B:B,成本与总价!D:D,利润与分析!K:K)</f>
        <v>56590.400000000001</v>
      </c>
      <c r="K99" s="48" t="s">
        <v>79</v>
      </c>
      <c r="L99" s="49">
        <v>59256.959999999999</v>
      </c>
      <c r="M99" s="77">
        <f t="shared" si="3"/>
        <v>4.49999459979048E-2</v>
      </c>
      <c r="N99" s="46">
        <v>0</v>
      </c>
      <c r="O99" s="51" t="s">
        <v>540</v>
      </c>
      <c r="P99" s="52" t="s">
        <v>91</v>
      </c>
      <c r="Q99" s="52" t="s">
        <v>113</v>
      </c>
      <c r="X99" s="54">
        <v>45663.669097222199</v>
      </c>
      <c r="Y99" s="45" t="s">
        <v>52</v>
      </c>
      <c r="Z99" s="55" t="s">
        <v>119</v>
      </c>
      <c r="AA99" s="44" t="s">
        <v>105</v>
      </c>
      <c r="AB99" s="56" t="s">
        <v>681</v>
      </c>
      <c r="AC99" s="57">
        <v>2</v>
      </c>
      <c r="AD99" s="45" t="s">
        <v>128</v>
      </c>
      <c r="AE99" s="92">
        <v>1</v>
      </c>
      <c r="AF99" s="45" t="s">
        <v>128</v>
      </c>
      <c r="AI99" s="60"/>
      <c r="AO99" s="97">
        <f>(SUMIF(利润与分析!B:B,成本与总价!D:D,利润与分析!L:L)-J:J)/SUMIF(利润与分析!B:B,成本与总价!D:D,利润与分析!L:L)</f>
        <v>4.49999459979048E-2</v>
      </c>
      <c r="AP99" s="77">
        <f t="shared" si="4"/>
        <v>0</v>
      </c>
      <c r="AR99" s="45">
        <f t="shared" si="5"/>
        <v>0</v>
      </c>
    </row>
    <row r="100" spans="1:44" ht="20.25" customHeight="1" x14ac:dyDescent="0.45">
      <c r="A100" s="62" t="str">
        <f>VLOOKUP(E100,销售员!A:B,2,0)</f>
        <v>北区</v>
      </c>
      <c r="B100" s="62" t="str">
        <f>VLOOKUP(E100,销售员!A:C,3,0)</f>
        <v>行业业务</v>
      </c>
      <c r="C100" s="24" t="str">
        <f>VLOOKUP(E100,销售员!A:D,4,0)</f>
        <v>泛政府</v>
      </c>
      <c r="D100" s="66">
        <v>817317</v>
      </c>
      <c r="E100" s="46" t="s">
        <v>682</v>
      </c>
      <c r="F100" s="45" t="s">
        <v>683</v>
      </c>
      <c r="G100" s="45" t="s">
        <v>684</v>
      </c>
      <c r="H100" s="45" t="s">
        <v>685</v>
      </c>
      <c r="I100" s="44" t="s">
        <v>686</v>
      </c>
      <c r="J100" s="24">
        <f>SUMIF(利润与分析!B:B,成本与总价!D:D,利润与分析!K:K)</f>
        <v>442387.7</v>
      </c>
      <c r="K100" s="48" t="s">
        <v>79</v>
      </c>
      <c r="L100" s="49">
        <v>456069.79</v>
      </c>
      <c r="M100" s="77">
        <f t="shared" si="3"/>
        <v>2.9999991887206399E-2</v>
      </c>
      <c r="N100" s="46">
        <v>0</v>
      </c>
      <c r="O100" s="51" t="s">
        <v>687</v>
      </c>
      <c r="P100" s="52" t="s">
        <v>266</v>
      </c>
      <c r="Q100" s="52" t="s">
        <v>113</v>
      </c>
      <c r="R100" s="53" t="s">
        <v>51</v>
      </c>
      <c r="V100" s="53">
        <v>90</v>
      </c>
      <c r="X100" s="54">
        <v>45663.715104166702</v>
      </c>
      <c r="Y100" s="45" t="s">
        <v>92</v>
      </c>
      <c r="Z100" s="55" t="s">
        <v>688</v>
      </c>
      <c r="AA100" s="44" t="s">
        <v>94</v>
      </c>
      <c r="AC100" s="57">
        <v>1</v>
      </c>
      <c r="AD100" s="45" t="s">
        <v>206</v>
      </c>
      <c r="AE100" s="92">
        <v>1</v>
      </c>
      <c r="AF100" s="45" t="s">
        <v>206</v>
      </c>
      <c r="AI100" s="60"/>
      <c r="AO100" s="97">
        <f>(SUMIF(利润与分析!B:B,成本与总价!D:D,利润与分析!L:L)-J:J)/SUMIF(利润与分析!B:B,成本与总价!D:D,利润与分析!L:L)</f>
        <v>3.00000344245543E-2</v>
      </c>
      <c r="AP100" s="77">
        <f t="shared" si="4"/>
        <v>4.2537347911403303E-8</v>
      </c>
      <c r="AR100" s="45">
        <f t="shared" si="5"/>
        <v>90</v>
      </c>
    </row>
    <row r="101" spans="1:44" ht="20.25" customHeight="1" x14ac:dyDescent="0.45">
      <c r="A101" s="62" t="str">
        <f>VLOOKUP(E101,销售员!A:B,2,0)</f>
        <v>北区</v>
      </c>
      <c r="B101" s="62" t="str">
        <f>VLOOKUP(E101,销售员!A:C,3,0)</f>
        <v>京津冀</v>
      </c>
      <c r="C101" s="24" t="str">
        <f>VLOOKUP(E101,销售员!A:D,4,0)</f>
        <v>北京</v>
      </c>
      <c r="D101" s="66">
        <v>819690</v>
      </c>
      <c r="E101" s="46" t="s">
        <v>415</v>
      </c>
      <c r="F101" s="45" t="s">
        <v>689</v>
      </c>
      <c r="G101" s="45" t="s">
        <v>649</v>
      </c>
      <c r="H101" s="45" t="s">
        <v>690</v>
      </c>
      <c r="I101" s="44" t="s">
        <v>691</v>
      </c>
      <c r="J101" s="24">
        <f>SUMIF(利润与分析!B:B,成本与总价!D:D,利润与分析!K:K)</f>
        <v>177469.36</v>
      </c>
      <c r="K101" s="48" t="s">
        <v>79</v>
      </c>
      <c r="L101" s="49">
        <v>179298.95</v>
      </c>
      <c r="M101" s="77">
        <f t="shared" si="3"/>
        <v>1.02041311452188E-2</v>
      </c>
      <c r="N101" s="46">
        <v>0</v>
      </c>
      <c r="O101" s="51" t="s">
        <v>652</v>
      </c>
      <c r="Q101" s="52" t="s">
        <v>113</v>
      </c>
      <c r="X101" s="54">
        <v>45679.616481481498</v>
      </c>
      <c r="Y101" s="45" t="s">
        <v>118</v>
      </c>
      <c r="Z101" s="55" t="s">
        <v>119</v>
      </c>
      <c r="AA101" s="44" t="s">
        <v>127</v>
      </c>
      <c r="AC101" s="57">
        <v>2</v>
      </c>
      <c r="AD101" s="45" t="s">
        <v>120</v>
      </c>
      <c r="AE101" s="92">
        <v>1</v>
      </c>
      <c r="AF101" s="45" t="s">
        <v>120</v>
      </c>
      <c r="AI101" s="60"/>
      <c r="AO101" s="97">
        <f>(SUMIF(利润与分析!B:B,成本与总价!D:D,利润与分析!L:L)-J:J)/SUMIF(利润与分析!B:B,成本与总价!D:D,利润与分析!L:L)</f>
        <v>2.9999983602803201E-2</v>
      </c>
      <c r="AP101" s="77">
        <f t="shared" si="4"/>
        <v>1.97958524575844E-2</v>
      </c>
      <c r="AR101" s="45">
        <f t="shared" si="5"/>
        <v>0</v>
      </c>
    </row>
    <row r="102" spans="1:44" ht="20.25" customHeight="1" x14ac:dyDescent="0.45">
      <c r="A102" s="62" t="str">
        <f>VLOOKUP(E102,销售员!A:B,2,0)</f>
        <v>北区</v>
      </c>
      <c r="B102" s="62" t="str">
        <f>VLOOKUP(E102,销售员!A:C,3,0)</f>
        <v>京津冀</v>
      </c>
      <c r="C102" s="24" t="str">
        <f>VLOOKUP(E102,销售员!A:D,4,0)</f>
        <v>北京</v>
      </c>
      <c r="D102" s="66">
        <v>819968</v>
      </c>
      <c r="E102" s="46" t="s">
        <v>692</v>
      </c>
      <c r="F102" s="45" t="s">
        <v>693</v>
      </c>
      <c r="G102" s="45" t="s">
        <v>694</v>
      </c>
      <c r="H102" s="45" t="s">
        <v>695</v>
      </c>
      <c r="I102" s="44" t="s">
        <v>696</v>
      </c>
      <c r="J102" s="24">
        <f>SUMIF(利润与分析!B:B,成本与总价!D:D,利润与分析!K:K)</f>
        <v>949.96</v>
      </c>
      <c r="K102" s="48" t="s">
        <v>79</v>
      </c>
      <c r="L102" s="49">
        <v>975</v>
      </c>
      <c r="M102" s="77">
        <f t="shared" si="3"/>
        <v>2.5682051282051199E-2</v>
      </c>
      <c r="N102" s="46">
        <v>0</v>
      </c>
      <c r="O102" s="51" t="s">
        <v>697</v>
      </c>
      <c r="P102" s="52" t="s">
        <v>91</v>
      </c>
      <c r="Q102" s="52" t="s">
        <v>113</v>
      </c>
      <c r="X102" s="54">
        <v>45678.704351851899</v>
      </c>
      <c r="Y102" s="45" t="s">
        <v>118</v>
      </c>
      <c r="Z102" s="55" t="s">
        <v>119</v>
      </c>
      <c r="AA102" s="44" t="s">
        <v>127</v>
      </c>
      <c r="AC102" s="57">
        <v>1</v>
      </c>
      <c r="AD102" s="45" t="s">
        <v>120</v>
      </c>
      <c r="AE102" s="92">
        <v>1</v>
      </c>
      <c r="AF102" s="45" t="s">
        <v>120</v>
      </c>
      <c r="AI102" s="60"/>
      <c r="AO102" s="97">
        <f>(SUMIF(利润与分析!B:B,成本与总价!D:D,利润与分析!L:L)-J:J)/SUMIF(利润与分析!B:B,成本与总价!D:D,利润与分析!L:L)</f>
        <v>4.4997587260736702E-2</v>
      </c>
      <c r="AP102" s="77">
        <f t="shared" si="4"/>
        <v>1.9315535978685398E-2</v>
      </c>
      <c r="AR102" s="45">
        <f t="shared" si="5"/>
        <v>0</v>
      </c>
    </row>
    <row r="103" spans="1:44" ht="20.25" customHeight="1" x14ac:dyDescent="0.45">
      <c r="A103" s="62" t="str">
        <f>VLOOKUP(E103,销售员!A:B,2,0)</f>
        <v>南区</v>
      </c>
      <c r="B103" s="62" t="str">
        <f>VLOOKUP(E103,销售员!A:C,3,0)</f>
        <v>鄂赣</v>
      </c>
      <c r="C103" s="24" t="str">
        <f>VLOOKUP(E103,销售员!A:D,4,0)</f>
        <v>湖北</v>
      </c>
      <c r="D103" s="66">
        <v>817467</v>
      </c>
      <c r="E103" s="46" t="s">
        <v>454</v>
      </c>
      <c r="F103" s="45" t="s">
        <v>698</v>
      </c>
      <c r="G103" s="45" t="s">
        <v>699</v>
      </c>
      <c r="H103" s="45" t="s">
        <v>700</v>
      </c>
      <c r="I103" s="44" t="s">
        <v>701</v>
      </c>
      <c r="J103" s="24">
        <f>SUMIF(利润与分析!B:B,成本与总价!D:D,利润与分析!K:K)</f>
        <v>87157.83</v>
      </c>
      <c r="K103" s="48" t="s">
        <v>79</v>
      </c>
      <c r="L103" s="49">
        <v>89439</v>
      </c>
      <c r="M103" s="77">
        <f t="shared" si="3"/>
        <v>2.5505316472679701E-2</v>
      </c>
      <c r="N103" s="46">
        <v>0</v>
      </c>
      <c r="O103" s="51" t="s">
        <v>702</v>
      </c>
      <c r="Q103" s="52" t="s">
        <v>113</v>
      </c>
      <c r="X103" s="54">
        <v>45663.735324074099</v>
      </c>
      <c r="Y103" s="45" t="s">
        <v>118</v>
      </c>
      <c r="Z103" s="55" t="s">
        <v>119</v>
      </c>
      <c r="AA103" s="44" t="s">
        <v>127</v>
      </c>
      <c r="AC103" s="57">
        <v>1</v>
      </c>
      <c r="AD103" s="45" t="s">
        <v>120</v>
      </c>
      <c r="AE103" s="92">
        <v>1</v>
      </c>
      <c r="AF103" s="45" t="s">
        <v>120</v>
      </c>
      <c r="AI103" s="60"/>
      <c r="AO103" s="97">
        <f>(SUMIF(利润与分析!B:B,成本与总价!D:D,利润与分析!L:L)-J:J)/SUMIF(利润与分析!B:B,成本与总价!D:D,利润与分析!L:L)</f>
        <v>4.4999963841457297E-2</v>
      </c>
      <c r="AP103" s="77">
        <f t="shared" si="4"/>
        <v>1.9494647368777599E-2</v>
      </c>
      <c r="AR103" s="45">
        <f t="shared" si="5"/>
        <v>0</v>
      </c>
    </row>
    <row r="104" spans="1:44" ht="20.25" customHeight="1" x14ac:dyDescent="0.45">
      <c r="A104" s="62" t="str">
        <f>VLOOKUP(E104,销售员!A:B,2,0)</f>
        <v>南区</v>
      </c>
      <c r="B104" s="62" t="str">
        <f>VLOOKUP(E104,销售员!A:C,3,0)</f>
        <v>湘桂琼</v>
      </c>
      <c r="C104" s="24" t="str">
        <f>VLOOKUP(E104,销售员!A:D,4,0)</f>
        <v>广西</v>
      </c>
      <c r="D104" s="66">
        <v>817473</v>
      </c>
      <c r="E104" s="46" t="s">
        <v>523</v>
      </c>
      <c r="F104" s="45" t="s">
        <v>703</v>
      </c>
      <c r="G104" s="45" t="s">
        <v>704</v>
      </c>
      <c r="H104" s="45" t="s">
        <v>705</v>
      </c>
      <c r="I104" s="44" t="s">
        <v>706</v>
      </c>
      <c r="J104" s="24">
        <f>SUMIF(利润与分析!B:B,成本与总价!D:D,利润与分析!K:K)</f>
        <v>221890.67</v>
      </c>
      <c r="K104" s="48" t="s">
        <v>79</v>
      </c>
      <c r="L104" s="49">
        <v>224178</v>
      </c>
      <c r="M104" s="77">
        <f t="shared" si="3"/>
        <v>1.0203186753383499E-2</v>
      </c>
      <c r="N104" s="46">
        <v>0</v>
      </c>
      <c r="O104" s="51" t="s">
        <v>707</v>
      </c>
      <c r="Q104" s="52" t="s">
        <v>113</v>
      </c>
      <c r="X104" s="54">
        <v>45663.752951388902</v>
      </c>
      <c r="Y104" s="45" t="s">
        <v>118</v>
      </c>
      <c r="Z104" s="55" t="s">
        <v>119</v>
      </c>
      <c r="AA104" s="44" t="s">
        <v>105</v>
      </c>
      <c r="AC104" s="57">
        <v>1</v>
      </c>
      <c r="AD104" s="45" t="s">
        <v>120</v>
      </c>
      <c r="AE104" s="92">
        <v>1</v>
      </c>
      <c r="AF104" s="45" t="s">
        <v>120</v>
      </c>
      <c r="AI104" s="60"/>
      <c r="AO104" s="97">
        <f>(SUMIF(利润与分析!B:B,成本与总价!D:D,利润与分析!L:L)-J:J)/SUMIF(利润与分析!B:B,成本与总价!D:D,利润与分析!L:L)</f>
        <v>3.0000093113415002E-2</v>
      </c>
      <c r="AP104" s="77">
        <f t="shared" si="4"/>
        <v>1.9796906360031501E-2</v>
      </c>
      <c r="AR104" s="45">
        <f t="shared" si="5"/>
        <v>0</v>
      </c>
    </row>
    <row r="105" spans="1:44" ht="20.25" customHeight="1" x14ac:dyDescent="0.45">
      <c r="A105" s="62" t="str">
        <f>VLOOKUP(E105,销售员!A:B,2,0)</f>
        <v>南区</v>
      </c>
      <c r="B105" s="62" t="str">
        <f>VLOOKUP(E105,销售员!A:C,3,0)</f>
        <v>沪浙</v>
      </c>
      <c r="C105" s="24" t="str">
        <f>VLOOKUP(E105,销售员!A:D,4,0)</f>
        <v>上海</v>
      </c>
      <c r="D105" s="66">
        <v>817471</v>
      </c>
      <c r="E105" s="46" t="s">
        <v>708</v>
      </c>
      <c r="F105" s="45" t="s">
        <v>709</v>
      </c>
      <c r="G105" s="45" t="s">
        <v>710</v>
      </c>
      <c r="H105" s="45" t="s">
        <v>711</v>
      </c>
      <c r="I105" s="44" t="s">
        <v>712</v>
      </c>
      <c r="J105" s="24">
        <f>SUMIF(利润与分析!B:B,成本与总价!D:D,利润与分析!K:K)</f>
        <v>378428.08</v>
      </c>
      <c r="K105" s="48" t="s">
        <v>79</v>
      </c>
      <c r="L105" s="49">
        <v>396259.46</v>
      </c>
      <c r="M105" s="77">
        <f t="shared" si="3"/>
        <v>4.49992537717585E-2</v>
      </c>
      <c r="N105" s="46">
        <v>0</v>
      </c>
      <c r="O105" s="51" t="s">
        <v>126</v>
      </c>
      <c r="P105" s="52" t="s">
        <v>91</v>
      </c>
      <c r="Q105" s="52" t="s">
        <v>113</v>
      </c>
      <c r="X105" s="54">
        <v>45664.3999189815</v>
      </c>
      <c r="Y105" s="45" t="s">
        <v>52</v>
      </c>
      <c r="Z105" s="55" t="s">
        <v>119</v>
      </c>
      <c r="AA105" s="44" t="s">
        <v>127</v>
      </c>
      <c r="AC105" s="57">
        <v>1</v>
      </c>
      <c r="AD105" s="45" t="s">
        <v>128</v>
      </c>
      <c r="AE105" s="92">
        <v>1</v>
      </c>
      <c r="AF105" s="45" t="s">
        <v>128</v>
      </c>
      <c r="AI105" s="60"/>
      <c r="AO105" s="97">
        <f>(SUMIF(利润与分析!B:B,成本与总价!D:D,利润与分析!L:L)-J:J)/SUMIF(利润与分析!B:B,成本与总价!D:D,利润与分析!L:L)</f>
        <v>4.49992537717585E-2</v>
      </c>
      <c r="AP105" s="77">
        <f t="shared" si="4"/>
        <v>0</v>
      </c>
      <c r="AR105" s="45">
        <f t="shared" si="5"/>
        <v>0</v>
      </c>
    </row>
    <row r="106" spans="1:44" ht="20.25" customHeight="1" x14ac:dyDescent="0.45">
      <c r="A106" s="62" t="str">
        <f>VLOOKUP(E106,销售员!A:B,2,0)</f>
        <v>南区</v>
      </c>
      <c r="B106" s="62" t="str">
        <f>VLOOKUP(E106,销售员!A:C,3,0)</f>
        <v>鄂赣</v>
      </c>
      <c r="C106" s="24" t="str">
        <f>VLOOKUP(E106,销售员!A:D,4,0)</f>
        <v>湖北</v>
      </c>
      <c r="D106" s="66">
        <v>817541</v>
      </c>
      <c r="E106" s="46" t="s">
        <v>598</v>
      </c>
      <c r="F106" s="45" t="s">
        <v>713</v>
      </c>
      <c r="G106" s="45" t="s">
        <v>123</v>
      </c>
      <c r="H106" s="45" t="s">
        <v>714</v>
      </c>
      <c r="I106" s="44" t="s">
        <v>715</v>
      </c>
      <c r="J106" s="24">
        <f>SUMIF(利润与分析!B:B,成本与总价!D:D,利润与分析!K:K)</f>
        <v>522374.04</v>
      </c>
      <c r="K106" s="48" t="s">
        <v>79</v>
      </c>
      <c r="L106" s="49">
        <v>538530</v>
      </c>
      <c r="M106" s="77">
        <f t="shared" si="3"/>
        <v>3.0000111414405801E-2</v>
      </c>
      <c r="N106" s="46">
        <v>0</v>
      </c>
      <c r="O106" s="51" t="s">
        <v>716</v>
      </c>
      <c r="P106" s="52" t="s">
        <v>213</v>
      </c>
      <c r="Q106" s="52" t="s">
        <v>113</v>
      </c>
      <c r="R106" s="53" t="s">
        <v>51</v>
      </c>
      <c r="V106" s="53">
        <v>115</v>
      </c>
      <c r="X106" s="54">
        <v>45664.400949074101</v>
      </c>
      <c r="Y106" s="45" t="s">
        <v>52</v>
      </c>
      <c r="Z106" s="55" t="s">
        <v>717</v>
      </c>
      <c r="AA106" s="44" t="s">
        <v>127</v>
      </c>
      <c r="AC106" s="57">
        <v>1</v>
      </c>
      <c r="AD106" s="45" t="s">
        <v>245</v>
      </c>
      <c r="AE106" s="92">
        <v>1</v>
      </c>
      <c r="AF106" s="45" t="s">
        <v>245</v>
      </c>
      <c r="AI106" s="60"/>
      <c r="AO106" s="97">
        <f>(SUMIF(利润与分析!B:B,成本与总价!D:D,利润与分析!L:L)-J:J)/SUMIF(利润与分析!B:B,成本与总价!D:D,利润与分析!L:L)</f>
        <v>3.0000507678102001E-2</v>
      </c>
      <c r="AP106" s="77">
        <f t="shared" si="4"/>
        <v>3.9626369614104199E-7</v>
      </c>
      <c r="AR106" s="45">
        <f t="shared" si="5"/>
        <v>115</v>
      </c>
    </row>
    <row r="107" spans="1:44" ht="20.25" customHeight="1" x14ac:dyDescent="0.45">
      <c r="A107" s="62" t="str">
        <f>VLOOKUP(E107,销售员!A:B,2,0)</f>
        <v>南区</v>
      </c>
      <c r="B107" s="62" t="str">
        <f>VLOOKUP(E107,销售员!A:C,3,0)</f>
        <v>广深</v>
      </c>
      <c r="C107" s="24" t="str">
        <f>VLOOKUP(E107,销售员!A:D,4,0)</f>
        <v>广东</v>
      </c>
      <c r="D107" s="66">
        <v>817482</v>
      </c>
      <c r="E107" s="46" t="s">
        <v>505</v>
      </c>
      <c r="F107" s="45" t="s">
        <v>718</v>
      </c>
      <c r="G107" s="45" t="s">
        <v>719</v>
      </c>
      <c r="H107" s="45" t="s">
        <v>720</v>
      </c>
      <c r="I107" s="44" t="s">
        <v>721</v>
      </c>
      <c r="J107" s="24">
        <f>SUMIF(利润与分析!B:B,成本与总价!D:D,利润与分析!K:K)</f>
        <v>1315459.6499999999</v>
      </c>
      <c r="K107" s="48" t="s">
        <v>79</v>
      </c>
      <c r="L107" s="49">
        <v>1381063</v>
      </c>
      <c r="M107" s="77">
        <f t="shared" si="3"/>
        <v>4.7502069058399099E-2</v>
      </c>
      <c r="N107" s="46">
        <v>0</v>
      </c>
      <c r="O107" s="51" t="s">
        <v>722</v>
      </c>
      <c r="P107" s="52" t="s">
        <v>91</v>
      </c>
      <c r="Q107" s="52" t="s">
        <v>81</v>
      </c>
      <c r="R107" s="53" t="s">
        <v>51</v>
      </c>
      <c r="V107" s="53">
        <v>180</v>
      </c>
      <c r="W107" s="53">
        <v>1</v>
      </c>
      <c r="X107" s="54">
        <v>45664.417627314797</v>
      </c>
      <c r="Y107" s="45" t="s">
        <v>92</v>
      </c>
      <c r="Z107" s="55" t="s">
        <v>723</v>
      </c>
      <c r="AA107" s="44" t="s">
        <v>105</v>
      </c>
      <c r="AC107" s="57">
        <v>1</v>
      </c>
      <c r="AD107" s="45" t="s">
        <v>179</v>
      </c>
      <c r="AE107" s="92">
        <v>1</v>
      </c>
      <c r="AF107" s="45" t="s">
        <v>179</v>
      </c>
      <c r="AI107" s="60"/>
      <c r="AO107" s="97">
        <f>(SUMIF(利润与分析!B:B,成本与总价!D:D,利润与分析!L:L)-J:J)/SUMIF(利润与分析!B:B,成本与总价!D:D,利润与分析!L:L)</f>
        <v>4.7501965605692698E-2</v>
      </c>
      <c r="AP107" s="77">
        <f t="shared" si="4"/>
        <v>9.9998965472935901E-3</v>
      </c>
      <c r="AR107" s="45">
        <f t="shared" si="5"/>
        <v>180</v>
      </c>
    </row>
    <row r="108" spans="1:44" ht="20.25" customHeight="1" x14ac:dyDescent="0.45">
      <c r="A108" s="62" t="str">
        <f>VLOOKUP(E108,销售员!A:B,2,0)</f>
        <v>南区</v>
      </c>
      <c r="B108" s="62" t="str">
        <f>VLOOKUP(E108,销售员!A:C,3,0)</f>
        <v>湘桂琼</v>
      </c>
      <c r="C108" s="24" t="str">
        <f>VLOOKUP(E108,销售员!A:D,4,0)</f>
        <v>广西</v>
      </c>
      <c r="D108" s="66">
        <v>817556</v>
      </c>
      <c r="E108" s="46" t="s">
        <v>523</v>
      </c>
      <c r="F108" s="45" t="s">
        <v>724</v>
      </c>
      <c r="G108" s="45" t="s">
        <v>725</v>
      </c>
      <c r="H108" s="45" t="s">
        <v>726</v>
      </c>
      <c r="I108" s="44" t="s">
        <v>727</v>
      </c>
      <c r="J108" s="24">
        <f>SUMIF(利润与分析!B:B,成本与总价!D:D,利润与分析!K:K)</f>
        <v>166777.19</v>
      </c>
      <c r="K108" s="48" t="s">
        <v>79</v>
      </c>
      <c r="L108" s="49">
        <v>174603</v>
      </c>
      <c r="M108" s="77">
        <f t="shared" si="3"/>
        <v>4.4820593002411202E-2</v>
      </c>
      <c r="N108" s="46">
        <v>0</v>
      </c>
      <c r="O108" s="51" t="s">
        <v>728</v>
      </c>
      <c r="P108" s="52" t="s">
        <v>91</v>
      </c>
      <c r="Q108" s="52" t="s">
        <v>81</v>
      </c>
      <c r="R108" s="53" t="s">
        <v>51</v>
      </c>
      <c r="V108" s="53">
        <v>115</v>
      </c>
      <c r="X108" s="54">
        <v>45664.442141203697</v>
      </c>
      <c r="Y108" s="45" t="s">
        <v>52</v>
      </c>
      <c r="Z108" s="55" t="s">
        <v>729</v>
      </c>
      <c r="AA108" s="44" t="s">
        <v>105</v>
      </c>
      <c r="AC108" s="57">
        <v>1</v>
      </c>
      <c r="AD108" s="45" t="s">
        <v>245</v>
      </c>
      <c r="AE108" s="92">
        <v>1</v>
      </c>
      <c r="AF108" s="45" t="s">
        <v>245</v>
      </c>
      <c r="AI108" s="60"/>
      <c r="AO108" s="97">
        <f>(SUMIF(利润与分析!B:B,成本与总价!D:D,利润与分析!L:L)-J:J)/SUMIF(利润与分析!B:B,成本与总价!D:D,利润与分析!L:L)</f>
        <v>4.4819170649899202E-2</v>
      </c>
      <c r="AP108" s="77">
        <f t="shared" si="4"/>
        <v>-1.4223525119302901E-6</v>
      </c>
      <c r="AR108" s="45">
        <f t="shared" si="5"/>
        <v>115</v>
      </c>
    </row>
    <row r="109" spans="1:44" ht="20.25" customHeight="1" x14ac:dyDescent="0.45">
      <c r="A109" s="62" t="str">
        <f>VLOOKUP(E109,销售员!A:B,2,0)</f>
        <v>南区</v>
      </c>
      <c r="B109" s="62" t="str">
        <f>VLOOKUP(E109,销售员!A:C,3,0)</f>
        <v>福建</v>
      </c>
      <c r="C109" s="24" t="str">
        <f>VLOOKUP(E109,销售员!A:D,4,0)</f>
        <v>福建</v>
      </c>
      <c r="D109" s="66">
        <v>816357</v>
      </c>
      <c r="E109" s="46" t="s">
        <v>676</v>
      </c>
      <c r="F109" s="45" t="s">
        <v>730</v>
      </c>
      <c r="G109" s="45" t="s">
        <v>731</v>
      </c>
      <c r="H109" s="45" t="s">
        <v>732</v>
      </c>
      <c r="I109" s="44" t="s">
        <v>733</v>
      </c>
      <c r="J109" s="24">
        <f>SUMIF(利润与分析!B:B,成本与总价!D:D,利润与分析!K:K)</f>
        <v>46145.73</v>
      </c>
      <c r="K109" s="48" t="s">
        <v>79</v>
      </c>
      <c r="L109" s="49">
        <v>48320.05</v>
      </c>
      <c r="M109" s="77">
        <f t="shared" si="3"/>
        <v>4.4998297808052902E-2</v>
      </c>
      <c r="N109" s="46">
        <v>0</v>
      </c>
      <c r="O109" s="51" t="s">
        <v>734</v>
      </c>
      <c r="P109" s="52" t="s">
        <v>91</v>
      </c>
      <c r="Q109" s="52" t="s">
        <v>81</v>
      </c>
      <c r="X109" s="54">
        <v>45664.447013888901</v>
      </c>
      <c r="Y109" s="45" t="s">
        <v>52</v>
      </c>
      <c r="Z109" s="55" t="s">
        <v>119</v>
      </c>
      <c r="AA109" s="44" t="s">
        <v>105</v>
      </c>
      <c r="AB109" s="56" t="s">
        <v>735</v>
      </c>
      <c r="AC109" s="57">
        <v>2</v>
      </c>
      <c r="AD109" s="45" t="s">
        <v>128</v>
      </c>
      <c r="AE109" s="92">
        <v>1</v>
      </c>
      <c r="AF109" s="45" t="s">
        <v>128</v>
      </c>
      <c r="AI109" s="60"/>
      <c r="AO109" s="97">
        <f>(SUMIF(利润与分析!B:B,成本与总价!D:D,利润与分析!L:L)-J:J)/SUMIF(利润与分析!B:B,成本与总价!D:D,利润与分析!L:L)</f>
        <v>4.4998890730313497E-2</v>
      </c>
      <c r="AP109" s="77">
        <f t="shared" si="4"/>
        <v>5.9292226056717499E-7</v>
      </c>
      <c r="AR109" s="45">
        <f t="shared" si="5"/>
        <v>0</v>
      </c>
    </row>
    <row r="110" spans="1:44" ht="20.25" customHeight="1" x14ac:dyDescent="0.45">
      <c r="A110" s="62" t="str">
        <f>VLOOKUP(E110,销售员!A:B,2,0)</f>
        <v>南区</v>
      </c>
      <c r="B110" s="62" t="str">
        <f>VLOOKUP(E110,销售员!A:C,3,0)</f>
        <v>沪浙</v>
      </c>
      <c r="C110" s="24" t="str">
        <f>VLOOKUP(E110,销售员!A:D,4,0)</f>
        <v>浙江</v>
      </c>
      <c r="D110" s="66">
        <v>817567</v>
      </c>
      <c r="E110" s="46" t="s">
        <v>591</v>
      </c>
      <c r="F110" s="45" t="s">
        <v>736</v>
      </c>
      <c r="G110" s="45" t="s">
        <v>593</v>
      </c>
      <c r="H110" s="45" t="s">
        <v>737</v>
      </c>
      <c r="I110" s="44" t="s">
        <v>738</v>
      </c>
      <c r="J110" s="24">
        <f>SUMIF(利润与分析!B:B,成本与总价!D:D,利润与分析!K:K)</f>
        <v>367647.29</v>
      </c>
      <c r="K110" s="48" t="s">
        <v>79</v>
      </c>
      <c r="L110" s="49">
        <v>384972</v>
      </c>
      <c r="M110" s="77">
        <f t="shared" si="3"/>
        <v>4.5002519663767802E-2</v>
      </c>
      <c r="N110" s="46">
        <v>0</v>
      </c>
      <c r="O110" s="51" t="s">
        <v>739</v>
      </c>
      <c r="P110" s="52" t="s">
        <v>398</v>
      </c>
      <c r="Q110" s="52" t="s">
        <v>81</v>
      </c>
      <c r="R110" s="53" t="s">
        <v>51</v>
      </c>
      <c r="V110" s="53">
        <v>115</v>
      </c>
      <c r="X110" s="54">
        <v>45664.455474536997</v>
      </c>
      <c r="Y110" s="45" t="s">
        <v>92</v>
      </c>
      <c r="Z110" s="55" t="s">
        <v>740</v>
      </c>
      <c r="AA110" s="44" t="s">
        <v>127</v>
      </c>
      <c r="AC110" s="57">
        <v>1</v>
      </c>
      <c r="AD110" s="45" t="s">
        <v>245</v>
      </c>
      <c r="AE110" s="92">
        <v>1</v>
      </c>
      <c r="AF110" s="45" t="s">
        <v>245</v>
      </c>
      <c r="AI110" s="60"/>
      <c r="AO110" s="97">
        <f>(SUMIF(利润与分析!B:B,成本与总价!D:D,利润与分析!L:L)-J:J)/SUMIF(利润与分析!B:B,成本与总价!D:D,利润与分析!L:L)</f>
        <v>4.50033382918716E-2</v>
      </c>
      <c r="AP110" s="77">
        <f t="shared" si="4"/>
        <v>8.1862810380472997E-7</v>
      </c>
      <c r="AR110" s="45">
        <f t="shared" si="5"/>
        <v>115</v>
      </c>
    </row>
    <row r="111" spans="1:44" ht="20.25" customHeight="1" x14ac:dyDescent="0.45">
      <c r="A111" s="62" t="str">
        <f>VLOOKUP(E111,销售员!A:B,2,0)</f>
        <v>北区</v>
      </c>
      <c r="B111" s="62" t="str">
        <f>VLOOKUP(E111,销售员!A:C,3,0)</f>
        <v>黑吉辽</v>
      </c>
      <c r="C111" s="24" t="str">
        <f>VLOOKUP(E111,销售员!A:D,4,0)</f>
        <v>辽宁</v>
      </c>
      <c r="D111" s="66">
        <v>817581</v>
      </c>
      <c r="E111" s="46" t="s">
        <v>569</v>
      </c>
      <c r="F111" s="45" t="s">
        <v>741</v>
      </c>
      <c r="G111" s="45" t="s">
        <v>742</v>
      </c>
      <c r="H111" s="45" t="s">
        <v>743</v>
      </c>
      <c r="I111" s="44" t="s">
        <v>744</v>
      </c>
      <c r="J111" s="24">
        <f>SUMIF(利润与分析!B:B,成本与总价!D:D,利润与分析!K:K)</f>
        <v>27819.079679999999</v>
      </c>
      <c r="K111" s="48" t="s">
        <v>79</v>
      </c>
      <c r="L111" s="49">
        <v>28575.26</v>
      </c>
      <c r="M111" s="77">
        <f t="shared" si="3"/>
        <v>2.6462762543542798E-2</v>
      </c>
      <c r="N111" s="46">
        <v>0</v>
      </c>
      <c r="O111" s="51" t="s">
        <v>745</v>
      </c>
      <c r="P111" s="52" t="s">
        <v>61</v>
      </c>
      <c r="Q111" s="52" t="s">
        <v>103</v>
      </c>
      <c r="X111" s="54">
        <v>45664.4596296296</v>
      </c>
      <c r="Y111" s="45" t="s">
        <v>118</v>
      </c>
      <c r="Z111" s="55" t="s">
        <v>119</v>
      </c>
      <c r="AA111" s="44" t="s">
        <v>94</v>
      </c>
      <c r="AC111" s="57">
        <v>1</v>
      </c>
      <c r="AD111" s="45" t="s">
        <v>120</v>
      </c>
      <c r="AE111" s="92">
        <v>1</v>
      </c>
      <c r="AF111" s="45" t="s">
        <v>120</v>
      </c>
      <c r="AI111" s="60"/>
      <c r="AO111" s="97">
        <f>(SUMIF(利润与分析!B:B,成本与总价!D:D,利润与分析!L:L)-J:J)/SUMIF(利润与分析!B:B,成本与总价!D:D,利润与分析!L:L)</f>
        <v>4.5552540091035702E-2</v>
      </c>
      <c r="AP111" s="77">
        <f t="shared" si="4"/>
        <v>1.90897775474929E-2</v>
      </c>
      <c r="AR111" s="45">
        <f t="shared" si="5"/>
        <v>0</v>
      </c>
    </row>
    <row r="112" spans="1:44" ht="20.25" customHeight="1" x14ac:dyDescent="0.45">
      <c r="A112" s="62" t="str">
        <f>VLOOKUP(E112,销售员!A:B,2,0)</f>
        <v>南区</v>
      </c>
      <c r="B112" s="62" t="str">
        <f>VLOOKUP(E112,销售员!A:C,3,0)</f>
        <v>福建</v>
      </c>
      <c r="C112" s="24" t="str">
        <f>VLOOKUP(E112,销售员!A:D,4,0)</f>
        <v>福建</v>
      </c>
      <c r="D112" s="66">
        <v>817573</v>
      </c>
      <c r="E112" s="46" t="s">
        <v>226</v>
      </c>
      <c r="F112" s="45" t="s">
        <v>746</v>
      </c>
      <c r="G112" s="45" t="s">
        <v>747</v>
      </c>
      <c r="H112" s="45" t="s">
        <v>748</v>
      </c>
      <c r="I112" s="44" t="s">
        <v>749</v>
      </c>
      <c r="J112" s="24">
        <f>SUMIF(利润与分析!B:B,成本与总价!D:D,利润与分析!K:K)</f>
        <v>120771.14</v>
      </c>
      <c r="K112" s="48" t="s">
        <v>79</v>
      </c>
      <c r="L112" s="49">
        <v>124506.9</v>
      </c>
      <c r="M112" s="77">
        <f t="shared" si="3"/>
        <v>3.0004441520911699E-2</v>
      </c>
      <c r="N112" s="46">
        <v>0</v>
      </c>
      <c r="O112" s="51" t="s">
        <v>750</v>
      </c>
      <c r="P112" s="52" t="s">
        <v>751</v>
      </c>
      <c r="Q112" s="52" t="s">
        <v>81</v>
      </c>
      <c r="R112" s="53" t="s">
        <v>51</v>
      </c>
      <c r="V112" s="53">
        <v>120</v>
      </c>
      <c r="X112" s="54">
        <v>45664.462534722203</v>
      </c>
      <c r="Y112" s="45" t="s">
        <v>52</v>
      </c>
      <c r="Z112" s="55" t="s">
        <v>752</v>
      </c>
      <c r="AA112" s="44" t="s">
        <v>105</v>
      </c>
      <c r="AC112" s="57">
        <v>1</v>
      </c>
      <c r="AD112" s="45" t="s">
        <v>96</v>
      </c>
      <c r="AE112" s="92">
        <v>1</v>
      </c>
      <c r="AF112" s="45" t="s">
        <v>96</v>
      </c>
      <c r="AI112" s="60"/>
      <c r="AO112" s="97">
        <f>(SUMIF(利润与分析!B:B,成本与总价!D:D,利润与分析!L:L)-J:J)/SUMIF(利润与分析!B:B,成本与总价!D:D,利润与分析!L:L)</f>
        <v>3.0004441520911699E-2</v>
      </c>
      <c r="AP112" s="77">
        <f t="shared" si="4"/>
        <v>0</v>
      </c>
      <c r="AR112" s="45">
        <f t="shared" si="5"/>
        <v>120</v>
      </c>
    </row>
    <row r="113" spans="1:44" ht="20.25" customHeight="1" x14ac:dyDescent="0.45">
      <c r="A113" s="62" t="str">
        <f>VLOOKUP(E113,销售员!A:B,2,0)</f>
        <v>北区</v>
      </c>
      <c r="B113" s="62" t="str">
        <f>VLOOKUP(E113,销售员!A:C,3,0)</f>
        <v>京津冀</v>
      </c>
      <c r="C113" s="24" t="str">
        <f>VLOOKUP(E113,销售员!A:D,4,0)</f>
        <v>北京</v>
      </c>
      <c r="D113" s="66">
        <v>820579</v>
      </c>
      <c r="E113" s="46" t="s">
        <v>692</v>
      </c>
      <c r="F113" s="45" t="s">
        <v>693</v>
      </c>
      <c r="G113" s="45" t="s">
        <v>694</v>
      </c>
      <c r="H113" s="45" t="s">
        <v>695</v>
      </c>
      <c r="I113" s="44" t="s">
        <v>753</v>
      </c>
      <c r="J113" s="24">
        <f>SUMIF(利润与分析!B:B,成本与总价!D:D,利润与分析!K:K)</f>
        <v>1759.11</v>
      </c>
      <c r="K113" s="48" t="s">
        <v>79</v>
      </c>
      <c r="L113" s="49">
        <v>1842</v>
      </c>
      <c r="M113" s="77">
        <f t="shared" si="3"/>
        <v>4.4999999999999901E-2</v>
      </c>
      <c r="N113" s="46">
        <v>0</v>
      </c>
      <c r="O113" s="51" t="s">
        <v>754</v>
      </c>
      <c r="P113" s="52" t="s">
        <v>91</v>
      </c>
      <c r="Q113" s="52" t="s">
        <v>113</v>
      </c>
      <c r="X113" s="54">
        <v>45693.6227083333</v>
      </c>
      <c r="Y113" s="45" t="s">
        <v>118</v>
      </c>
      <c r="Z113" s="55" t="s">
        <v>119</v>
      </c>
      <c r="AA113" s="44" t="s">
        <v>127</v>
      </c>
      <c r="AC113" s="57">
        <v>1</v>
      </c>
      <c r="AD113" s="45" t="s">
        <v>120</v>
      </c>
      <c r="AE113" s="92">
        <v>1</v>
      </c>
      <c r="AF113" s="45" t="s">
        <v>120</v>
      </c>
      <c r="AI113" s="60"/>
      <c r="AO113" s="97">
        <f>(SUMIF(利润与分析!B:B,成本与总价!D:D,利润与分析!L:L)-J:J)/SUMIF(利润与分析!B:B,成本与总价!D:D,利润与分析!L:L)</f>
        <v>4.4999999999999901E-2</v>
      </c>
      <c r="AP113" s="77">
        <f t="shared" si="4"/>
        <v>0</v>
      </c>
      <c r="AR113" s="45">
        <f t="shared" si="5"/>
        <v>0</v>
      </c>
    </row>
    <row r="114" spans="1:44" ht="20.25" customHeight="1" x14ac:dyDescent="0.45">
      <c r="A114" s="62" t="str">
        <f>VLOOKUP(E114,销售员!A:B,2,0)</f>
        <v>南区</v>
      </c>
      <c r="B114" s="62" t="str">
        <f>VLOOKUP(E114,销售员!A:C,3,0)</f>
        <v>福建</v>
      </c>
      <c r="C114" s="24" t="str">
        <f>VLOOKUP(E114,销售员!A:D,4,0)</f>
        <v>福建</v>
      </c>
      <c r="D114" s="66">
        <v>817589</v>
      </c>
      <c r="E114" s="46" t="s">
        <v>226</v>
      </c>
      <c r="F114" s="45" t="s">
        <v>755</v>
      </c>
      <c r="G114" s="45" t="s">
        <v>756</v>
      </c>
      <c r="H114" s="45" t="s">
        <v>757</v>
      </c>
      <c r="I114" s="44" t="s">
        <v>758</v>
      </c>
      <c r="J114" s="24">
        <f>SUMIF(利润与分析!B:B,成本与总价!D:D,利润与分析!K:K)</f>
        <v>381.77864</v>
      </c>
      <c r="K114" s="48" t="s">
        <v>79</v>
      </c>
      <c r="L114" s="49">
        <v>400</v>
      </c>
      <c r="M114" s="77">
        <f t="shared" si="3"/>
        <v>4.5553400000000001E-2</v>
      </c>
      <c r="N114" s="46">
        <v>0</v>
      </c>
      <c r="O114" s="51" t="s">
        <v>759</v>
      </c>
      <c r="P114" s="52" t="s">
        <v>91</v>
      </c>
      <c r="Q114" s="52" t="s">
        <v>103</v>
      </c>
      <c r="X114" s="54">
        <v>45664.4700115741</v>
      </c>
      <c r="Y114" s="45" t="s">
        <v>52</v>
      </c>
      <c r="Z114" s="55" t="s">
        <v>119</v>
      </c>
      <c r="AA114" s="44" t="s">
        <v>105</v>
      </c>
      <c r="AC114" s="57">
        <v>1</v>
      </c>
      <c r="AD114" s="45" t="s">
        <v>128</v>
      </c>
      <c r="AE114" s="92">
        <v>1</v>
      </c>
      <c r="AF114" s="45" t="s">
        <v>128</v>
      </c>
      <c r="AI114" s="60"/>
      <c r="AO114" s="97">
        <f>(SUMIF(利润与分析!B:B,成本与总价!D:D,利润与分析!L:L)-J:J)/SUMIF(利润与分析!B:B,成本与总价!D:D,利润与分析!L:L)</f>
        <v>4.5553400000000001E-2</v>
      </c>
      <c r="AP114" s="77">
        <f t="shared" si="4"/>
        <v>0</v>
      </c>
      <c r="AR114" s="45">
        <f t="shared" si="5"/>
        <v>0</v>
      </c>
    </row>
    <row r="115" spans="1:44" ht="20.25" customHeight="1" x14ac:dyDescent="0.45">
      <c r="A115" s="62" t="str">
        <f>VLOOKUP(E115,销售员!A:B,2,0)</f>
        <v>北区</v>
      </c>
      <c r="B115" s="62" t="str">
        <f>VLOOKUP(E115,销售员!A:C,3,0)</f>
        <v>陕豫鲁</v>
      </c>
      <c r="C115" s="24" t="str">
        <f>VLOOKUP(E115,销售员!A:D,4,0)</f>
        <v>山东</v>
      </c>
      <c r="D115" s="66">
        <v>817464</v>
      </c>
      <c r="E115" s="46" t="s">
        <v>140</v>
      </c>
      <c r="F115" s="45" t="s">
        <v>760</v>
      </c>
      <c r="G115" s="45" t="s">
        <v>142</v>
      </c>
      <c r="H115" s="45" t="s">
        <v>761</v>
      </c>
      <c r="I115" s="44" t="s">
        <v>762</v>
      </c>
      <c r="J115" s="24">
        <f>SUMIF(利润与分析!B:B,成本与总价!D:D,利润与分析!K:K)</f>
        <v>7659.1</v>
      </c>
      <c r="K115" s="48" t="s">
        <v>79</v>
      </c>
      <c r="L115" s="49">
        <v>8020</v>
      </c>
      <c r="M115" s="77">
        <f t="shared" si="3"/>
        <v>4.4999999999999998E-2</v>
      </c>
      <c r="N115" s="46">
        <v>0</v>
      </c>
      <c r="O115" s="51" t="s">
        <v>763</v>
      </c>
      <c r="P115" s="52" t="s">
        <v>91</v>
      </c>
      <c r="Q115" s="52" t="s">
        <v>113</v>
      </c>
      <c r="X115" s="54">
        <v>45664.476747685199</v>
      </c>
      <c r="Y115" s="45" t="s">
        <v>52</v>
      </c>
      <c r="Z115" s="55" t="s">
        <v>119</v>
      </c>
      <c r="AA115" s="44" t="s">
        <v>83</v>
      </c>
      <c r="AC115" s="57">
        <v>1</v>
      </c>
      <c r="AD115" s="45" t="s">
        <v>128</v>
      </c>
      <c r="AE115" s="92">
        <v>1</v>
      </c>
      <c r="AF115" s="45" t="s">
        <v>128</v>
      </c>
      <c r="AI115" s="60"/>
      <c r="AO115" s="97">
        <f>(SUMIF(利润与分析!B:B,成本与总价!D:D,利润与分析!L:L)-J:J)/SUMIF(利润与分析!B:B,成本与总价!D:D,利润与分析!L:L)</f>
        <v>4.4999999999999998E-2</v>
      </c>
      <c r="AP115" s="77">
        <f t="shared" si="4"/>
        <v>0</v>
      </c>
      <c r="AR115" s="45">
        <f t="shared" si="5"/>
        <v>0</v>
      </c>
    </row>
    <row r="116" spans="1:44" ht="20.25" customHeight="1" x14ac:dyDescent="0.45">
      <c r="A116" s="62" t="str">
        <f>VLOOKUP(E116,销售员!A:B,2,0)</f>
        <v>北区</v>
      </c>
      <c r="B116" s="62" t="str">
        <f>VLOOKUP(E116,销售员!A:C,3,0)</f>
        <v>陕豫鲁</v>
      </c>
      <c r="C116" s="24" t="str">
        <f>VLOOKUP(E116,销售员!A:D,4,0)</f>
        <v>山东</v>
      </c>
      <c r="D116" s="66">
        <v>817578</v>
      </c>
      <c r="E116" s="46" t="s">
        <v>764</v>
      </c>
      <c r="F116" s="45" t="s">
        <v>765</v>
      </c>
      <c r="G116" s="45" t="s">
        <v>766</v>
      </c>
      <c r="H116" s="45" t="s">
        <v>767</v>
      </c>
      <c r="I116" s="44" t="s">
        <v>768</v>
      </c>
      <c r="J116" s="24">
        <f>SUMIF(利润与分析!B:B,成本与总价!D:D,利润与分析!K:K)</f>
        <v>76721.31</v>
      </c>
      <c r="K116" s="48" t="s">
        <v>79</v>
      </c>
      <c r="L116" s="49">
        <v>80336.52</v>
      </c>
      <c r="M116" s="77">
        <f t="shared" si="3"/>
        <v>4.5000829012757697E-2</v>
      </c>
      <c r="N116" s="46">
        <v>0</v>
      </c>
      <c r="O116" s="51" t="s">
        <v>424</v>
      </c>
      <c r="P116" s="52" t="s">
        <v>91</v>
      </c>
      <c r="Q116" s="52" t="s">
        <v>113</v>
      </c>
      <c r="X116" s="54">
        <v>45664.481932870403</v>
      </c>
      <c r="Y116" s="45" t="s">
        <v>92</v>
      </c>
      <c r="Z116" s="55" t="s">
        <v>119</v>
      </c>
      <c r="AA116" s="44" t="s">
        <v>83</v>
      </c>
      <c r="AC116" s="57">
        <v>1</v>
      </c>
      <c r="AD116" s="45" t="s">
        <v>128</v>
      </c>
      <c r="AE116" s="92">
        <v>1</v>
      </c>
      <c r="AF116" s="45" t="s">
        <v>128</v>
      </c>
      <c r="AI116" s="60"/>
      <c r="AO116" s="97">
        <f>(SUMIF(利润与分析!B:B,成本与总价!D:D,利润与分析!L:L)-J:J)/SUMIF(利润与分析!B:B,成本与总价!D:D,利润与分析!L:L)</f>
        <v>4.5000829012757697E-2</v>
      </c>
      <c r="AP116" s="77">
        <f t="shared" si="4"/>
        <v>0</v>
      </c>
      <c r="AR116" s="45">
        <f t="shared" si="5"/>
        <v>0</v>
      </c>
    </row>
    <row r="117" spans="1:44" ht="20.25" customHeight="1" x14ac:dyDescent="0.45">
      <c r="A117" s="62" t="str">
        <f>VLOOKUP(E117,销售员!A:B,2,0)</f>
        <v>北区</v>
      </c>
      <c r="B117" s="62" t="str">
        <f>VLOOKUP(E117,销售员!A:C,3,0)</f>
        <v>陕豫鲁</v>
      </c>
      <c r="C117" s="24" t="str">
        <f>VLOOKUP(E117,销售员!A:D,4,0)</f>
        <v>山东</v>
      </c>
      <c r="D117" s="66">
        <v>817600</v>
      </c>
      <c r="E117" s="46" t="s">
        <v>400</v>
      </c>
      <c r="F117" s="45" t="s">
        <v>769</v>
      </c>
      <c r="G117" s="45" t="s">
        <v>578</v>
      </c>
      <c r="H117" s="45" t="s">
        <v>770</v>
      </c>
      <c r="I117" s="44" t="s">
        <v>771</v>
      </c>
      <c r="J117" s="24">
        <f>SUMIF(利润与分析!B:B,成本与总价!D:D,利润与分析!K:K)</f>
        <v>34992.800000000003</v>
      </c>
      <c r="K117" s="48" t="s">
        <v>79</v>
      </c>
      <c r="L117" s="49">
        <v>36641.800000000003</v>
      </c>
      <c r="M117" s="77">
        <f t="shared" si="3"/>
        <v>4.5003247657047399E-2</v>
      </c>
      <c r="N117" s="46">
        <v>0</v>
      </c>
      <c r="O117" s="51" t="s">
        <v>540</v>
      </c>
      <c r="P117" s="52" t="s">
        <v>91</v>
      </c>
      <c r="Q117" s="52" t="s">
        <v>113</v>
      </c>
      <c r="X117" s="54">
        <v>45664.4933101852</v>
      </c>
      <c r="Y117" s="45" t="s">
        <v>52</v>
      </c>
      <c r="Z117" s="55" t="s">
        <v>119</v>
      </c>
      <c r="AA117" s="44" t="s">
        <v>83</v>
      </c>
      <c r="AC117" s="57">
        <v>1</v>
      </c>
      <c r="AD117" s="45" t="s">
        <v>128</v>
      </c>
      <c r="AE117" s="92">
        <v>1</v>
      </c>
      <c r="AF117" s="45" t="s">
        <v>128</v>
      </c>
      <c r="AI117" s="60"/>
      <c r="AO117" s="97">
        <f>(SUMIF(利润与分析!B:B,成本与总价!D:D,利润与分析!L:L)-J:J)/SUMIF(利润与分析!B:B,成本与总价!D:D,利润与分析!L:L)</f>
        <v>4.5003247657047399E-2</v>
      </c>
      <c r="AP117" s="77">
        <f t="shared" si="4"/>
        <v>0</v>
      </c>
      <c r="AR117" s="45">
        <f t="shared" si="5"/>
        <v>0</v>
      </c>
    </row>
    <row r="118" spans="1:44" ht="20.25" customHeight="1" x14ac:dyDescent="0.45">
      <c r="A118" s="62" t="str">
        <f>VLOOKUP(E118,销售员!A:B,2,0)</f>
        <v>北区</v>
      </c>
      <c r="B118" s="62" t="str">
        <f>VLOOKUP(E118,销售员!A:C,3,0)</f>
        <v>黑吉辽</v>
      </c>
      <c r="C118" s="24" t="str">
        <f>VLOOKUP(E118,销售员!A:D,4,0)</f>
        <v>辽宁</v>
      </c>
      <c r="D118" s="66">
        <v>817629</v>
      </c>
      <c r="E118" s="46" t="s">
        <v>569</v>
      </c>
      <c r="F118" s="45" t="s">
        <v>772</v>
      </c>
      <c r="G118" s="45" t="s">
        <v>773</v>
      </c>
      <c r="H118" s="45" t="s">
        <v>774</v>
      </c>
      <c r="I118" s="44" t="s">
        <v>775</v>
      </c>
      <c r="J118" s="24">
        <f>SUMIF(利润与分析!B:B,成本与总价!D:D,利润与分析!K:K)</f>
        <v>934.11</v>
      </c>
      <c r="K118" s="48" t="s">
        <v>79</v>
      </c>
      <c r="L118" s="49">
        <v>944.12</v>
      </c>
      <c r="M118" s="77">
        <f t="shared" si="3"/>
        <v>1.06024657882472E-2</v>
      </c>
      <c r="N118" s="46">
        <v>0</v>
      </c>
      <c r="O118" s="51" t="s">
        <v>452</v>
      </c>
      <c r="P118" s="52" t="s">
        <v>213</v>
      </c>
      <c r="Q118" s="52" t="s">
        <v>113</v>
      </c>
      <c r="X118" s="54">
        <v>45664.583611111098</v>
      </c>
      <c r="Y118" s="45" t="s">
        <v>118</v>
      </c>
      <c r="Z118" s="55" t="s">
        <v>119</v>
      </c>
      <c r="AA118" s="44" t="s">
        <v>94</v>
      </c>
      <c r="AC118" s="57">
        <v>1</v>
      </c>
      <c r="AD118" s="45" t="s">
        <v>120</v>
      </c>
      <c r="AE118" s="92">
        <v>1</v>
      </c>
      <c r="AF118" s="45" t="s">
        <v>120</v>
      </c>
      <c r="AI118" s="60"/>
      <c r="AO118" s="97">
        <f>(SUMIF(利润与分析!B:B,成本与总价!D:D,利润与分析!L:L)-J:J)/SUMIF(利润与分析!B:B,成本与总价!D:D,利润与分析!L:L)</f>
        <v>0.03</v>
      </c>
      <c r="AP118" s="77">
        <f t="shared" si="4"/>
        <v>1.93975342117527E-2</v>
      </c>
      <c r="AR118" s="45">
        <f t="shared" si="5"/>
        <v>0</v>
      </c>
    </row>
    <row r="119" spans="1:44" ht="20.25" customHeight="1" x14ac:dyDescent="0.45">
      <c r="A119" s="62" t="str">
        <f>VLOOKUP(E119,销售员!A:B,2,0)</f>
        <v>北区</v>
      </c>
      <c r="B119" s="62" t="str">
        <f>VLOOKUP(E119,销售员!A:C,3,0)</f>
        <v>京津冀</v>
      </c>
      <c r="C119" s="24" t="str">
        <f>VLOOKUP(E119,销售员!A:D,4,0)</f>
        <v>北京</v>
      </c>
      <c r="D119" s="66">
        <v>817632</v>
      </c>
      <c r="E119" s="46" t="s">
        <v>776</v>
      </c>
      <c r="F119" s="45" t="s">
        <v>777</v>
      </c>
      <c r="G119" s="45" t="s">
        <v>778</v>
      </c>
      <c r="H119" s="45" t="s">
        <v>779</v>
      </c>
      <c r="I119" s="44" t="s">
        <v>780</v>
      </c>
      <c r="J119" s="24">
        <f>SUMIF(利润与分析!B:B,成本与总价!D:D,利润与分析!K:K)</f>
        <v>16664.12</v>
      </c>
      <c r="K119" s="48" t="s">
        <v>79</v>
      </c>
      <c r="L119" s="49">
        <v>17058</v>
      </c>
      <c r="M119" s="77">
        <f t="shared" si="3"/>
        <v>2.3090631961542998E-2</v>
      </c>
      <c r="N119" s="46">
        <v>0</v>
      </c>
      <c r="O119" s="51" t="s">
        <v>781</v>
      </c>
      <c r="Q119" s="52" t="s">
        <v>113</v>
      </c>
      <c r="X119" s="54">
        <v>45664.584583333301</v>
      </c>
      <c r="Y119" s="45" t="s">
        <v>118</v>
      </c>
      <c r="Z119" s="55" t="s">
        <v>119</v>
      </c>
      <c r="AA119" s="44" t="s">
        <v>94</v>
      </c>
      <c r="AC119" s="57">
        <v>1</v>
      </c>
      <c r="AD119" s="45" t="s">
        <v>120</v>
      </c>
      <c r="AE119" s="92">
        <v>1</v>
      </c>
      <c r="AF119" s="45" t="s">
        <v>120</v>
      </c>
      <c r="AI119" s="60"/>
      <c r="AO119" s="97">
        <f>(SUMIF(利润与分析!B:B,成本与总价!D:D,利润与分析!L:L)-J:J)/SUMIF(利润与分析!B:B,成本与总价!D:D,利润与分析!L:L)</f>
        <v>4.2622084338733802E-2</v>
      </c>
      <c r="AP119" s="77">
        <f t="shared" si="4"/>
        <v>1.9531452377190801E-2</v>
      </c>
      <c r="AR119" s="45">
        <f t="shared" si="5"/>
        <v>0</v>
      </c>
    </row>
    <row r="120" spans="1:44" ht="20.25" customHeight="1" x14ac:dyDescent="0.45">
      <c r="A120" s="62" t="str">
        <f>VLOOKUP(E120,销售员!A:B,2,0)</f>
        <v>南区</v>
      </c>
      <c r="B120" s="62" t="str">
        <f>VLOOKUP(E120,销售员!A:C,3,0)</f>
        <v>云贵川渝</v>
      </c>
      <c r="C120" s="24" t="str">
        <f>VLOOKUP(E120,销售员!A:D,4,0)</f>
        <v>四川</v>
      </c>
      <c r="D120" s="66">
        <v>817575</v>
      </c>
      <c r="E120" s="46" t="s">
        <v>440</v>
      </c>
      <c r="F120" s="45" t="s">
        <v>782</v>
      </c>
      <c r="G120" s="45" t="s">
        <v>783</v>
      </c>
      <c r="H120" s="45" t="s">
        <v>784</v>
      </c>
      <c r="I120" s="44" t="s">
        <v>785</v>
      </c>
      <c r="J120" s="24">
        <f>SUMIF(利润与分析!B:B,成本与总价!D:D,利润与分析!K:K)</f>
        <v>13437704.41</v>
      </c>
      <c r="K120" s="48" t="s">
        <v>79</v>
      </c>
      <c r="L120" s="49">
        <v>15374000</v>
      </c>
      <c r="M120" s="77">
        <f t="shared" si="3"/>
        <v>0.125946116170157</v>
      </c>
      <c r="N120" s="46">
        <v>0</v>
      </c>
      <c r="O120" s="51" t="s">
        <v>786</v>
      </c>
      <c r="Q120" s="52" t="s">
        <v>113</v>
      </c>
      <c r="R120" s="53" t="s">
        <v>51</v>
      </c>
      <c r="S120" s="53" t="s">
        <v>51</v>
      </c>
      <c r="T120" s="53">
        <v>180</v>
      </c>
      <c r="V120" s="53">
        <v>360</v>
      </c>
      <c r="W120" s="53">
        <v>9.89</v>
      </c>
      <c r="X120" s="54">
        <v>45664.589537036998</v>
      </c>
      <c r="Y120" s="45" t="s">
        <v>52</v>
      </c>
      <c r="Z120" s="55" t="s">
        <v>787</v>
      </c>
      <c r="AA120" s="44" t="s">
        <v>54</v>
      </c>
      <c r="AB120" s="56" t="s">
        <v>788</v>
      </c>
      <c r="AC120" s="57">
        <v>3</v>
      </c>
      <c r="AD120" s="45" t="s">
        <v>789</v>
      </c>
      <c r="AE120" s="92">
        <v>1</v>
      </c>
      <c r="AF120" s="45" t="s">
        <v>789</v>
      </c>
      <c r="AI120" s="60"/>
      <c r="AO120" s="97">
        <f>(SUMIF(利润与分析!B:B,成本与总价!D:D,利润与分析!L:L)-J:J)/SUMIF(利润与分析!B:B,成本与总价!D:D,利润与分析!L:L)</f>
        <v>2.9999826669470799E-2</v>
      </c>
      <c r="AP120" s="77">
        <f t="shared" si="4"/>
        <v>2.9537104993134799E-3</v>
      </c>
      <c r="AR120" s="45">
        <f t="shared" si="5"/>
        <v>360</v>
      </c>
    </row>
    <row r="121" spans="1:44" ht="20.25" customHeight="1" x14ac:dyDescent="0.45">
      <c r="A121" s="62" t="str">
        <f>VLOOKUP(E121,销售员!A:B,2,0)</f>
        <v>北区</v>
      </c>
      <c r="B121" s="62" t="str">
        <f>VLOOKUP(E121,销售员!A:C,3,0)</f>
        <v>晋蒙宁</v>
      </c>
      <c r="C121" s="24" t="str">
        <f>VLOOKUP(E121,销售员!A:D,4,0)</f>
        <v>山西</v>
      </c>
      <c r="D121" s="66">
        <v>820036</v>
      </c>
      <c r="E121" s="46" t="s">
        <v>790</v>
      </c>
      <c r="F121" s="45" t="s">
        <v>791</v>
      </c>
      <c r="G121" s="45" t="s">
        <v>792</v>
      </c>
      <c r="H121" s="45" t="s">
        <v>793</v>
      </c>
      <c r="I121" s="44" t="s">
        <v>794</v>
      </c>
      <c r="J121" s="24">
        <f>SUMIF(利润与分析!B:B,成本与总价!D:D,利润与分析!K:K)</f>
        <v>572458.03</v>
      </c>
      <c r="K121" s="48" t="s">
        <v>79</v>
      </c>
      <c r="L121" s="49">
        <v>599434</v>
      </c>
      <c r="M121" s="77">
        <f t="shared" si="3"/>
        <v>4.5002402266137699E-2</v>
      </c>
      <c r="N121" s="46">
        <v>0</v>
      </c>
      <c r="O121" s="51" t="s">
        <v>251</v>
      </c>
      <c r="P121" s="52" t="s">
        <v>398</v>
      </c>
      <c r="Q121" s="52" t="s">
        <v>113</v>
      </c>
      <c r="R121" s="53" t="s">
        <v>51</v>
      </c>
      <c r="T121" s="53">
        <v>90</v>
      </c>
      <c r="V121" s="53">
        <v>90</v>
      </c>
      <c r="X121" s="54">
        <v>45679.463622685202</v>
      </c>
      <c r="Y121" s="45" t="s">
        <v>92</v>
      </c>
      <c r="Z121" s="55" t="s">
        <v>795</v>
      </c>
      <c r="AA121" s="44" t="s">
        <v>127</v>
      </c>
      <c r="AC121" s="57">
        <v>2</v>
      </c>
      <c r="AD121" s="45" t="s">
        <v>206</v>
      </c>
      <c r="AE121" s="92">
        <v>1</v>
      </c>
      <c r="AF121" s="45" t="s">
        <v>206</v>
      </c>
      <c r="AI121" s="60"/>
      <c r="AO121" s="97">
        <f>(SUMIF(利润与分析!B:B,成本与总价!D:D,利润与分析!L:L)-J:J)/SUMIF(利润与分析!B:B,成本与总价!D:D,利润与分析!L:L)</f>
        <v>4.5001414502475599E-2</v>
      </c>
      <c r="AP121" s="77">
        <f t="shared" si="4"/>
        <v>-9.8776366206504408E-7</v>
      </c>
      <c r="AR121" s="45">
        <f t="shared" si="5"/>
        <v>90</v>
      </c>
    </row>
    <row r="122" spans="1:44" ht="20.25" customHeight="1" x14ac:dyDescent="0.45">
      <c r="A122" s="62" t="str">
        <f>VLOOKUP(E122,销售员!A:B,2,0)</f>
        <v>南区</v>
      </c>
      <c r="B122" s="62" t="str">
        <f>VLOOKUP(E122,销售员!A:C,3,0)</f>
        <v>苏皖</v>
      </c>
      <c r="C122" s="24" t="str">
        <f>VLOOKUP(E122,销售员!A:D,4,0)</f>
        <v>江苏</v>
      </c>
      <c r="D122" s="66">
        <v>817593</v>
      </c>
      <c r="E122" s="46" t="s">
        <v>796</v>
      </c>
      <c r="F122" s="45" t="s">
        <v>797</v>
      </c>
      <c r="G122" s="45" t="s">
        <v>798</v>
      </c>
      <c r="H122" s="45" t="s">
        <v>799</v>
      </c>
      <c r="I122" s="44" t="s">
        <v>800</v>
      </c>
      <c r="J122" s="24">
        <f>SUMIF(利润与分析!B:B,成本与总价!D:D,利润与分析!K:K)</f>
        <v>5166.42</v>
      </c>
      <c r="K122" s="48" t="s">
        <v>79</v>
      </c>
      <c r="L122" s="49">
        <v>5409</v>
      </c>
      <c r="M122" s="77">
        <f t="shared" si="3"/>
        <v>4.4847476428175402E-2</v>
      </c>
      <c r="N122" s="46">
        <v>0</v>
      </c>
      <c r="O122" s="51" t="s">
        <v>801</v>
      </c>
      <c r="P122" s="52" t="s">
        <v>91</v>
      </c>
      <c r="Q122" s="52" t="s">
        <v>113</v>
      </c>
      <c r="X122" s="54">
        <v>45664.621863425898</v>
      </c>
      <c r="Y122" s="45" t="s">
        <v>52</v>
      </c>
      <c r="Z122" s="55" t="s">
        <v>119</v>
      </c>
      <c r="AA122" s="44" t="s">
        <v>127</v>
      </c>
      <c r="AC122" s="57">
        <v>1</v>
      </c>
      <c r="AD122" s="45" t="s">
        <v>802</v>
      </c>
      <c r="AE122" s="92">
        <v>1</v>
      </c>
      <c r="AF122" s="45" t="s">
        <v>802</v>
      </c>
      <c r="AI122" s="60"/>
      <c r="AO122" s="97">
        <f>(SUMIF(利润与分析!B:B,成本与总价!D:D,利润与分析!L:L)-J:J)/SUMIF(利润与分析!B:B,成本与总价!D:D,利润与分析!L:L)</f>
        <v>4.4999316063632097E-2</v>
      </c>
      <c r="AP122" s="77">
        <f t="shared" si="4"/>
        <v>1.5183963545663999E-4</v>
      </c>
      <c r="AR122" s="45">
        <f t="shared" si="5"/>
        <v>0</v>
      </c>
    </row>
    <row r="123" spans="1:44" ht="20.25" customHeight="1" x14ac:dyDescent="0.45">
      <c r="A123" s="62" t="str">
        <f>VLOOKUP(E123,销售员!A:B,2,0)</f>
        <v>南区</v>
      </c>
      <c r="B123" s="62" t="str">
        <f>VLOOKUP(E123,销售员!A:C,3,0)</f>
        <v>福建</v>
      </c>
      <c r="C123" s="24" t="str">
        <f>VLOOKUP(E123,销售员!A:D,4,0)</f>
        <v>福建</v>
      </c>
      <c r="D123" s="66">
        <v>817594</v>
      </c>
      <c r="E123" s="46" t="s">
        <v>226</v>
      </c>
      <c r="F123" s="45" t="s">
        <v>803</v>
      </c>
      <c r="G123" s="45" t="s">
        <v>747</v>
      </c>
      <c r="H123" s="45" t="s">
        <v>804</v>
      </c>
      <c r="I123" s="44" t="s">
        <v>805</v>
      </c>
      <c r="J123" s="24">
        <f>SUMIF(利润与分析!B:B,成本与总价!D:D,利润与分析!K:K)</f>
        <v>762756.17</v>
      </c>
      <c r="K123" s="48" t="s">
        <v>79</v>
      </c>
      <c r="L123" s="49">
        <v>790710.58</v>
      </c>
      <c r="M123" s="77">
        <f t="shared" si="3"/>
        <v>3.5353529732711997E-2</v>
      </c>
      <c r="N123" s="46">
        <v>0</v>
      </c>
      <c r="O123" s="51" t="s">
        <v>806</v>
      </c>
      <c r="P123" s="52" t="s">
        <v>61</v>
      </c>
      <c r="Q123" s="52" t="s">
        <v>81</v>
      </c>
      <c r="R123" s="53" t="s">
        <v>51</v>
      </c>
      <c r="V123" s="53">
        <v>120</v>
      </c>
      <c r="W123" s="53">
        <v>-1</v>
      </c>
      <c r="X123" s="54">
        <v>45664.660428240699</v>
      </c>
      <c r="Y123" s="45" t="s">
        <v>52</v>
      </c>
      <c r="Z123" s="55" t="s">
        <v>807</v>
      </c>
      <c r="AA123" s="44" t="s">
        <v>105</v>
      </c>
      <c r="AC123" s="57">
        <v>1</v>
      </c>
      <c r="AD123" s="45" t="s">
        <v>96</v>
      </c>
      <c r="AE123" s="92">
        <v>1</v>
      </c>
      <c r="AF123" s="45" t="s">
        <v>96</v>
      </c>
      <c r="AI123" s="60"/>
      <c r="AO123" s="97">
        <f>(SUMIF(利润与分析!B:B,成本与总价!D:D,利润与分析!L:L)-J:J)/SUMIF(利润与分析!B:B,成本与总价!D:D,利润与分析!L:L)</f>
        <v>4.4999975835658602E-2</v>
      </c>
      <c r="AP123" s="77">
        <f t="shared" si="4"/>
        <v>-3.5355389705332501E-4</v>
      </c>
      <c r="AR123" s="45">
        <f t="shared" si="5"/>
        <v>120</v>
      </c>
    </row>
    <row r="124" spans="1:44" ht="20.25" customHeight="1" x14ac:dyDescent="0.45">
      <c r="A124" s="62" t="str">
        <f>VLOOKUP(E124,销售员!A:B,2,0)</f>
        <v>北区</v>
      </c>
      <c r="B124" s="62" t="str">
        <f>VLOOKUP(E124,销售员!A:C,3,0)</f>
        <v>京津冀</v>
      </c>
      <c r="C124" s="24" t="str">
        <f>VLOOKUP(E124,销售员!A:D,4,0)</f>
        <v>北京</v>
      </c>
      <c r="D124" s="66">
        <v>820603</v>
      </c>
      <c r="E124" s="46" t="s">
        <v>692</v>
      </c>
      <c r="F124" s="45" t="s">
        <v>808</v>
      </c>
      <c r="G124" s="45" t="s">
        <v>809</v>
      </c>
      <c r="H124" s="45" t="s">
        <v>810</v>
      </c>
      <c r="I124" s="44" t="s">
        <v>811</v>
      </c>
      <c r="J124" s="24">
        <f>SUMIF(利润与分析!B:B,成本与总价!D:D,利润与分析!K:K)</f>
        <v>97007.8</v>
      </c>
      <c r="K124" s="48" t="s">
        <v>79</v>
      </c>
      <c r="L124" s="49">
        <v>99547.5</v>
      </c>
      <c r="M124" s="77">
        <f t="shared" si="3"/>
        <v>2.5512443808232199E-2</v>
      </c>
      <c r="N124" s="46">
        <v>0</v>
      </c>
      <c r="O124" s="51" t="s">
        <v>516</v>
      </c>
      <c r="P124" s="52" t="s">
        <v>91</v>
      </c>
      <c r="Q124" s="52" t="s">
        <v>113</v>
      </c>
      <c r="X124" s="54">
        <v>45693.653796296298</v>
      </c>
      <c r="Y124" s="45" t="s">
        <v>118</v>
      </c>
      <c r="Z124" s="55" t="s">
        <v>119</v>
      </c>
      <c r="AA124" s="44" t="s">
        <v>127</v>
      </c>
      <c r="AC124" s="57">
        <v>1</v>
      </c>
      <c r="AD124" s="45" t="s">
        <v>120</v>
      </c>
      <c r="AE124" s="92">
        <v>1</v>
      </c>
      <c r="AF124" s="45" t="s">
        <v>120</v>
      </c>
      <c r="AI124" s="60"/>
      <c r="AO124" s="97">
        <f>(SUMIF(利润与分析!B:B,成本与总价!D:D,利润与分析!L:L)-J:J)/SUMIF(利润与分析!B:B,成本与总价!D:D,利润与分析!L:L)</f>
        <v>4.5002367613022801E-2</v>
      </c>
      <c r="AP124" s="77">
        <f t="shared" si="4"/>
        <v>1.9489923804790601E-2</v>
      </c>
      <c r="AR124" s="45">
        <f t="shared" si="5"/>
        <v>0</v>
      </c>
    </row>
    <row r="125" spans="1:44" ht="20.25" customHeight="1" x14ac:dyDescent="0.45">
      <c r="A125" s="62" t="str">
        <f>VLOOKUP(E125,销售员!A:B,2,0)</f>
        <v>北区</v>
      </c>
      <c r="B125" s="62" t="str">
        <f>VLOOKUP(E125,销售员!A:C,3,0)</f>
        <v>陕豫鲁</v>
      </c>
      <c r="C125" s="24" t="str">
        <f>VLOOKUP(E125,销售员!A:D,4,0)</f>
        <v>山东</v>
      </c>
      <c r="D125" s="66">
        <v>817662</v>
      </c>
      <c r="E125" s="46" t="s">
        <v>400</v>
      </c>
      <c r="F125" s="45" t="s">
        <v>812</v>
      </c>
      <c r="G125" s="45" t="s">
        <v>813</v>
      </c>
      <c r="H125" s="45" t="s">
        <v>814</v>
      </c>
      <c r="I125" s="44" t="s">
        <v>815</v>
      </c>
      <c r="J125" s="24">
        <f>SUMIF(利润与分析!B:B,成本与总价!D:D,利润与分析!K:K)</f>
        <v>9598.1299999999992</v>
      </c>
      <c r="K125" s="48" t="s">
        <v>79</v>
      </c>
      <c r="L125" s="49">
        <v>10050.4</v>
      </c>
      <c r="M125" s="77">
        <f t="shared" si="3"/>
        <v>4.5000198997054902E-2</v>
      </c>
      <c r="N125" s="46">
        <v>0</v>
      </c>
      <c r="O125" s="51" t="s">
        <v>405</v>
      </c>
      <c r="P125" s="52" t="s">
        <v>91</v>
      </c>
      <c r="Q125" s="52" t="s">
        <v>113</v>
      </c>
      <c r="X125" s="54">
        <v>45664.664409722202</v>
      </c>
      <c r="Y125" s="45" t="s">
        <v>92</v>
      </c>
      <c r="Z125" s="55" t="s">
        <v>119</v>
      </c>
      <c r="AA125" s="44" t="s">
        <v>83</v>
      </c>
      <c r="AC125" s="57">
        <v>1</v>
      </c>
      <c r="AD125" s="45" t="s">
        <v>128</v>
      </c>
      <c r="AE125" s="92">
        <v>1</v>
      </c>
      <c r="AF125" s="45" t="s">
        <v>128</v>
      </c>
      <c r="AI125" s="60"/>
      <c r="AO125" s="97">
        <f>(SUMIF(利润与分析!B:B,成本与总价!D:D,利润与分析!L:L)-J:J)/SUMIF(利润与分析!B:B,成本与总价!D:D,利润与分析!L:L)</f>
        <v>4.5000198997054902E-2</v>
      </c>
      <c r="AP125" s="77">
        <f t="shared" si="4"/>
        <v>0</v>
      </c>
      <c r="AR125" s="45">
        <f t="shared" si="5"/>
        <v>0</v>
      </c>
    </row>
    <row r="126" spans="1:44" ht="20.25" customHeight="1" x14ac:dyDescent="0.45">
      <c r="A126" s="62" t="str">
        <f>VLOOKUP(E126,销售员!A:B,2,0)</f>
        <v>北区</v>
      </c>
      <c r="B126" s="62" t="str">
        <f>VLOOKUP(E126,销售员!A:C,3,0)</f>
        <v>京津冀</v>
      </c>
      <c r="C126" s="24" t="str">
        <f>VLOOKUP(E126,销售员!A:D,4,0)</f>
        <v>河北</v>
      </c>
      <c r="D126" s="66">
        <v>817671</v>
      </c>
      <c r="E126" s="46" t="s">
        <v>816</v>
      </c>
      <c r="F126" s="45" t="s">
        <v>817</v>
      </c>
      <c r="G126" s="45" t="s">
        <v>818</v>
      </c>
      <c r="H126" s="45" t="s">
        <v>819</v>
      </c>
      <c r="I126" s="44" t="s">
        <v>820</v>
      </c>
      <c r="J126" s="24">
        <f>SUMIF(利润与分析!B:B,成本与总价!D:D,利润与分析!K:K)</f>
        <v>4560</v>
      </c>
      <c r="K126" s="48" t="s">
        <v>79</v>
      </c>
      <c r="L126" s="49">
        <v>4800</v>
      </c>
      <c r="M126" s="77">
        <f t="shared" si="3"/>
        <v>0.05</v>
      </c>
      <c r="N126" s="46">
        <v>0</v>
      </c>
      <c r="O126" s="51" t="s">
        <v>821</v>
      </c>
      <c r="P126" s="52" t="s">
        <v>61</v>
      </c>
      <c r="Q126" s="52" t="s">
        <v>113</v>
      </c>
      <c r="X126" s="54">
        <v>45664.668437499997</v>
      </c>
      <c r="Y126" s="45" t="s">
        <v>118</v>
      </c>
      <c r="Z126" s="55" t="s">
        <v>119</v>
      </c>
      <c r="AA126" s="44" t="s">
        <v>83</v>
      </c>
      <c r="AC126" s="57">
        <v>1</v>
      </c>
      <c r="AD126" s="45" t="s">
        <v>120</v>
      </c>
      <c r="AE126" s="92">
        <v>1</v>
      </c>
      <c r="AF126" s="45" t="s">
        <v>120</v>
      </c>
      <c r="AI126" s="60"/>
      <c r="AO126" s="97">
        <f>(SUMIF(利润与分析!B:B,成本与总价!D:D,利润与分析!L:L)-J:J)/SUMIF(利润与分析!B:B,成本与总价!D:D,利润与分析!L:L)</f>
        <v>0.05</v>
      </c>
      <c r="AP126" s="77">
        <f t="shared" si="4"/>
        <v>0</v>
      </c>
      <c r="AR126" s="45">
        <f t="shared" si="5"/>
        <v>0</v>
      </c>
    </row>
    <row r="127" spans="1:44" ht="20.25" customHeight="1" x14ac:dyDescent="0.45">
      <c r="A127" s="62" t="str">
        <f>VLOOKUP(E127,销售员!A:B,2,0)</f>
        <v>南区</v>
      </c>
      <c r="B127" s="62" t="str">
        <f>VLOOKUP(E127,销售员!A:C,3,0)</f>
        <v>福建</v>
      </c>
      <c r="C127" s="24" t="str">
        <f>VLOOKUP(E127,销售员!A:D,4,0)</f>
        <v>福建</v>
      </c>
      <c r="D127" s="66">
        <v>817668</v>
      </c>
      <c r="E127" s="46" t="s">
        <v>822</v>
      </c>
      <c r="F127" s="45" t="s">
        <v>823</v>
      </c>
      <c r="G127" s="45" t="s">
        <v>824</v>
      </c>
      <c r="H127" s="45" t="s">
        <v>825</v>
      </c>
      <c r="I127" s="44" t="s">
        <v>826</v>
      </c>
      <c r="J127" s="24">
        <f>SUMIF(利润与分析!B:B,成本与总价!D:D,利润与分析!K:K)</f>
        <v>5349273.5999999996</v>
      </c>
      <c r="K127" s="48" t="s">
        <v>79</v>
      </c>
      <c r="L127" s="49">
        <v>5404569.5999999996</v>
      </c>
      <c r="M127" s="77">
        <f t="shared" si="3"/>
        <v>1.02313420110271E-2</v>
      </c>
      <c r="N127" s="46">
        <v>0</v>
      </c>
      <c r="O127" s="51" t="s">
        <v>707</v>
      </c>
      <c r="P127" s="52" t="s">
        <v>751</v>
      </c>
      <c r="Q127" s="52" t="s">
        <v>81</v>
      </c>
      <c r="X127" s="54">
        <v>45664.673553240696</v>
      </c>
      <c r="Y127" s="45" t="s">
        <v>118</v>
      </c>
      <c r="Z127" s="55" t="s">
        <v>119</v>
      </c>
      <c r="AA127" s="44" t="s">
        <v>105</v>
      </c>
      <c r="AC127" s="57">
        <v>1</v>
      </c>
      <c r="AD127" s="45" t="s">
        <v>120</v>
      </c>
      <c r="AE127" s="92">
        <v>1</v>
      </c>
      <c r="AF127" s="45" t="s">
        <v>120</v>
      </c>
      <c r="AI127" s="60"/>
      <c r="AO127" s="97">
        <f>(SUMIF(利润与分析!B:B,成本与总价!D:D,利润与分析!L:L)-J:J)/SUMIF(利润与分析!B:B,成本与总价!D:D,利润与分析!L:L)</f>
        <v>3.0024509803921701E-2</v>
      </c>
      <c r="AP127" s="77">
        <f t="shared" si="4"/>
        <v>1.9793167792894601E-2</v>
      </c>
      <c r="AR127" s="45">
        <f t="shared" si="5"/>
        <v>0</v>
      </c>
    </row>
    <row r="128" spans="1:44" ht="20.25" customHeight="1" x14ac:dyDescent="0.45">
      <c r="A128" s="62" t="str">
        <f>VLOOKUP(E128,销售员!A:B,2,0)</f>
        <v>南区</v>
      </c>
      <c r="B128" s="62" t="str">
        <f>VLOOKUP(E128,销售员!A:C,3,0)</f>
        <v>云贵川渝</v>
      </c>
      <c r="C128" s="24" t="str">
        <f>VLOOKUP(E128,销售员!A:D,4,0)</f>
        <v>四川</v>
      </c>
      <c r="D128" s="66">
        <v>818504</v>
      </c>
      <c r="E128" s="46" t="s">
        <v>68</v>
      </c>
      <c r="F128" s="45" t="s">
        <v>827</v>
      </c>
      <c r="G128" s="45" t="s">
        <v>828</v>
      </c>
      <c r="H128" s="45" t="s">
        <v>829</v>
      </c>
      <c r="I128" s="44" t="s">
        <v>830</v>
      </c>
      <c r="J128" s="24">
        <f>SUMIF(利润与分析!B:B,成本与总价!D:D,利润与分析!K:K)</f>
        <v>612628.79</v>
      </c>
      <c r="K128" s="48" t="s">
        <v>79</v>
      </c>
      <c r="L128" s="49">
        <v>641496</v>
      </c>
      <c r="M128" s="77">
        <f t="shared" si="3"/>
        <v>4.4999828525820802E-2</v>
      </c>
      <c r="N128" s="46">
        <v>0</v>
      </c>
      <c r="O128" s="51" t="s">
        <v>831</v>
      </c>
      <c r="Q128" s="52" t="s">
        <v>81</v>
      </c>
      <c r="R128" s="53" t="s">
        <v>51</v>
      </c>
      <c r="V128" s="53">
        <v>90</v>
      </c>
      <c r="X128" s="54">
        <v>45670.466874999998</v>
      </c>
      <c r="Y128" s="45" t="s">
        <v>52</v>
      </c>
      <c r="Z128" s="55" t="s">
        <v>832</v>
      </c>
      <c r="AA128" s="44" t="s">
        <v>54</v>
      </c>
      <c r="AC128" s="57">
        <v>1</v>
      </c>
      <c r="AD128" s="45" t="s">
        <v>206</v>
      </c>
      <c r="AE128" s="92">
        <v>1</v>
      </c>
      <c r="AF128" s="45" t="s">
        <v>206</v>
      </c>
      <c r="AI128" s="60"/>
      <c r="AO128" s="97">
        <f>(SUMIF(利润与分析!B:B,成本与总价!D:D,利润与分析!L:L)-J:J)/SUMIF(利润与分析!B:B,成本与总价!D:D,利润与分析!L:L)</f>
        <v>4.5000051831955601E-2</v>
      </c>
      <c r="AP128" s="77">
        <f t="shared" si="4"/>
        <v>2.2330613479865099E-7</v>
      </c>
      <c r="AR128" s="45">
        <f t="shared" si="5"/>
        <v>90</v>
      </c>
    </row>
    <row r="129" spans="1:44" ht="20.25" customHeight="1" x14ac:dyDescent="0.45">
      <c r="A129" s="62" t="str">
        <f>VLOOKUP(E129,销售员!A:B,2,0)</f>
        <v>南区</v>
      </c>
      <c r="B129" s="62" t="str">
        <f>VLOOKUP(E129,销售员!A:C,3,0)</f>
        <v>苏皖</v>
      </c>
      <c r="C129" s="24" t="str">
        <f>VLOOKUP(E129,销售员!A:D,4,0)</f>
        <v>江苏</v>
      </c>
      <c r="D129" s="66">
        <v>817641</v>
      </c>
      <c r="E129" s="46" t="s">
        <v>632</v>
      </c>
      <c r="F129" s="45" t="s">
        <v>833</v>
      </c>
      <c r="G129" s="45" t="s">
        <v>834</v>
      </c>
      <c r="H129" s="45" t="s">
        <v>835</v>
      </c>
      <c r="I129" s="44" t="s">
        <v>836</v>
      </c>
      <c r="J129" s="24">
        <f>SUMIF(利润与分析!B:B,成本与总价!D:D,利润与分析!K:K)</f>
        <v>2137.0886399999999</v>
      </c>
      <c r="K129" s="48" t="s">
        <v>79</v>
      </c>
      <c r="L129" s="49">
        <v>2210</v>
      </c>
      <c r="M129" s="77">
        <f t="shared" si="3"/>
        <v>3.2991565610859801E-2</v>
      </c>
      <c r="N129" s="46">
        <v>0</v>
      </c>
      <c r="O129" s="51" t="s">
        <v>837</v>
      </c>
      <c r="P129" s="52" t="s">
        <v>91</v>
      </c>
      <c r="Q129" s="52" t="s">
        <v>103</v>
      </c>
      <c r="X129" s="54">
        <v>45664.680208333302</v>
      </c>
      <c r="Y129" s="45" t="s">
        <v>92</v>
      </c>
      <c r="Z129" s="55" t="s">
        <v>119</v>
      </c>
      <c r="AA129" s="44" t="s">
        <v>127</v>
      </c>
      <c r="AC129" s="57">
        <v>1</v>
      </c>
      <c r="AD129" s="45" t="s">
        <v>128</v>
      </c>
      <c r="AE129" s="92">
        <v>1</v>
      </c>
      <c r="AF129" s="45" t="s">
        <v>128</v>
      </c>
      <c r="AI129" s="60"/>
      <c r="AO129" s="97">
        <f>(SUMIF(利润与分析!B:B,成本与总价!D:D,利润与分析!L:L)-J:J)/SUMIF(利润与分析!B:B,成本与总价!D:D,利润与分析!L:L)</f>
        <v>3.2991565610859801E-2</v>
      </c>
      <c r="AP129" s="77">
        <f t="shared" si="4"/>
        <v>0</v>
      </c>
      <c r="AR129" s="45">
        <f t="shared" si="5"/>
        <v>0</v>
      </c>
    </row>
    <row r="130" spans="1:44" ht="20.25" customHeight="1" x14ac:dyDescent="0.45">
      <c r="A130" s="62" t="str">
        <f>VLOOKUP(E130,销售员!A:B,2,0)</f>
        <v>南区</v>
      </c>
      <c r="B130" s="62" t="str">
        <f>VLOOKUP(E130,销售员!A:C,3,0)</f>
        <v>福建</v>
      </c>
      <c r="C130" s="24" t="str">
        <f>VLOOKUP(E130,销售员!A:D,4,0)</f>
        <v>福建</v>
      </c>
      <c r="D130" s="66">
        <v>817708</v>
      </c>
      <c r="E130" s="46" t="s">
        <v>676</v>
      </c>
      <c r="F130" s="45" t="s">
        <v>838</v>
      </c>
      <c r="G130" s="45" t="s">
        <v>839</v>
      </c>
      <c r="H130" s="45" t="s">
        <v>840</v>
      </c>
      <c r="I130" s="44" t="s">
        <v>841</v>
      </c>
      <c r="J130" s="24">
        <f>SUMIF(利润与分析!B:B,成本与总价!D:D,利润与分析!K:K)</f>
        <v>10185</v>
      </c>
      <c r="K130" s="48" t="s">
        <v>79</v>
      </c>
      <c r="L130" s="49">
        <v>10500</v>
      </c>
      <c r="M130" s="77">
        <f t="shared" ref="M130:M193" si="6">(L:L-J:J)/L:L</f>
        <v>3.00000000000002E-2</v>
      </c>
      <c r="N130" s="46">
        <v>0</v>
      </c>
      <c r="O130" s="51" t="s">
        <v>231</v>
      </c>
      <c r="P130" s="52" t="s">
        <v>842</v>
      </c>
      <c r="Q130" s="52" t="s">
        <v>113</v>
      </c>
      <c r="X130" s="54">
        <v>45664.6980092593</v>
      </c>
      <c r="Y130" s="45" t="s">
        <v>52</v>
      </c>
      <c r="Z130" s="55" t="s">
        <v>119</v>
      </c>
      <c r="AA130" s="44" t="s">
        <v>105</v>
      </c>
      <c r="AC130" s="57">
        <v>1</v>
      </c>
      <c r="AD130" s="45" t="s">
        <v>128</v>
      </c>
      <c r="AE130" s="92">
        <v>1</v>
      </c>
      <c r="AF130" s="45" t="s">
        <v>128</v>
      </c>
      <c r="AI130" s="60"/>
      <c r="AO130" s="97">
        <f>(SUMIF(利润与分析!B:B,成本与总价!D:D,利润与分析!L:L)-J:J)/SUMIF(利润与分析!B:B,成本与总价!D:D,利润与分析!L:L)</f>
        <v>3.00000000000002E-2</v>
      </c>
      <c r="AP130" s="77">
        <f t="shared" ref="AP130:AP193" si="7">AO130-M130+W130%</f>
        <v>0</v>
      </c>
      <c r="AR130" s="45">
        <f t="shared" ref="AR130:AR193" si="8">IF(R130="是",AE130*AF130+AG130*AH130+AI130*AJ130+AK130*AL130+AM130*AN130,0)</f>
        <v>0</v>
      </c>
    </row>
    <row r="131" spans="1:44" ht="20.25" customHeight="1" x14ac:dyDescent="0.45">
      <c r="A131" s="62" t="str">
        <f>VLOOKUP(E131,销售员!A:B,2,0)</f>
        <v>南区</v>
      </c>
      <c r="B131" s="62" t="str">
        <f>VLOOKUP(E131,销售员!A:C,3,0)</f>
        <v>广深</v>
      </c>
      <c r="C131" s="24" t="str">
        <f>VLOOKUP(E131,销售员!A:D,4,0)</f>
        <v>广东</v>
      </c>
      <c r="D131" s="66">
        <v>817713</v>
      </c>
      <c r="E131" s="46" t="s">
        <v>843</v>
      </c>
      <c r="F131" s="45" t="s">
        <v>844</v>
      </c>
      <c r="G131" s="45" t="s">
        <v>845</v>
      </c>
      <c r="H131" s="45" t="s">
        <v>846</v>
      </c>
      <c r="I131" s="44" t="s">
        <v>847</v>
      </c>
      <c r="J131" s="24">
        <f>SUMIF(利润与分析!B:B,成本与总价!D:D,利润与分析!K:K)</f>
        <v>6807.24</v>
      </c>
      <c r="K131" s="48" t="s">
        <v>79</v>
      </c>
      <c r="L131" s="49">
        <v>7128</v>
      </c>
      <c r="M131" s="77">
        <f t="shared" si="6"/>
        <v>4.4999999999999998E-2</v>
      </c>
      <c r="N131" s="46">
        <v>0</v>
      </c>
      <c r="O131" s="51" t="s">
        <v>848</v>
      </c>
      <c r="Q131" s="52" t="s">
        <v>113</v>
      </c>
      <c r="R131" s="53" t="s">
        <v>51</v>
      </c>
      <c r="V131" s="53">
        <v>120</v>
      </c>
      <c r="X131" s="54">
        <v>45664.700196759302</v>
      </c>
      <c r="Y131" s="45" t="s">
        <v>849</v>
      </c>
      <c r="Z131" s="55" t="s">
        <v>850</v>
      </c>
      <c r="AA131" s="44" t="s">
        <v>105</v>
      </c>
      <c r="AC131" s="57">
        <v>1</v>
      </c>
      <c r="AD131" s="45" t="s">
        <v>96</v>
      </c>
      <c r="AE131" s="92">
        <v>1</v>
      </c>
      <c r="AF131" s="45" t="s">
        <v>96</v>
      </c>
      <c r="AI131" s="60"/>
      <c r="AO131" s="97">
        <f>(SUMIF(利润与分析!B:B,成本与总价!D:D,利润与分析!L:L)-J:J)/SUMIF(利润与分析!B:B,成本与总价!D:D,利润与分析!L:L)</f>
        <v>4.4999999999999998E-2</v>
      </c>
      <c r="AP131" s="77">
        <f t="shared" si="7"/>
        <v>0</v>
      </c>
      <c r="AR131" s="45">
        <f t="shared" si="8"/>
        <v>120</v>
      </c>
    </row>
    <row r="132" spans="1:44" ht="20.25" customHeight="1" x14ac:dyDescent="0.45">
      <c r="A132" s="62" t="str">
        <f>VLOOKUP(E132,销售员!A:B,2,0)</f>
        <v>南区</v>
      </c>
      <c r="B132" s="62" t="str">
        <f>VLOOKUP(E132,销售员!A:C,3,0)</f>
        <v>云贵川渝</v>
      </c>
      <c r="C132" s="24" t="str">
        <f>VLOOKUP(E132,销售员!A:D,4,0)</f>
        <v>四川</v>
      </c>
      <c r="D132" s="66">
        <v>817772</v>
      </c>
      <c r="E132" s="46" t="s">
        <v>68</v>
      </c>
      <c r="F132" s="45" t="s">
        <v>851</v>
      </c>
      <c r="G132" s="45" t="s">
        <v>852</v>
      </c>
      <c r="H132" s="45" t="s">
        <v>853</v>
      </c>
      <c r="I132" s="44" t="s">
        <v>854</v>
      </c>
      <c r="J132" s="24">
        <f>SUMIF(利润与分析!B:B,成本与总价!D:D,利润与分析!K:K)</f>
        <v>1725259.05</v>
      </c>
      <c r="K132" s="48" t="s">
        <v>79</v>
      </c>
      <c r="L132" s="49">
        <v>1860754</v>
      </c>
      <c r="M132" s="77">
        <f t="shared" si="6"/>
        <v>7.2817228929777905E-2</v>
      </c>
      <c r="N132" s="46">
        <v>0</v>
      </c>
      <c r="O132" s="51" t="s">
        <v>855</v>
      </c>
      <c r="P132" s="52" t="s">
        <v>856</v>
      </c>
      <c r="Q132" s="52" t="s">
        <v>113</v>
      </c>
      <c r="R132" s="53" t="s">
        <v>51</v>
      </c>
      <c r="S132" s="53" t="s">
        <v>51</v>
      </c>
      <c r="T132" s="53">
        <v>180</v>
      </c>
      <c r="U132" s="53">
        <v>3</v>
      </c>
      <c r="V132" s="53">
        <v>180</v>
      </c>
      <c r="W132" s="53">
        <v>3</v>
      </c>
      <c r="X132" s="54">
        <v>45664.765300925901</v>
      </c>
      <c r="Y132" s="45" t="s">
        <v>52</v>
      </c>
      <c r="Z132" s="55" t="s">
        <v>857</v>
      </c>
      <c r="AA132" s="44" t="s">
        <v>54</v>
      </c>
      <c r="AC132" s="57">
        <v>1</v>
      </c>
      <c r="AD132" s="45" t="s">
        <v>179</v>
      </c>
      <c r="AE132" s="92">
        <v>1</v>
      </c>
      <c r="AF132" s="45" t="s">
        <v>179</v>
      </c>
      <c r="AI132" s="60"/>
      <c r="AO132" s="97">
        <f>(SUMIF(利润与分析!B:B,成本与总价!D:D,利润与分析!L:L)-J:J)/SUMIF(利润与分析!B:B,成本与总价!D:D,利润与分析!L:L)</f>
        <v>4.5002178451941301E-2</v>
      </c>
      <c r="AP132" s="77">
        <f t="shared" si="7"/>
        <v>2.18494952216341E-3</v>
      </c>
      <c r="AR132" s="45">
        <f t="shared" si="8"/>
        <v>180</v>
      </c>
    </row>
    <row r="133" spans="1:44" ht="20.25" customHeight="1" x14ac:dyDescent="0.45">
      <c r="A133" s="62" t="str">
        <f>VLOOKUP(E133,销售员!A:B,2,0)</f>
        <v>南区</v>
      </c>
      <c r="B133" s="62" t="str">
        <f>VLOOKUP(E133,销售员!A:C,3,0)</f>
        <v>云贵川渝</v>
      </c>
      <c r="C133" s="24" t="str">
        <f>VLOOKUP(E133,销售员!A:D,4,0)</f>
        <v>四川</v>
      </c>
      <c r="D133" s="66">
        <v>817777</v>
      </c>
      <c r="E133" s="46" t="s">
        <v>68</v>
      </c>
      <c r="F133" s="45" t="s">
        <v>851</v>
      </c>
      <c r="G133" s="45" t="s">
        <v>852</v>
      </c>
      <c r="H133" s="45" t="s">
        <v>853</v>
      </c>
      <c r="I133" s="44" t="s">
        <v>858</v>
      </c>
      <c r="J133" s="24">
        <f>SUMIF(利润与分析!B:B,成本与总价!D:D,利润与分析!K:K)</f>
        <v>907317.79</v>
      </c>
      <c r="K133" s="48" t="s">
        <v>79</v>
      </c>
      <c r="L133" s="49">
        <v>955073</v>
      </c>
      <c r="M133" s="77">
        <f t="shared" si="6"/>
        <v>5.0001633382997998E-2</v>
      </c>
      <c r="N133" s="46">
        <v>0</v>
      </c>
      <c r="O133" s="51" t="s">
        <v>859</v>
      </c>
      <c r="P133" s="52" t="s">
        <v>856</v>
      </c>
      <c r="Q133" s="52" t="s">
        <v>113</v>
      </c>
      <c r="R133" s="53" t="s">
        <v>51</v>
      </c>
      <c r="S133" s="53" t="s">
        <v>51</v>
      </c>
      <c r="T133" s="53">
        <v>180</v>
      </c>
      <c r="V133" s="53">
        <v>180</v>
      </c>
      <c r="X133" s="54">
        <v>45665.4149189815</v>
      </c>
      <c r="Y133" s="45" t="s">
        <v>52</v>
      </c>
      <c r="Z133" s="55" t="s">
        <v>860</v>
      </c>
      <c r="AA133" s="44" t="s">
        <v>54</v>
      </c>
      <c r="AC133" s="57">
        <v>1</v>
      </c>
      <c r="AD133" s="45" t="s">
        <v>179</v>
      </c>
      <c r="AE133" s="92">
        <v>1</v>
      </c>
      <c r="AF133" s="45" t="s">
        <v>179</v>
      </c>
      <c r="AI133" s="60"/>
      <c r="AO133" s="97">
        <f>(SUMIF(利润与分析!B:B,成本与总价!D:D,利润与分析!L:L)-J:J)/SUMIF(利润与分析!B:B,成本与总价!D:D,利润与分析!L:L)</f>
        <v>5.0001354870653297E-2</v>
      </c>
      <c r="AP133" s="77">
        <f t="shared" si="7"/>
        <v>-2.7851234477710397E-7</v>
      </c>
      <c r="AR133" s="45">
        <f t="shared" si="8"/>
        <v>180</v>
      </c>
    </row>
    <row r="134" spans="1:44" ht="20.25" customHeight="1" x14ac:dyDescent="0.45">
      <c r="A134" s="62" t="str">
        <f>VLOOKUP(E134,销售员!A:B,2,0)</f>
        <v>南区</v>
      </c>
      <c r="B134" s="62" t="str">
        <f>VLOOKUP(E134,销售员!A:C,3,0)</f>
        <v>苏皖</v>
      </c>
      <c r="C134" s="24" t="str">
        <f>VLOOKUP(E134,销售员!A:D,4,0)</f>
        <v>安徽</v>
      </c>
      <c r="D134" s="66">
        <v>817697</v>
      </c>
      <c r="E134" s="46" t="s">
        <v>180</v>
      </c>
      <c r="F134" s="45" t="s">
        <v>861</v>
      </c>
      <c r="G134" s="45" t="s">
        <v>862</v>
      </c>
      <c r="H134" s="45" t="s">
        <v>863</v>
      </c>
      <c r="I134" s="44" t="s">
        <v>864</v>
      </c>
      <c r="J134" s="24">
        <f>SUMIF(利润与分析!B:B,成本与总价!D:D,利润与分析!K:K)</f>
        <v>20901.89</v>
      </c>
      <c r="K134" s="48" t="s">
        <v>79</v>
      </c>
      <c r="L134" s="49">
        <v>21336</v>
      </c>
      <c r="M134" s="77">
        <f t="shared" si="6"/>
        <v>2.0346362954630701E-2</v>
      </c>
      <c r="N134" s="46">
        <v>0</v>
      </c>
      <c r="O134" s="51" t="s">
        <v>865</v>
      </c>
      <c r="Q134" s="52" t="s">
        <v>113</v>
      </c>
      <c r="X134" s="54">
        <v>45664.733414351896</v>
      </c>
      <c r="Y134" s="45" t="s">
        <v>118</v>
      </c>
      <c r="Z134" s="55" t="s">
        <v>119</v>
      </c>
      <c r="AA134" s="44" t="s">
        <v>127</v>
      </c>
      <c r="AC134" s="57">
        <v>1</v>
      </c>
      <c r="AD134" s="45" t="s">
        <v>120</v>
      </c>
      <c r="AE134" s="92">
        <v>1</v>
      </c>
      <c r="AF134" s="45" t="s">
        <v>120</v>
      </c>
      <c r="AI134" s="60"/>
      <c r="AO134" s="97">
        <f>(SUMIF(利润与分析!B:B,成本与总价!D:D,利润与分析!L:L)-J:J)/SUMIF(利润与分析!B:B,成本与总价!D:D,利润与分析!L:L)</f>
        <v>3.9999908142269197E-2</v>
      </c>
      <c r="AP134" s="77">
        <f t="shared" si="7"/>
        <v>1.96535451876385E-2</v>
      </c>
      <c r="AR134" s="45">
        <f t="shared" si="8"/>
        <v>0</v>
      </c>
    </row>
    <row r="135" spans="1:44" ht="20.25" customHeight="1" x14ac:dyDescent="0.45">
      <c r="A135" s="62" t="str">
        <f>VLOOKUP(E135,销售员!A:B,2,0)</f>
        <v>南区</v>
      </c>
      <c r="B135" s="62" t="str">
        <f>VLOOKUP(E135,销售员!A:C,3,0)</f>
        <v>沪浙</v>
      </c>
      <c r="C135" s="24" t="str">
        <f>VLOOKUP(E135,销售员!A:D,4,0)</f>
        <v>上海</v>
      </c>
      <c r="D135" s="66">
        <v>817446</v>
      </c>
      <c r="E135" s="46" t="s">
        <v>708</v>
      </c>
      <c r="F135" s="45" t="s">
        <v>866</v>
      </c>
      <c r="G135" s="45" t="s">
        <v>867</v>
      </c>
      <c r="H135" s="45" t="s">
        <v>868</v>
      </c>
      <c r="I135" s="44" t="s">
        <v>869</v>
      </c>
      <c r="J135" s="24">
        <f>SUMIF(利润与分析!B:B,成本与总价!D:D,利润与分析!K:K)</f>
        <v>99446.080000000002</v>
      </c>
      <c r="K135" s="48" t="s">
        <v>79</v>
      </c>
      <c r="L135" s="49">
        <v>102057</v>
      </c>
      <c r="M135" s="77">
        <f t="shared" si="6"/>
        <v>2.5582958542775099E-2</v>
      </c>
      <c r="N135" s="46">
        <v>0</v>
      </c>
      <c r="O135" s="51" t="s">
        <v>870</v>
      </c>
      <c r="Q135" s="52" t="s">
        <v>113</v>
      </c>
      <c r="X135" s="54">
        <v>45664.735405092601</v>
      </c>
      <c r="Y135" s="45" t="s">
        <v>118</v>
      </c>
      <c r="Z135" s="55" t="s">
        <v>119</v>
      </c>
      <c r="AA135" s="44" t="s">
        <v>127</v>
      </c>
      <c r="AC135" s="57">
        <v>1</v>
      </c>
      <c r="AD135" s="45" t="s">
        <v>120</v>
      </c>
      <c r="AE135" s="92">
        <v>1</v>
      </c>
      <c r="AF135" s="45" t="s">
        <v>120</v>
      </c>
      <c r="AI135" s="60"/>
      <c r="AO135" s="97">
        <f>(SUMIF(利润与分析!B:B,成本与总价!D:D,利润与分析!L:L)-J:J)/SUMIF(利润与分析!B:B,成本与总价!D:D,利润与分析!L:L)</f>
        <v>4.5000541619835098E-2</v>
      </c>
      <c r="AP135" s="77">
        <f t="shared" si="7"/>
        <v>1.9417583077059999E-2</v>
      </c>
      <c r="AR135" s="45">
        <f t="shared" si="8"/>
        <v>0</v>
      </c>
    </row>
    <row r="136" spans="1:44" ht="20.25" customHeight="1" x14ac:dyDescent="0.45">
      <c r="A136" s="62" t="str">
        <f>VLOOKUP(E136,销售员!A:B,2,0)</f>
        <v>南区</v>
      </c>
      <c r="B136" s="62" t="str">
        <f>VLOOKUP(E136,销售员!A:C,3,0)</f>
        <v>云贵川渝</v>
      </c>
      <c r="C136" s="24" t="str">
        <f>VLOOKUP(E136,销售员!A:D,4,0)</f>
        <v>云南</v>
      </c>
      <c r="D136" s="66">
        <v>819236</v>
      </c>
      <c r="E136" s="46" t="s">
        <v>871</v>
      </c>
      <c r="F136" s="45" t="s">
        <v>872</v>
      </c>
      <c r="G136" s="45" t="s">
        <v>873</v>
      </c>
      <c r="H136" s="45" t="s">
        <v>874</v>
      </c>
      <c r="I136" s="44" t="s">
        <v>875</v>
      </c>
      <c r="J136" s="24">
        <f>SUMIF(利润与分析!B:B,成本与总价!D:D,利润与分析!K:K)</f>
        <v>1606121.63</v>
      </c>
      <c r="K136" s="48" t="s">
        <v>79</v>
      </c>
      <c r="L136" s="49">
        <v>1905373</v>
      </c>
      <c r="M136" s="77">
        <f t="shared" si="6"/>
        <v>0.157056581572217</v>
      </c>
      <c r="N136" s="46">
        <v>0</v>
      </c>
      <c r="O136" s="51" t="s">
        <v>876</v>
      </c>
      <c r="P136" s="52" t="s">
        <v>751</v>
      </c>
      <c r="Q136" s="52" t="s">
        <v>113</v>
      </c>
      <c r="X136" s="54">
        <v>45674.724965277797</v>
      </c>
      <c r="Y136" s="45" t="s">
        <v>52</v>
      </c>
      <c r="Z136" s="55" t="s">
        <v>119</v>
      </c>
      <c r="AA136" s="44" t="s">
        <v>54</v>
      </c>
      <c r="AC136" s="57">
        <v>3</v>
      </c>
      <c r="AD136" s="45" t="s">
        <v>128</v>
      </c>
      <c r="AE136" s="92">
        <v>1</v>
      </c>
      <c r="AF136" s="45" t="s">
        <v>128</v>
      </c>
      <c r="AI136" s="60"/>
      <c r="AO136" s="97">
        <f>(SUMIF(利润与分析!B:B,成本与总价!D:D,利润与分析!L:L)-J:J)/SUMIF(利润与分析!B:B,成本与总价!D:D,利润与分析!L:L)</f>
        <v>3.9407798726604701E-2</v>
      </c>
      <c r="AP136" s="77">
        <f t="shared" si="7"/>
        <v>-0.117648782845612</v>
      </c>
      <c r="AQ136" s="45" t="s">
        <v>877</v>
      </c>
      <c r="AR136" s="45">
        <f t="shared" si="8"/>
        <v>0</v>
      </c>
    </row>
    <row r="137" spans="1:44" ht="20.25" customHeight="1" x14ac:dyDescent="0.45">
      <c r="A137" s="62" t="str">
        <f>VLOOKUP(E137,销售员!A:B,2,0)</f>
        <v>南区</v>
      </c>
      <c r="B137" s="62" t="str">
        <f>VLOOKUP(E137,销售员!A:C,3,0)</f>
        <v>鄂赣</v>
      </c>
      <c r="C137" s="24" t="str">
        <f>VLOOKUP(E137,销售员!A:D,4,0)</f>
        <v>湖北</v>
      </c>
      <c r="D137" s="66">
        <v>817730</v>
      </c>
      <c r="E137" s="46" t="s">
        <v>454</v>
      </c>
      <c r="F137" s="45" t="s">
        <v>878</v>
      </c>
      <c r="G137" s="45" t="s">
        <v>123</v>
      </c>
      <c r="H137" s="45" t="s">
        <v>879</v>
      </c>
      <c r="I137" s="44" t="s">
        <v>880</v>
      </c>
      <c r="J137" s="24">
        <f>SUMIF(利润与分析!B:B,成本与总价!D:D,利润与分析!K:K)</f>
        <v>60605.05</v>
      </c>
      <c r="K137" s="48" t="s">
        <v>79</v>
      </c>
      <c r="L137" s="49">
        <v>63461</v>
      </c>
      <c r="M137" s="77">
        <f t="shared" si="6"/>
        <v>4.5003230330439098E-2</v>
      </c>
      <c r="N137" s="46">
        <v>0</v>
      </c>
      <c r="O137" s="51" t="s">
        <v>126</v>
      </c>
      <c r="Q137" s="52" t="s">
        <v>113</v>
      </c>
      <c r="X137" s="54">
        <v>45664.742719907401</v>
      </c>
      <c r="Y137" s="45" t="s">
        <v>52</v>
      </c>
      <c r="Z137" s="55" t="s">
        <v>119</v>
      </c>
      <c r="AA137" s="44" t="s">
        <v>127</v>
      </c>
      <c r="AC137" s="57">
        <v>1</v>
      </c>
      <c r="AD137" s="45" t="s">
        <v>128</v>
      </c>
      <c r="AE137" s="92">
        <v>1</v>
      </c>
      <c r="AF137" s="45" t="s">
        <v>128</v>
      </c>
      <c r="AI137" s="60"/>
      <c r="AO137" s="97">
        <f>(SUMIF(利润与分析!B:B,成本与总价!D:D,利润与分析!L:L)-J:J)/SUMIF(利润与分析!B:B,成本与总价!D:D,利润与分析!L:L)</f>
        <v>4.5003681787074597E-2</v>
      </c>
      <c r="AP137" s="77">
        <f t="shared" si="7"/>
        <v>4.5145663549878098E-7</v>
      </c>
      <c r="AR137" s="45">
        <f t="shared" si="8"/>
        <v>0</v>
      </c>
    </row>
    <row r="138" spans="1:44" ht="20.25" customHeight="1" x14ac:dyDescent="0.45">
      <c r="A138" s="62" t="str">
        <f>VLOOKUP(E138,销售员!A:B,2,0)</f>
        <v>南区</v>
      </c>
      <c r="B138" s="62" t="str">
        <f>VLOOKUP(E138,销售员!A:C,3,0)</f>
        <v>鄂赣</v>
      </c>
      <c r="C138" s="24" t="str">
        <f>VLOOKUP(E138,销售员!A:D,4,0)</f>
        <v>湖北</v>
      </c>
      <c r="D138" s="66">
        <v>817740</v>
      </c>
      <c r="E138" s="46" t="s">
        <v>454</v>
      </c>
      <c r="F138" s="45" t="s">
        <v>881</v>
      </c>
      <c r="G138" s="45" t="s">
        <v>123</v>
      </c>
      <c r="H138" s="45" t="s">
        <v>882</v>
      </c>
      <c r="I138" s="44" t="s">
        <v>883</v>
      </c>
      <c r="J138" s="24">
        <f>SUMIF(利润与分析!B:B,成本与总价!D:D,利润与分析!K:K)</f>
        <v>32008.53</v>
      </c>
      <c r="K138" s="48" t="s">
        <v>79</v>
      </c>
      <c r="L138" s="49">
        <v>33516</v>
      </c>
      <c r="M138" s="77">
        <f t="shared" si="6"/>
        <v>4.4977622627998697E-2</v>
      </c>
      <c r="N138" s="46">
        <v>0</v>
      </c>
      <c r="O138" s="51" t="s">
        <v>126</v>
      </c>
      <c r="Q138" s="52" t="s">
        <v>113</v>
      </c>
      <c r="X138" s="54">
        <v>45664.745740740698</v>
      </c>
      <c r="Y138" s="45" t="s">
        <v>52</v>
      </c>
      <c r="Z138" s="55" t="s">
        <v>119</v>
      </c>
      <c r="AA138" s="44" t="s">
        <v>127</v>
      </c>
      <c r="AC138" s="57">
        <v>1</v>
      </c>
      <c r="AD138" s="45" t="s">
        <v>128</v>
      </c>
      <c r="AE138" s="92">
        <v>1</v>
      </c>
      <c r="AF138" s="45" t="s">
        <v>128</v>
      </c>
      <c r="AI138" s="60"/>
      <c r="AO138" s="97">
        <f>(SUMIF(利润与分析!B:B,成本与总价!D:D,利润与分析!L:L)-J:J)/SUMIF(利润与分析!B:B,成本与总价!D:D,利润与分析!L:L)</f>
        <v>4.5002697148421998E-2</v>
      </c>
      <c r="AP138" s="77">
        <f t="shared" si="7"/>
        <v>2.50745204232877E-5</v>
      </c>
      <c r="AR138" s="45">
        <f t="shared" si="8"/>
        <v>0</v>
      </c>
    </row>
    <row r="139" spans="1:44" ht="20.25" customHeight="1" x14ac:dyDescent="0.45">
      <c r="A139" s="62" t="str">
        <f>VLOOKUP(E139,销售员!A:B,2,0)</f>
        <v>南区</v>
      </c>
      <c r="B139" s="62" t="str">
        <f>VLOOKUP(E139,销售员!A:C,3,0)</f>
        <v>鄂赣</v>
      </c>
      <c r="C139" s="24" t="str">
        <f>VLOOKUP(E139,销售员!A:D,4,0)</f>
        <v>江西</v>
      </c>
      <c r="D139" s="66">
        <v>817718</v>
      </c>
      <c r="E139" s="46" t="s">
        <v>670</v>
      </c>
      <c r="F139" s="45" t="s">
        <v>884</v>
      </c>
      <c r="G139" s="45" t="s">
        <v>885</v>
      </c>
      <c r="H139" s="45" t="s">
        <v>886</v>
      </c>
      <c r="I139" s="44" t="s">
        <v>887</v>
      </c>
      <c r="J139" s="24">
        <f>SUMIF(利润与分析!B:B,成本与总价!D:D,利润与分析!K:K)</f>
        <v>143132.71648</v>
      </c>
      <c r="K139" s="48" t="s">
        <v>79</v>
      </c>
      <c r="L139" s="49">
        <v>149606</v>
      </c>
      <c r="M139" s="77">
        <f t="shared" si="6"/>
        <v>4.3268876381963299E-2</v>
      </c>
      <c r="N139" s="46">
        <v>0</v>
      </c>
      <c r="O139" s="51" t="s">
        <v>888</v>
      </c>
      <c r="P139" s="52" t="s">
        <v>91</v>
      </c>
      <c r="Q139" s="52" t="s">
        <v>103</v>
      </c>
      <c r="R139" s="53" t="s">
        <v>51</v>
      </c>
      <c r="V139" s="53">
        <v>113</v>
      </c>
      <c r="X139" s="54">
        <v>45664.749039351896</v>
      </c>
      <c r="Y139" s="45" t="s">
        <v>52</v>
      </c>
      <c r="Z139" s="55" t="s">
        <v>889</v>
      </c>
      <c r="AA139" s="44" t="s">
        <v>127</v>
      </c>
      <c r="AC139" s="57">
        <v>1</v>
      </c>
      <c r="AD139" s="45" t="s">
        <v>890</v>
      </c>
      <c r="AE139" s="92">
        <v>1</v>
      </c>
      <c r="AF139" s="45" t="s">
        <v>890</v>
      </c>
      <c r="AI139" s="60"/>
      <c r="AO139" s="97">
        <f>(SUMIF(利润与分析!B:B,成本与总价!D:D,利润与分析!L:L)-J:J)/SUMIF(利润与分析!B:B,成本与总价!D:D,利润与分析!L:L)</f>
        <v>4.3268876381963299E-2</v>
      </c>
      <c r="AP139" s="77">
        <f t="shared" si="7"/>
        <v>0</v>
      </c>
      <c r="AR139" s="45">
        <f t="shared" si="8"/>
        <v>113</v>
      </c>
    </row>
    <row r="140" spans="1:44" ht="20.25" customHeight="1" x14ac:dyDescent="0.45">
      <c r="A140" s="62" t="str">
        <f>VLOOKUP(E140,销售员!A:B,2,0)</f>
        <v>南区</v>
      </c>
      <c r="B140" s="62" t="str">
        <f>VLOOKUP(E140,销售员!A:C,3,0)</f>
        <v>云贵川渝</v>
      </c>
      <c r="C140" s="24" t="str">
        <f>VLOOKUP(E140,销售员!A:D,4,0)</f>
        <v>四川</v>
      </c>
      <c r="D140" s="66">
        <v>817722</v>
      </c>
      <c r="E140" s="46" t="s">
        <v>68</v>
      </c>
      <c r="F140" s="45" t="s">
        <v>891</v>
      </c>
      <c r="G140" s="45" t="s">
        <v>852</v>
      </c>
      <c r="H140" s="45" t="s">
        <v>892</v>
      </c>
      <c r="I140" s="44" t="s">
        <v>893</v>
      </c>
      <c r="J140" s="24">
        <f>SUMIF(利润与分析!B:B,成本与总价!D:D,利润与分析!K:K)</f>
        <v>1044884.23</v>
      </c>
      <c r="K140" s="48" t="s">
        <v>79</v>
      </c>
      <c r="L140" s="49">
        <v>1126286</v>
      </c>
      <c r="M140" s="77">
        <f t="shared" si="6"/>
        <v>7.2274511092209295E-2</v>
      </c>
      <c r="N140" s="46">
        <v>0</v>
      </c>
      <c r="O140" s="51" t="s">
        <v>894</v>
      </c>
      <c r="P140" s="52" t="s">
        <v>294</v>
      </c>
      <c r="Q140" s="52" t="s">
        <v>113</v>
      </c>
      <c r="R140" s="53" t="s">
        <v>51</v>
      </c>
      <c r="S140" s="53" t="s">
        <v>51</v>
      </c>
      <c r="T140" s="53">
        <v>180</v>
      </c>
      <c r="U140" s="53">
        <v>1.5</v>
      </c>
      <c r="V140" s="53">
        <v>180</v>
      </c>
      <c r="W140" s="53">
        <v>1.5</v>
      </c>
      <c r="X140" s="54">
        <v>45664.757743055598</v>
      </c>
      <c r="Y140" s="45" t="s">
        <v>52</v>
      </c>
      <c r="Z140" s="55" t="s">
        <v>895</v>
      </c>
      <c r="AA140" s="44" t="s">
        <v>54</v>
      </c>
      <c r="AC140" s="57">
        <v>1</v>
      </c>
      <c r="AD140" s="45" t="s">
        <v>179</v>
      </c>
      <c r="AE140" s="92">
        <v>1</v>
      </c>
      <c r="AF140" s="45" t="s">
        <v>179</v>
      </c>
      <c r="AI140" s="60"/>
      <c r="AO140" s="97">
        <f>(SUMIF(利润与分析!B:B,成本与总价!D:D,利润与分析!L:L)-J:J)/SUMIF(利润与分析!B:B,成本与总价!D:D,利润与分析!L:L)</f>
        <v>5.8359308223124601E-2</v>
      </c>
      <c r="AP140" s="77">
        <f t="shared" si="7"/>
        <v>1.0847971309153599E-3</v>
      </c>
      <c r="AR140" s="45">
        <f t="shared" si="8"/>
        <v>180</v>
      </c>
    </row>
    <row r="141" spans="1:44" ht="20.25" customHeight="1" x14ac:dyDescent="0.45">
      <c r="A141" s="62" t="str">
        <f>VLOOKUP(E141,销售员!A:B,2,0)</f>
        <v>南区</v>
      </c>
      <c r="B141" s="62" t="str">
        <f>VLOOKUP(E141,销售员!A:C,3,0)</f>
        <v>云贵川渝</v>
      </c>
      <c r="C141" s="24" t="str">
        <f>VLOOKUP(E141,销售员!A:D,4,0)</f>
        <v>四川</v>
      </c>
      <c r="D141" s="66">
        <v>819205</v>
      </c>
      <c r="E141" s="46" t="s">
        <v>896</v>
      </c>
      <c r="F141" s="45" t="s">
        <v>897</v>
      </c>
      <c r="G141" s="45" t="s">
        <v>898</v>
      </c>
      <c r="H141" s="45" t="s">
        <v>899</v>
      </c>
      <c r="I141" s="44" t="s">
        <v>900</v>
      </c>
      <c r="J141" s="24">
        <f>SUMIF(利润与分析!B:B,成本与总价!D:D,利润与分析!K:K)</f>
        <v>1162942.8400000001</v>
      </c>
      <c r="K141" s="48" t="s">
        <v>79</v>
      </c>
      <c r="L141" s="49">
        <v>1236009</v>
      </c>
      <c r="M141" s="77">
        <f t="shared" si="6"/>
        <v>5.91145857352171E-2</v>
      </c>
      <c r="N141" s="46">
        <v>0</v>
      </c>
      <c r="O141" s="51" t="s">
        <v>901</v>
      </c>
      <c r="P141" s="52" t="s">
        <v>91</v>
      </c>
      <c r="Q141" s="52" t="s">
        <v>113</v>
      </c>
      <c r="R141" s="53" t="s">
        <v>51</v>
      </c>
      <c r="S141" s="53" t="s">
        <v>51</v>
      </c>
      <c r="T141" s="53">
        <v>180</v>
      </c>
      <c r="U141" s="53">
        <v>1</v>
      </c>
      <c r="V141" s="53">
        <v>180</v>
      </c>
      <c r="W141" s="53">
        <v>1.5</v>
      </c>
      <c r="X141" s="54">
        <v>45674.434374999997</v>
      </c>
      <c r="Y141" s="45" t="s">
        <v>52</v>
      </c>
      <c r="Z141" s="55" t="s">
        <v>902</v>
      </c>
      <c r="AA141" s="44" t="s">
        <v>54</v>
      </c>
      <c r="AC141" s="57">
        <v>1</v>
      </c>
      <c r="AD141" s="45" t="s">
        <v>179</v>
      </c>
      <c r="AE141" s="92">
        <v>1</v>
      </c>
      <c r="AF141" s="45" t="s">
        <v>179</v>
      </c>
      <c r="AI141" s="60"/>
      <c r="AO141" s="97">
        <f>(SUMIF(利润与分析!B:B,成本与总价!D:D,利润与分析!L:L)-J:J)/SUMIF(利润与分析!B:B,成本与总价!D:D,利润与分析!L:L)</f>
        <v>4.5001745934295297E-2</v>
      </c>
      <c r="AP141" s="77">
        <f t="shared" si="7"/>
        <v>8.8716019907821703E-4</v>
      </c>
      <c r="AR141" s="45">
        <f t="shared" si="8"/>
        <v>180</v>
      </c>
    </row>
    <row r="142" spans="1:44" ht="20.25" customHeight="1" x14ac:dyDescent="0.45">
      <c r="A142" s="62" t="str">
        <f>VLOOKUP(E142,销售员!A:B,2,0)</f>
        <v>南区</v>
      </c>
      <c r="B142" s="62" t="str">
        <f>VLOOKUP(E142,销售员!A:C,3,0)</f>
        <v>云贵川渝</v>
      </c>
      <c r="C142" s="24" t="str">
        <f>VLOOKUP(E142,销售员!A:D,4,0)</f>
        <v>四川</v>
      </c>
      <c r="D142" s="66">
        <v>817746</v>
      </c>
      <c r="E142" s="46" t="s">
        <v>68</v>
      </c>
      <c r="F142" s="45" t="s">
        <v>903</v>
      </c>
      <c r="G142" s="45" t="s">
        <v>852</v>
      </c>
      <c r="H142" s="45" t="s">
        <v>904</v>
      </c>
      <c r="I142" s="44" t="s">
        <v>905</v>
      </c>
      <c r="J142" s="24">
        <f>SUMIF(利润与分析!B:B,成本与总价!D:D,利润与分析!K:K)</f>
        <v>1047843.54</v>
      </c>
      <c r="K142" s="48" t="s">
        <v>79</v>
      </c>
      <c r="L142" s="49">
        <v>1129934</v>
      </c>
      <c r="M142" s="77">
        <f t="shared" si="6"/>
        <v>7.2650668092118606E-2</v>
      </c>
      <c r="N142" s="46">
        <v>0</v>
      </c>
      <c r="O142" s="51" t="s">
        <v>906</v>
      </c>
      <c r="Q142" s="52" t="s">
        <v>113</v>
      </c>
      <c r="R142" s="53" t="s">
        <v>51</v>
      </c>
      <c r="S142" s="53" t="s">
        <v>51</v>
      </c>
      <c r="T142" s="53">
        <v>180</v>
      </c>
      <c r="U142" s="53">
        <v>1.5</v>
      </c>
      <c r="V142" s="53">
        <v>180</v>
      </c>
      <c r="W142" s="53">
        <v>1.5</v>
      </c>
      <c r="X142" s="54">
        <v>45664.764837962997</v>
      </c>
      <c r="Y142" s="45" t="s">
        <v>52</v>
      </c>
      <c r="Z142" s="55" t="s">
        <v>907</v>
      </c>
      <c r="AA142" s="44" t="s">
        <v>54</v>
      </c>
      <c r="AC142" s="57">
        <v>1</v>
      </c>
      <c r="AD142" s="45" t="s">
        <v>179</v>
      </c>
      <c r="AE142" s="92">
        <v>1</v>
      </c>
      <c r="AF142" s="45" t="s">
        <v>179</v>
      </c>
      <c r="AI142" s="60"/>
      <c r="AO142" s="97">
        <f>(SUMIF(利润与分析!B:B,成本与总价!D:D,利润与分析!L:L)-J:J)/SUMIF(利润与分析!B:B,成本与总价!D:D,利润与分析!L:L)</f>
        <v>5.8740962496634901E-2</v>
      </c>
      <c r="AP142" s="77">
        <f t="shared" si="7"/>
        <v>1.0902944045162401E-3</v>
      </c>
      <c r="AR142" s="45">
        <f t="shared" si="8"/>
        <v>180</v>
      </c>
    </row>
    <row r="143" spans="1:44" ht="20.25" customHeight="1" x14ac:dyDescent="0.45">
      <c r="A143" s="62" t="str">
        <f>VLOOKUP(E143,销售员!A:B,2,0)</f>
        <v>南区</v>
      </c>
      <c r="B143" s="62" t="str">
        <f>VLOOKUP(E143,销售员!A:C,3,0)</f>
        <v>沪浙</v>
      </c>
      <c r="C143" s="24" t="str">
        <f>VLOOKUP(E143,销售员!A:D,4,0)</f>
        <v>上海</v>
      </c>
      <c r="D143" s="66">
        <v>817775</v>
      </c>
      <c r="E143" s="46" t="s">
        <v>908</v>
      </c>
      <c r="F143" s="45" t="s">
        <v>909</v>
      </c>
      <c r="G143" s="45" t="s">
        <v>910</v>
      </c>
      <c r="H143" s="45" t="s">
        <v>911</v>
      </c>
      <c r="I143" s="44" t="s">
        <v>912</v>
      </c>
      <c r="J143" s="24">
        <f>SUMIF(利润与分析!B:B,成本与总价!D:D,利润与分析!K:K)</f>
        <v>364591.87</v>
      </c>
      <c r="K143" s="48" t="s">
        <v>79</v>
      </c>
      <c r="L143" s="49">
        <v>381771.64</v>
      </c>
      <c r="M143" s="77">
        <f t="shared" si="6"/>
        <v>4.5000121014751003E-2</v>
      </c>
      <c r="N143" s="46">
        <v>0</v>
      </c>
      <c r="O143" s="51" t="s">
        <v>237</v>
      </c>
      <c r="P143" s="52" t="s">
        <v>91</v>
      </c>
      <c r="Q143" s="52" t="s">
        <v>81</v>
      </c>
      <c r="X143" s="54">
        <v>45665.3996064815</v>
      </c>
      <c r="Y143" s="45" t="s">
        <v>92</v>
      </c>
      <c r="Z143" s="55" t="s">
        <v>119</v>
      </c>
      <c r="AA143" s="44" t="s">
        <v>127</v>
      </c>
      <c r="AC143" s="57">
        <v>1</v>
      </c>
      <c r="AD143" s="45" t="s">
        <v>128</v>
      </c>
      <c r="AE143" s="92">
        <v>1</v>
      </c>
      <c r="AF143" s="45" t="s">
        <v>128</v>
      </c>
      <c r="AI143" s="60"/>
      <c r="AO143" s="97">
        <f>(SUMIF(利润与分析!B:B,成本与总价!D:D,利润与分析!L:L)-J:J)/SUMIF(利润与分析!B:B,成本与总价!D:D,利润与分析!L:L)</f>
        <v>4.5000121014751003E-2</v>
      </c>
      <c r="AP143" s="77">
        <f t="shared" si="7"/>
        <v>0</v>
      </c>
      <c r="AR143" s="45">
        <f t="shared" si="8"/>
        <v>0</v>
      </c>
    </row>
    <row r="144" spans="1:44" ht="20.25" customHeight="1" x14ac:dyDescent="0.45">
      <c r="A144" s="62" t="str">
        <f>VLOOKUP(E144,销售员!A:B,2,0)</f>
        <v>南区</v>
      </c>
      <c r="B144" s="62" t="str">
        <f>VLOOKUP(E144,销售员!A:C,3,0)</f>
        <v>云贵川渝</v>
      </c>
      <c r="C144" s="24" t="str">
        <f>VLOOKUP(E144,销售员!A:D,4,0)</f>
        <v>四川</v>
      </c>
      <c r="D144" s="66">
        <v>820361</v>
      </c>
      <c r="E144" s="46" t="s">
        <v>68</v>
      </c>
      <c r="F144" s="45" t="s">
        <v>913</v>
      </c>
      <c r="G144" s="45" t="s">
        <v>914</v>
      </c>
      <c r="H144" s="45" t="s">
        <v>915</v>
      </c>
      <c r="I144" s="44" t="s">
        <v>916</v>
      </c>
      <c r="J144" s="24">
        <f>SUMIF(利润与分析!B:B,成本与总价!D:D,利润与分析!K:K)</f>
        <v>1613641.48</v>
      </c>
      <c r="K144" s="48" t="s">
        <v>79</v>
      </c>
      <c r="L144" s="49">
        <v>1689676</v>
      </c>
      <c r="M144" s="77">
        <f t="shared" si="6"/>
        <v>4.4999467353504498E-2</v>
      </c>
      <c r="N144" s="46">
        <v>0</v>
      </c>
      <c r="O144" s="51" t="s">
        <v>917</v>
      </c>
      <c r="P144" s="52" t="s">
        <v>91</v>
      </c>
      <c r="Q144" s="52" t="s">
        <v>81</v>
      </c>
      <c r="R144" s="53" t="s">
        <v>51</v>
      </c>
      <c r="V144" s="53">
        <v>180</v>
      </c>
      <c r="X144" s="54">
        <v>45680.739525463003</v>
      </c>
      <c r="Y144" s="45" t="s">
        <v>52</v>
      </c>
      <c r="Z144" s="55" t="s">
        <v>918</v>
      </c>
      <c r="AA144" s="44" t="s">
        <v>54</v>
      </c>
      <c r="AC144" s="57">
        <v>2</v>
      </c>
      <c r="AD144" s="45" t="s">
        <v>179</v>
      </c>
      <c r="AE144" s="92">
        <v>1</v>
      </c>
      <c r="AF144" s="45" t="s">
        <v>179</v>
      </c>
      <c r="AI144" s="60"/>
      <c r="AO144" s="97">
        <f>(SUMIF(利润与分析!B:B,成本与总价!D:D,利润与分析!L:L)-J:J)/SUMIF(利润与分析!B:B,成本与总价!D:D,利润与分析!L:L)</f>
        <v>4.5000258629250701E-2</v>
      </c>
      <c r="AP144" s="77">
        <f t="shared" si="7"/>
        <v>7.9127574625220697E-7</v>
      </c>
      <c r="AR144" s="45">
        <f t="shared" si="8"/>
        <v>180</v>
      </c>
    </row>
    <row r="145" spans="1:44" ht="20.25" customHeight="1" x14ac:dyDescent="0.45">
      <c r="A145" s="62" t="str">
        <f>VLOOKUP(E145,销售员!A:B,2,0)</f>
        <v>北区</v>
      </c>
      <c r="B145" s="62" t="str">
        <f>VLOOKUP(E145,销售员!A:C,3,0)</f>
        <v>晋蒙宁</v>
      </c>
      <c r="C145" s="24" t="str">
        <f>VLOOKUP(E145,销售员!A:D,4,0)</f>
        <v>内蒙</v>
      </c>
      <c r="D145" s="66">
        <v>817756</v>
      </c>
      <c r="E145" s="46" t="s">
        <v>542</v>
      </c>
      <c r="F145" s="45" t="s">
        <v>919</v>
      </c>
      <c r="G145" s="45" t="s">
        <v>920</v>
      </c>
      <c r="H145" s="45" t="s">
        <v>921</v>
      </c>
      <c r="I145" s="44" t="s">
        <v>922</v>
      </c>
      <c r="J145" s="24">
        <f>SUMIF(利润与分析!B:B,成本与总价!D:D,利润与分析!K:K)</f>
        <v>712892.35</v>
      </c>
      <c r="K145" s="48" t="s">
        <v>79</v>
      </c>
      <c r="L145" s="49">
        <v>734941.42</v>
      </c>
      <c r="M145" s="77">
        <f t="shared" si="6"/>
        <v>3.0001125804013099E-2</v>
      </c>
      <c r="N145" s="46">
        <v>0</v>
      </c>
      <c r="O145" s="51" t="s">
        <v>923</v>
      </c>
      <c r="P145" s="52" t="s">
        <v>213</v>
      </c>
      <c r="Q145" s="52" t="s">
        <v>81</v>
      </c>
      <c r="R145" s="53" t="s">
        <v>51</v>
      </c>
      <c r="V145" s="53">
        <v>120</v>
      </c>
      <c r="X145" s="54">
        <v>45665.426770833299</v>
      </c>
      <c r="Y145" s="45" t="s">
        <v>92</v>
      </c>
      <c r="Z145" s="55" t="s">
        <v>924</v>
      </c>
      <c r="AA145" s="44" t="s">
        <v>83</v>
      </c>
      <c r="AC145" s="57">
        <v>1</v>
      </c>
      <c r="AD145" s="45" t="s">
        <v>925</v>
      </c>
      <c r="AE145" s="58">
        <v>0.05</v>
      </c>
      <c r="AF145" s="45">
        <v>0</v>
      </c>
      <c r="AG145" s="59">
        <v>0.95</v>
      </c>
      <c r="AH145" s="45">
        <v>120</v>
      </c>
      <c r="AO145" s="97">
        <f>(SUMIF(利润与分析!B:B,成本与总价!D:D,利润与分析!L:L)-J:J)/SUMIF(利润与分析!B:B,成本与总价!D:D,利润与分析!L:L)</f>
        <v>3.0002406038927801E-2</v>
      </c>
      <c r="AP145" s="77">
        <f t="shared" si="7"/>
        <v>1.28023491465998E-6</v>
      </c>
      <c r="AR145" s="45">
        <f t="shared" si="8"/>
        <v>114</v>
      </c>
    </row>
    <row r="146" spans="1:44" ht="20.25" customHeight="1" x14ac:dyDescent="0.45">
      <c r="A146" s="62" t="str">
        <f>VLOOKUP(E146,销售员!A:B,2,0)</f>
        <v>北区</v>
      </c>
      <c r="B146" s="62" t="str">
        <f>VLOOKUP(E146,销售员!A:C,3,0)</f>
        <v>陕豫鲁</v>
      </c>
      <c r="C146" s="24" t="str">
        <f>VLOOKUP(E146,销售员!A:D,4,0)</f>
        <v>山东</v>
      </c>
      <c r="D146" s="66">
        <v>817769</v>
      </c>
      <c r="E146" s="46" t="s">
        <v>400</v>
      </c>
      <c r="F146" s="45" t="s">
        <v>926</v>
      </c>
      <c r="G146" s="45" t="s">
        <v>927</v>
      </c>
      <c r="H146" s="45" t="s">
        <v>928</v>
      </c>
      <c r="I146" s="44" t="s">
        <v>929</v>
      </c>
      <c r="J146" s="24">
        <f>SUMIF(利润与分析!B:B,成本与总价!D:D,利润与分析!K:K)</f>
        <v>3902959.24</v>
      </c>
      <c r="K146" s="48" t="s">
        <v>79</v>
      </c>
      <c r="L146" s="49">
        <v>3944337.93</v>
      </c>
      <c r="M146" s="77">
        <f t="shared" si="6"/>
        <v>1.0490655398788301E-2</v>
      </c>
      <c r="N146" s="46">
        <v>0</v>
      </c>
      <c r="O146" s="51" t="s">
        <v>930</v>
      </c>
      <c r="Q146" s="52" t="s">
        <v>113</v>
      </c>
      <c r="R146" s="53" t="s">
        <v>51</v>
      </c>
      <c r="S146" s="53" t="s">
        <v>51</v>
      </c>
      <c r="U146" s="53">
        <v>-3</v>
      </c>
      <c r="V146" s="53">
        <v>0</v>
      </c>
      <c r="W146" s="53">
        <v>-3</v>
      </c>
      <c r="X146" s="54">
        <v>45665.441226851799</v>
      </c>
      <c r="Y146" s="45" t="s">
        <v>118</v>
      </c>
      <c r="Z146" s="55" t="s">
        <v>114</v>
      </c>
      <c r="AA146" s="44" t="s">
        <v>83</v>
      </c>
      <c r="AC146" s="57">
        <v>1</v>
      </c>
      <c r="AD146" s="45" t="s">
        <v>120</v>
      </c>
      <c r="AE146" s="92">
        <v>1</v>
      </c>
      <c r="AF146" s="45" t="s">
        <v>120</v>
      </c>
      <c r="AI146" s="60"/>
      <c r="AO146" s="97">
        <f>(SUMIF(利润与分析!B:B,成本与总价!D:D,利润与分析!L:L)-J:J)/SUMIF(利润与分析!B:B,成本与总价!D:D,利润与分析!L:L)</f>
        <v>4.0175998786797201E-2</v>
      </c>
      <c r="AP146" s="77">
        <f t="shared" si="7"/>
        <v>-3.1465661199106499E-4</v>
      </c>
      <c r="AR146" s="45">
        <f t="shared" si="8"/>
        <v>0</v>
      </c>
    </row>
    <row r="147" spans="1:44" ht="20.25" customHeight="1" x14ac:dyDescent="0.45">
      <c r="A147" s="62" t="str">
        <f>VLOOKUP(E147,销售员!A:B,2,0)</f>
        <v>南区</v>
      </c>
      <c r="B147" s="62" t="str">
        <f>VLOOKUP(E147,销售员!A:C,3,0)</f>
        <v>云贵川渝</v>
      </c>
      <c r="C147" s="24" t="str">
        <f>VLOOKUP(E147,销售员!A:D,4,0)</f>
        <v>贵州</v>
      </c>
      <c r="D147" s="66">
        <v>817324</v>
      </c>
      <c r="E147" s="46" t="s">
        <v>931</v>
      </c>
      <c r="F147" s="45" t="s">
        <v>932</v>
      </c>
      <c r="G147" s="45" t="s">
        <v>933</v>
      </c>
      <c r="H147" s="45" t="s">
        <v>934</v>
      </c>
      <c r="I147" s="44" t="s">
        <v>935</v>
      </c>
      <c r="J147" s="24">
        <f>SUMIF(利润与分析!B:B,成本与总价!D:D,利润与分析!K:K)</f>
        <v>726716.77</v>
      </c>
      <c r="K147" s="48" t="s">
        <v>79</v>
      </c>
      <c r="L147" s="49">
        <v>768818</v>
      </c>
      <c r="M147" s="77">
        <f t="shared" si="6"/>
        <v>5.4760983743876897E-2</v>
      </c>
      <c r="N147" s="46">
        <v>0</v>
      </c>
      <c r="O147" s="51" t="s">
        <v>936</v>
      </c>
      <c r="P147" s="52" t="s">
        <v>91</v>
      </c>
      <c r="Q147" s="52" t="s">
        <v>113</v>
      </c>
      <c r="X147" s="54">
        <v>45663.692430555602</v>
      </c>
      <c r="Y147" s="45" t="s">
        <v>52</v>
      </c>
      <c r="Z147" s="55" t="s">
        <v>119</v>
      </c>
      <c r="AA147" s="44" t="s">
        <v>54</v>
      </c>
      <c r="AB147" s="56" t="s">
        <v>937</v>
      </c>
      <c r="AC147" s="57">
        <v>3</v>
      </c>
      <c r="AD147" s="45" t="s">
        <v>206</v>
      </c>
      <c r="AE147" s="92">
        <v>1</v>
      </c>
      <c r="AF147" s="45" t="s">
        <v>206</v>
      </c>
      <c r="AI147" s="60"/>
      <c r="AO147" s="97">
        <f>(SUMIF(利润与分析!B:B,成本与总价!D:D,利润与分析!L:L)-J:J)/SUMIF(利润与分析!B:B,成本与总价!D:D,利润与分析!L:L)</f>
        <v>5.4760959154467201E-2</v>
      </c>
      <c r="AP147" s="77">
        <f t="shared" si="7"/>
        <v>-2.4589409758357701E-8</v>
      </c>
      <c r="AR147" s="45">
        <f t="shared" si="8"/>
        <v>0</v>
      </c>
    </row>
    <row r="148" spans="1:44" ht="20.25" customHeight="1" x14ac:dyDescent="0.45">
      <c r="A148" s="62" t="str">
        <f>VLOOKUP(E148,销售员!A:B,2,0)</f>
        <v>南区</v>
      </c>
      <c r="B148" s="62" t="str">
        <f>VLOOKUP(E148,销售员!A:C,3,0)</f>
        <v>云贵川渝</v>
      </c>
      <c r="C148" s="24" t="str">
        <f>VLOOKUP(E148,销售员!A:D,4,0)</f>
        <v>重庆</v>
      </c>
      <c r="D148" s="66">
        <v>820339</v>
      </c>
      <c r="E148" s="46" t="s">
        <v>938</v>
      </c>
      <c r="F148" s="45" t="s">
        <v>939</v>
      </c>
      <c r="G148" s="45" t="s">
        <v>940</v>
      </c>
      <c r="H148" s="45" t="s">
        <v>941</v>
      </c>
      <c r="I148" s="44" t="s">
        <v>942</v>
      </c>
      <c r="J148" s="24">
        <f>SUMIF(利润与分析!B:B,成本与总价!D:D,利润与分析!K:K)</f>
        <v>931665.32</v>
      </c>
      <c r="K148" s="48" t="s">
        <v>79</v>
      </c>
      <c r="L148" s="49">
        <v>981426</v>
      </c>
      <c r="M148" s="77">
        <f t="shared" si="6"/>
        <v>5.07024268768098E-2</v>
      </c>
      <c r="N148" s="46">
        <v>0</v>
      </c>
      <c r="O148" s="51" t="s">
        <v>943</v>
      </c>
      <c r="P148" s="52" t="s">
        <v>368</v>
      </c>
      <c r="Q148" s="52" t="s">
        <v>81</v>
      </c>
      <c r="R148" s="53" t="s">
        <v>51</v>
      </c>
      <c r="V148" s="53">
        <v>120</v>
      </c>
      <c r="X148" s="54">
        <v>45698.681342592601</v>
      </c>
      <c r="Y148" s="45" t="s">
        <v>52</v>
      </c>
      <c r="Z148" s="55" t="s">
        <v>944</v>
      </c>
      <c r="AA148" s="44" t="s">
        <v>54</v>
      </c>
      <c r="AC148" s="57">
        <v>1</v>
      </c>
      <c r="AD148" s="45" t="s">
        <v>96</v>
      </c>
      <c r="AE148" s="92">
        <v>1</v>
      </c>
      <c r="AF148" s="45" t="s">
        <v>96</v>
      </c>
      <c r="AI148" s="60"/>
      <c r="AO148" s="97">
        <f>(SUMIF(利润与分析!B:B,成本与总价!D:D,利润与分析!L:L)-J:J)/SUMIF(利润与分析!B:B,成本与总价!D:D,利润与分析!L:L)</f>
        <v>5.0702630002106702E-2</v>
      </c>
      <c r="AP148" s="77">
        <f t="shared" si="7"/>
        <v>2.03125296929785E-7</v>
      </c>
      <c r="AR148" s="45">
        <f t="shared" si="8"/>
        <v>120</v>
      </c>
    </row>
    <row r="149" spans="1:44" ht="20.25" customHeight="1" x14ac:dyDescent="0.45">
      <c r="A149" s="62" t="str">
        <f>VLOOKUP(E149,销售员!A:B,2,0)</f>
        <v>北区</v>
      </c>
      <c r="B149" s="62" t="str">
        <f>VLOOKUP(E149,销售员!A:C,3,0)</f>
        <v>新甘青</v>
      </c>
      <c r="C149" s="24" t="str">
        <f>VLOOKUP(E149,销售员!A:D,4,0)</f>
        <v>甘肃</v>
      </c>
      <c r="D149" s="66">
        <v>817826</v>
      </c>
      <c r="E149" s="46" t="s">
        <v>193</v>
      </c>
      <c r="F149" s="45" t="s">
        <v>945</v>
      </c>
      <c r="G149" s="45" t="s">
        <v>946</v>
      </c>
      <c r="H149" s="45" t="s">
        <v>947</v>
      </c>
      <c r="I149" s="44" t="s">
        <v>948</v>
      </c>
      <c r="J149" s="24">
        <f>SUMIF(利润与分析!B:B,成本与总价!D:D,利润与分析!K:K)</f>
        <v>81257.59</v>
      </c>
      <c r="K149" s="48" t="s">
        <v>79</v>
      </c>
      <c r="L149" s="49">
        <v>83384</v>
      </c>
      <c r="M149" s="77">
        <f t="shared" si="6"/>
        <v>2.5501415139595199E-2</v>
      </c>
      <c r="N149" s="46">
        <v>0</v>
      </c>
      <c r="O149" s="51" t="s">
        <v>949</v>
      </c>
      <c r="P149" s="52" t="s">
        <v>61</v>
      </c>
      <c r="Q149" s="52" t="s">
        <v>113</v>
      </c>
      <c r="X149" s="54">
        <v>45665.494212963</v>
      </c>
      <c r="Y149" s="45" t="s">
        <v>118</v>
      </c>
      <c r="Z149" s="55" t="s">
        <v>119</v>
      </c>
      <c r="AA149" s="44" t="s">
        <v>54</v>
      </c>
      <c r="AC149" s="57">
        <v>1</v>
      </c>
      <c r="AD149" s="45" t="s">
        <v>120</v>
      </c>
      <c r="AE149" s="92">
        <v>1</v>
      </c>
      <c r="AF149" s="45" t="s">
        <v>120</v>
      </c>
      <c r="AI149" s="60"/>
      <c r="AO149" s="97">
        <f>(SUMIF(利润与分析!B:B,成本与总价!D:D,利润与分析!L:L)-J:J)/SUMIF(利润与分析!B:B,成本与总价!D:D,利润与分析!L:L)</f>
        <v>4.4999981195602397E-2</v>
      </c>
      <c r="AP149" s="77">
        <f t="shared" si="7"/>
        <v>1.9498566056007201E-2</v>
      </c>
      <c r="AR149" s="45">
        <f t="shared" si="8"/>
        <v>0</v>
      </c>
    </row>
    <row r="150" spans="1:44" ht="20.25" customHeight="1" x14ac:dyDescent="0.45">
      <c r="A150" s="62" t="str">
        <f>VLOOKUP(E150,销售员!A:B,2,0)</f>
        <v>南区</v>
      </c>
      <c r="B150" s="62" t="str">
        <f>VLOOKUP(E150,销售员!A:C,3,0)</f>
        <v>云贵川渝</v>
      </c>
      <c r="C150" s="24" t="str">
        <f>VLOOKUP(E150,销售员!A:D,4,0)</f>
        <v>贵州</v>
      </c>
      <c r="D150" s="66">
        <v>820943</v>
      </c>
      <c r="E150" s="46" t="s">
        <v>931</v>
      </c>
      <c r="F150" s="45" t="s">
        <v>950</v>
      </c>
      <c r="G150" s="45" t="s">
        <v>951</v>
      </c>
      <c r="H150" s="45" t="s">
        <v>952</v>
      </c>
      <c r="I150" s="44" t="s">
        <v>953</v>
      </c>
      <c r="J150" s="24">
        <f>SUMIF(利润与分析!B:B,成本与总价!D:D,利润与分析!K:K)</f>
        <v>158938.46</v>
      </c>
      <c r="K150" s="48" t="s">
        <v>79</v>
      </c>
      <c r="L150" s="49">
        <v>166428</v>
      </c>
      <c r="M150" s="77">
        <f t="shared" si="6"/>
        <v>4.5001682409209903E-2</v>
      </c>
      <c r="N150" s="46">
        <v>0</v>
      </c>
      <c r="O150" s="51" t="s">
        <v>954</v>
      </c>
      <c r="P150" s="52" t="s">
        <v>61</v>
      </c>
      <c r="Q150" s="52" t="s">
        <v>113</v>
      </c>
      <c r="X150" s="54">
        <v>45696.585625</v>
      </c>
      <c r="Y150" s="45" t="s">
        <v>92</v>
      </c>
      <c r="Z150" s="55" t="s">
        <v>119</v>
      </c>
      <c r="AA150" s="44" t="s">
        <v>54</v>
      </c>
      <c r="AC150" s="57">
        <v>1</v>
      </c>
      <c r="AD150" s="45" t="s">
        <v>128</v>
      </c>
      <c r="AE150" s="92">
        <v>1</v>
      </c>
      <c r="AF150" s="45" t="s">
        <v>128</v>
      </c>
      <c r="AI150" s="60"/>
      <c r="AO150" s="97">
        <f>(SUMIF(利润与分析!B:B,成本与总价!D:D,利润与分析!L:L)-J:J)/SUMIF(利润与分析!B:B,成本与总价!D:D,利润与分析!L:L)</f>
        <v>4.5000305237539603E-2</v>
      </c>
      <c r="AP150" s="77">
        <f t="shared" si="7"/>
        <v>-1.37717167023738E-6</v>
      </c>
      <c r="AR150" s="45">
        <f t="shared" si="8"/>
        <v>0</v>
      </c>
    </row>
    <row r="151" spans="1:44" ht="20.25" customHeight="1" x14ac:dyDescent="0.45">
      <c r="A151" s="62" t="str">
        <f>VLOOKUP(E151,销售员!A:B,2,0)</f>
        <v>北区</v>
      </c>
      <c r="B151" s="62" t="str">
        <f>VLOOKUP(E151,销售员!A:C,3,0)</f>
        <v>黑吉辽</v>
      </c>
      <c r="C151" s="24" t="str">
        <f>VLOOKUP(E151,销售员!A:D,4,0)</f>
        <v>辽宁</v>
      </c>
      <c r="D151" s="66">
        <v>817852</v>
      </c>
      <c r="E151" s="46" t="s">
        <v>955</v>
      </c>
      <c r="F151" s="45" t="s">
        <v>956</v>
      </c>
      <c r="G151" s="45" t="s">
        <v>957</v>
      </c>
      <c r="H151" s="45" t="s">
        <v>958</v>
      </c>
      <c r="I151" s="44" t="s">
        <v>959</v>
      </c>
      <c r="J151" s="24">
        <f>SUMIF(利润与分析!B:B,成本与总价!D:D,利润与分析!K:K)</f>
        <v>87654.46</v>
      </c>
      <c r="K151" s="48" t="s">
        <v>79</v>
      </c>
      <c r="L151" s="49">
        <v>91784.78</v>
      </c>
      <c r="M151" s="77">
        <f t="shared" si="6"/>
        <v>4.5000053385757299E-2</v>
      </c>
      <c r="N151" s="46">
        <v>0</v>
      </c>
      <c r="O151" s="51" t="s">
        <v>960</v>
      </c>
      <c r="P151" s="52" t="s">
        <v>961</v>
      </c>
      <c r="Q151" s="52" t="s">
        <v>113</v>
      </c>
      <c r="R151" s="53" t="s">
        <v>51</v>
      </c>
      <c r="V151" s="53">
        <v>90</v>
      </c>
      <c r="X151" s="54">
        <v>45665.602129629602</v>
      </c>
      <c r="Y151" s="45" t="s">
        <v>92</v>
      </c>
      <c r="Z151" s="55" t="s">
        <v>962</v>
      </c>
      <c r="AA151" s="44" t="s">
        <v>94</v>
      </c>
      <c r="AC151" s="57">
        <v>1</v>
      </c>
      <c r="AD151" s="45" t="s">
        <v>206</v>
      </c>
      <c r="AE151" s="92">
        <v>1</v>
      </c>
      <c r="AF151" s="45" t="s">
        <v>206</v>
      </c>
      <c r="AI151" s="60"/>
      <c r="AO151" s="97">
        <f>(SUMIF(利润与分析!B:B,成本与总价!D:D,利润与分析!L:L)-J:J)/SUMIF(利润与分析!B:B,成本与总价!D:D,利润与分析!L:L)</f>
        <v>4.5000053385757299E-2</v>
      </c>
      <c r="AP151" s="77">
        <f t="shared" si="7"/>
        <v>0</v>
      </c>
      <c r="AR151" s="45">
        <f t="shared" si="8"/>
        <v>90</v>
      </c>
    </row>
    <row r="152" spans="1:44" ht="20.25" customHeight="1" x14ac:dyDescent="0.45">
      <c r="A152" s="62" t="str">
        <f>VLOOKUP(E152,销售员!A:B,2,0)</f>
        <v>南区</v>
      </c>
      <c r="B152" s="62" t="str">
        <f>VLOOKUP(E152,销售员!A:C,3,0)</f>
        <v>云贵川渝</v>
      </c>
      <c r="C152" s="24" t="str">
        <f>VLOOKUP(E152,销售员!A:D,4,0)</f>
        <v>重庆</v>
      </c>
      <c r="D152" s="66">
        <v>817794</v>
      </c>
      <c r="E152" s="46" t="s">
        <v>963</v>
      </c>
      <c r="F152" s="45" t="s">
        <v>964</v>
      </c>
      <c r="G152" s="45" t="s">
        <v>965</v>
      </c>
      <c r="H152" s="45" t="s">
        <v>966</v>
      </c>
      <c r="I152" s="44" t="s">
        <v>967</v>
      </c>
      <c r="J152" s="24">
        <f>SUMIF(利润与分析!B:B,成本与总价!D:D,利润与分析!K:K)</f>
        <v>22540.750400000001</v>
      </c>
      <c r="K152" s="48" t="s">
        <v>79</v>
      </c>
      <c r="L152" s="49">
        <v>22500.799999999999</v>
      </c>
      <c r="M152" s="77">
        <f t="shared" si="6"/>
        <v>-1.77551020408154E-3</v>
      </c>
      <c r="N152" s="46">
        <v>0</v>
      </c>
      <c r="O152" s="51" t="s">
        <v>968</v>
      </c>
      <c r="P152" s="52" t="s">
        <v>91</v>
      </c>
      <c r="Q152" s="52" t="s">
        <v>103</v>
      </c>
      <c r="X152" s="54">
        <v>45665.602534722202</v>
      </c>
      <c r="Y152" s="45" t="s">
        <v>118</v>
      </c>
      <c r="Z152" s="55" t="s">
        <v>119</v>
      </c>
      <c r="AA152" s="44" t="s">
        <v>54</v>
      </c>
      <c r="AC152" s="57">
        <v>1</v>
      </c>
      <c r="AD152" s="45" t="s">
        <v>120</v>
      </c>
      <c r="AE152" s="92">
        <v>1</v>
      </c>
      <c r="AF152" s="45" t="s">
        <v>120</v>
      </c>
      <c r="AI152" s="60"/>
      <c r="AO152" s="97">
        <f>(SUMIF(利润与分析!B:B,成本与总价!D:D,利润与分析!L:L)-J:J)/SUMIF(利润与分析!B:B,成本与总价!D:D,利润与分析!L:L)</f>
        <v>1.8260000000000099E-2</v>
      </c>
      <c r="AP152" s="77">
        <f t="shared" si="7"/>
        <v>2.0035510204081699E-2</v>
      </c>
      <c r="AR152" s="45">
        <f t="shared" si="8"/>
        <v>0</v>
      </c>
    </row>
    <row r="153" spans="1:44" ht="20.25" customHeight="1" x14ac:dyDescent="0.45">
      <c r="A153" s="62" t="str">
        <f>VLOOKUP(E153,销售员!A:B,2,0)</f>
        <v>南区</v>
      </c>
      <c r="B153" s="62" t="str">
        <f>VLOOKUP(E153,销售员!A:C,3,0)</f>
        <v>湘桂琼</v>
      </c>
      <c r="C153" s="24" t="str">
        <f>VLOOKUP(E153,销售员!A:D,4,0)</f>
        <v>湖南</v>
      </c>
      <c r="D153" s="66">
        <v>817665</v>
      </c>
      <c r="E153" s="46" t="s">
        <v>969</v>
      </c>
      <c r="F153" s="45" t="s">
        <v>970</v>
      </c>
      <c r="G153" s="45" t="s">
        <v>971</v>
      </c>
      <c r="H153" s="45" t="s">
        <v>972</v>
      </c>
      <c r="I153" s="44" t="s">
        <v>973</v>
      </c>
      <c r="J153" s="24">
        <f>SUMIF(利润与分析!B:B,成本与总价!D:D,利润与分析!K:K)</f>
        <v>2025427.8</v>
      </c>
      <c r="K153" s="48" t="s">
        <v>79</v>
      </c>
      <c r="L153" s="49">
        <v>2125911.3199999998</v>
      </c>
      <c r="M153" s="77">
        <f t="shared" si="6"/>
        <v>4.7266091983554498E-2</v>
      </c>
      <c r="N153" s="46">
        <v>0</v>
      </c>
      <c r="O153" s="51" t="s">
        <v>974</v>
      </c>
      <c r="P153" s="52" t="s">
        <v>975</v>
      </c>
      <c r="Q153" s="52" t="s">
        <v>113</v>
      </c>
      <c r="R153" s="53" t="s">
        <v>51</v>
      </c>
      <c r="T153" s="53">
        <v>150</v>
      </c>
      <c r="V153" s="53">
        <v>180</v>
      </c>
      <c r="X153" s="54">
        <v>45664.6629398148</v>
      </c>
      <c r="Y153" s="45" t="s">
        <v>52</v>
      </c>
      <c r="Z153" s="55" t="s">
        <v>976</v>
      </c>
      <c r="AA153" s="44" t="s">
        <v>105</v>
      </c>
      <c r="AC153" s="57">
        <v>1</v>
      </c>
      <c r="AD153" s="45" t="s">
        <v>179</v>
      </c>
      <c r="AE153" s="92">
        <v>1</v>
      </c>
      <c r="AF153" s="45" t="s">
        <v>179</v>
      </c>
      <c r="AI153" s="60"/>
      <c r="AO153" s="97">
        <f>(SUMIF(利润与分析!B:B,成本与总价!D:D,利润与分析!L:L)-J:J)/SUMIF(利润与分析!B:B,成本与总价!D:D,利润与分析!L:L)</f>
        <v>4.7266347430796003E-2</v>
      </c>
      <c r="AP153" s="77">
        <f t="shared" si="7"/>
        <v>2.5544724144288502E-7</v>
      </c>
      <c r="AR153" s="45">
        <f t="shared" si="8"/>
        <v>180</v>
      </c>
    </row>
    <row r="154" spans="1:44" ht="20.25" customHeight="1" x14ac:dyDescent="0.45">
      <c r="A154" s="62" t="str">
        <f>VLOOKUP(E154,销售员!A:B,2,0)</f>
        <v>北区</v>
      </c>
      <c r="B154" s="62" t="str">
        <f>VLOOKUP(E154,销售员!A:C,3,0)</f>
        <v>行业业务</v>
      </c>
      <c r="C154" s="24" t="str">
        <f>VLOOKUP(E154,销售员!A:D,4,0)</f>
        <v>综合</v>
      </c>
      <c r="D154" s="66">
        <v>817917</v>
      </c>
      <c r="E154" s="46" t="s">
        <v>220</v>
      </c>
      <c r="F154" s="45" t="s">
        <v>977</v>
      </c>
      <c r="G154" s="45" t="s">
        <v>307</v>
      </c>
      <c r="H154" s="45" t="s">
        <v>978</v>
      </c>
      <c r="I154" s="44" t="s">
        <v>979</v>
      </c>
      <c r="J154" s="24">
        <f>SUMIF(利润与分析!B:B,成本与总价!D:D,利润与分析!K:K)</f>
        <v>14925.67</v>
      </c>
      <c r="K154" s="48" t="s">
        <v>79</v>
      </c>
      <c r="L154" s="49">
        <v>15628.96</v>
      </c>
      <c r="M154" s="77">
        <f t="shared" si="6"/>
        <v>4.4999155414051702E-2</v>
      </c>
      <c r="N154" s="46">
        <v>0</v>
      </c>
      <c r="O154" s="51" t="s">
        <v>980</v>
      </c>
      <c r="P154" s="52" t="s">
        <v>91</v>
      </c>
      <c r="Q154" s="52" t="s">
        <v>113</v>
      </c>
      <c r="X154" s="54">
        <v>45665.6350578704</v>
      </c>
      <c r="Y154" s="45" t="s">
        <v>52</v>
      </c>
      <c r="Z154" s="55" t="s">
        <v>119</v>
      </c>
      <c r="AA154" s="44" t="s">
        <v>94</v>
      </c>
      <c r="AB154" s="56" t="s">
        <v>981</v>
      </c>
      <c r="AC154" s="57">
        <v>2</v>
      </c>
      <c r="AD154" s="45" t="s">
        <v>128</v>
      </c>
      <c r="AE154" s="92">
        <v>1</v>
      </c>
      <c r="AF154" s="45" t="s">
        <v>128</v>
      </c>
      <c r="AI154" s="60"/>
      <c r="AO154" s="97">
        <f>(SUMIF(利润与分析!B:B,成本与总价!D:D,利润与分析!L:L)-J:J)/SUMIF(利润与分析!B:B,成本与总价!D:D,利润与分析!L:L)</f>
        <v>4.4999155414051702E-2</v>
      </c>
      <c r="AP154" s="77">
        <f t="shared" si="7"/>
        <v>0</v>
      </c>
      <c r="AR154" s="45">
        <f t="shared" si="8"/>
        <v>0</v>
      </c>
    </row>
    <row r="155" spans="1:44" ht="20.25" customHeight="1" x14ac:dyDescent="0.45">
      <c r="A155" s="62" t="str">
        <f>VLOOKUP(E155,销售员!A:B,2,0)</f>
        <v>北区</v>
      </c>
      <c r="B155" s="62" t="str">
        <f>VLOOKUP(E155,销售员!A:C,3,0)</f>
        <v>行业业务</v>
      </c>
      <c r="C155" s="24" t="str">
        <f>VLOOKUP(E155,销售员!A:D,4,0)</f>
        <v>综合</v>
      </c>
      <c r="D155" s="66">
        <v>817911</v>
      </c>
      <c r="E155" s="46" t="s">
        <v>220</v>
      </c>
      <c r="F155" s="45" t="s">
        <v>982</v>
      </c>
      <c r="G155" s="45" t="s">
        <v>307</v>
      </c>
      <c r="H155" s="45" t="s">
        <v>983</v>
      </c>
      <c r="I155" s="44" t="s">
        <v>984</v>
      </c>
      <c r="J155" s="24">
        <f>SUMIF(利润与分析!B:B,成本与总价!D:D,利润与分析!K:K)</f>
        <v>7142.64</v>
      </c>
      <c r="K155" s="48" t="s">
        <v>79</v>
      </c>
      <c r="L155" s="49">
        <v>7479.2</v>
      </c>
      <c r="M155" s="77">
        <f t="shared" si="6"/>
        <v>4.4999465183442097E-2</v>
      </c>
      <c r="N155" s="46">
        <v>0</v>
      </c>
      <c r="O155" s="51" t="s">
        <v>985</v>
      </c>
      <c r="Q155" s="52" t="s">
        <v>113</v>
      </c>
      <c r="X155" s="54">
        <v>45665.635729166701</v>
      </c>
      <c r="Y155" s="45" t="s">
        <v>52</v>
      </c>
      <c r="Z155" s="55" t="s">
        <v>119</v>
      </c>
      <c r="AA155" s="44" t="s">
        <v>94</v>
      </c>
      <c r="AB155" s="56" t="s">
        <v>981</v>
      </c>
      <c r="AC155" s="57">
        <v>2</v>
      </c>
      <c r="AD155" s="45" t="s">
        <v>128</v>
      </c>
      <c r="AE155" s="92">
        <v>1</v>
      </c>
      <c r="AF155" s="45" t="s">
        <v>128</v>
      </c>
      <c r="AI155" s="60"/>
      <c r="AO155" s="97">
        <f>(SUMIF(利润与分析!B:B,成本与总价!D:D,利润与分析!L:L)-J:J)/SUMIF(利润与分析!B:B,成本与总价!D:D,利润与分析!L:L)</f>
        <v>4.4999465183442097E-2</v>
      </c>
      <c r="AP155" s="77">
        <f t="shared" si="7"/>
        <v>0</v>
      </c>
      <c r="AR155" s="45">
        <f t="shared" si="8"/>
        <v>0</v>
      </c>
    </row>
    <row r="156" spans="1:44" ht="20.25" customHeight="1" x14ac:dyDescent="0.45">
      <c r="A156" s="62" t="str">
        <f>VLOOKUP(E156,销售员!A:B,2,0)</f>
        <v>北区</v>
      </c>
      <c r="B156" s="62" t="str">
        <f>VLOOKUP(E156,销售员!A:C,3,0)</f>
        <v>晋蒙宁</v>
      </c>
      <c r="C156" s="24" t="str">
        <f>VLOOKUP(E156,销售员!A:D,4,0)</f>
        <v>内蒙</v>
      </c>
      <c r="D156" s="66">
        <v>817925</v>
      </c>
      <c r="E156" s="46" t="s">
        <v>986</v>
      </c>
      <c r="F156" s="45" t="s">
        <v>987</v>
      </c>
      <c r="G156" s="45" t="s">
        <v>988</v>
      </c>
      <c r="H156" s="45" t="s">
        <v>989</v>
      </c>
      <c r="I156" s="44" t="s">
        <v>990</v>
      </c>
      <c r="J156" s="24">
        <f>SUMIF(利润与分析!B:B,成本与总价!D:D,利润与分析!K:K)</f>
        <v>562.6</v>
      </c>
      <c r="K156" s="48" t="s">
        <v>79</v>
      </c>
      <c r="L156" s="49">
        <v>580</v>
      </c>
      <c r="M156" s="77">
        <f t="shared" si="6"/>
        <v>0.03</v>
      </c>
      <c r="N156" s="46">
        <v>0</v>
      </c>
      <c r="O156" s="51" t="s">
        <v>991</v>
      </c>
      <c r="P156" s="52" t="s">
        <v>213</v>
      </c>
      <c r="Q156" s="52" t="s">
        <v>113</v>
      </c>
      <c r="X156" s="54">
        <v>45665.6543634259</v>
      </c>
      <c r="Y156" s="45" t="s">
        <v>118</v>
      </c>
      <c r="Z156" s="55" t="s">
        <v>119</v>
      </c>
      <c r="AA156" s="44" t="s">
        <v>83</v>
      </c>
      <c r="AC156" s="57">
        <v>1</v>
      </c>
      <c r="AD156" s="45" t="s">
        <v>120</v>
      </c>
      <c r="AE156" s="92">
        <v>1</v>
      </c>
      <c r="AF156" s="45" t="s">
        <v>120</v>
      </c>
      <c r="AI156" s="60"/>
      <c r="AO156" s="97">
        <f>(SUMIF(利润与分析!B:B,成本与总价!D:D,利润与分析!L:L)-J:J)/SUMIF(利润与分析!B:B,成本与总价!D:D,利润与分析!L:L)</f>
        <v>0.03</v>
      </c>
      <c r="AP156" s="77">
        <f t="shared" si="7"/>
        <v>0</v>
      </c>
      <c r="AR156" s="45">
        <f t="shared" si="8"/>
        <v>0</v>
      </c>
    </row>
    <row r="157" spans="1:44" ht="20.25" customHeight="1" x14ac:dyDescent="0.45">
      <c r="A157" s="62" t="str">
        <f>VLOOKUP(E157,销售员!A:B,2,0)</f>
        <v>南区</v>
      </c>
      <c r="B157" s="62" t="str">
        <f>VLOOKUP(E157,销售员!A:C,3,0)</f>
        <v>湘桂琼</v>
      </c>
      <c r="C157" s="24" t="str">
        <f>VLOOKUP(E157,销售员!A:D,4,0)</f>
        <v>湖南</v>
      </c>
      <c r="D157" s="66">
        <v>817064</v>
      </c>
      <c r="E157" s="46" t="s">
        <v>969</v>
      </c>
      <c r="F157" s="45" t="s">
        <v>992</v>
      </c>
      <c r="G157" s="45" t="s">
        <v>971</v>
      </c>
      <c r="H157" s="45" t="s">
        <v>993</v>
      </c>
      <c r="I157" s="44" t="s">
        <v>994</v>
      </c>
      <c r="J157" s="24">
        <f>SUMIF(利润与分析!B:B,成本与总价!D:D,利润与分析!K:K)</f>
        <v>76686.5</v>
      </c>
      <c r="K157" s="48" t="s">
        <v>79</v>
      </c>
      <c r="L157" s="49">
        <v>80300</v>
      </c>
      <c r="M157" s="77">
        <f t="shared" si="6"/>
        <v>4.4999999999999998E-2</v>
      </c>
      <c r="N157" s="46">
        <v>0</v>
      </c>
      <c r="O157" s="51" t="s">
        <v>995</v>
      </c>
      <c r="P157" s="52" t="s">
        <v>91</v>
      </c>
      <c r="Q157" s="52" t="s">
        <v>113</v>
      </c>
      <c r="R157" s="53" t="s">
        <v>51</v>
      </c>
      <c r="V157" s="53">
        <v>115</v>
      </c>
      <c r="X157" s="54">
        <v>45660.6183564815</v>
      </c>
      <c r="Y157" s="45" t="s">
        <v>52</v>
      </c>
      <c r="Z157" s="55" t="s">
        <v>996</v>
      </c>
      <c r="AA157" s="44" t="s">
        <v>105</v>
      </c>
      <c r="AC157" s="57">
        <v>1</v>
      </c>
      <c r="AD157" s="45" t="s">
        <v>245</v>
      </c>
      <c r="AE157" s="92">
        <v>1</v>
      </c>
      <c r="AF157" s="45" t="s">
        <v>245</v>
      </c>
      <c r="AI157" s="60"/>
      <c r="AO157" s="97">
        <f>(SUMIF(利润与分析!B:B,成本与总价!D:D,利润与分析!L:L)-J:J)/SUMIF(利润与分析!B:B,成本与总价!D:D,利润与分析!L:L)</f>
        <v>4.4999999999999998E-2</v>
      </c>
      <c r="AP157" s="77">
        <f t="shared" si="7"/>
        <v>0</v>
      </c>
      <c r="AR157" s="45">
        <f t="shared" si="8"/>
        <v>115</v>
      </c>
    </row>
    <row r="158" spans="1:44" ht="20.25" customHeight="1" x14ac:dyDescent="0.45">
      <c r="A158" s="62" t="str">
        <f>VLOOKUP(E158,销售员!A:B,2,0)</f>
        <v>南区</v>
      </c>
      <c r="B158" s="62" t="str">
        <f>VLOOKUP(E158,销售员!A:C,3,0)</f>
        <v>广深</v>
      </c>
      <c r="C158" s="24" t="str">
        <f>VLOOKUP(E158,销售员!A:D,4,0)</f>
        <v>广东深圳</v>
      </c>
      <c r="D158" s="66">
        <v>817936</v>
      </c>
      <c r="E158" s="46" t="s">
        <v>997</v>
      </c>
      <c r="F158" s="45" t="s">
        <v>998</v>
      </c>
      <c r="G158" s="45" t="s">
        <v>999</v>
      </c>
      <c r="H158" s="45" t="s">
        <v>1000</v>
      </c>
      <c r="I158" s="44" t="s">
        <v>1001</v>
      </c>
      <c r="J158" s="24">
        <f>SUMIF(利润与分析!B:B,成本与总价!D:D,利润与分析!K:K)</f>
        <v>181473.02</v>
      </c>
      <c r="K158" s="48" t="s">
        <v>79</v>
      </c>
      <c r="L158" s="49">
        <v>190024</v>
      </c>
      <c r="M158" s="77">
        <f t="shared" si="6"/>
        <v>4.4999473750683999E-2</v>
      </c>
      <c r="N158" s="46">
        <v>0</v>
      </c>
      <c r="O158" s="51" t="s">
        <v>397</v>
      </c>
      <c r="Q158" s="52" t="s">
        <v>113</v>
      </c>
      <c r="R158" s="53" t="s">
        <v>51</v>
      </c>
      <c r="V158" s="53">
        <v>90</v>
      </c>
      <c r="X158" s="54">
        <v>45665.6938310185</v>
      </c>
      <c r="Y158" s="45" t="s">
        <v>52</v>
      </c>
      <c r="Z158" s="55" t="s">
        <v>1002</v>
      </c>
      <c r="AA158" s="44" t="s">
        <v>105</v>
      </c>
      <c r="AC158" s="57">
        <v>1</v>
      </c>
      <c r="AD158" s="45" t="s">
        <v>206</v>
      </c>
      <c r="AE158" s="92">
        <v>1</v>
      </c>
      <c r="AF158" s="45" t="s">
        <v>206</v>
      </c>
      <c r="AI158" s="60"/>
      <c r="AO158" s="97">
        <f>(SUMIF(利润与分析!B:B,成本与总价!D:D,利润与分析!L:L)-J:J)/SUMIF(利润与分析!B:B,成本与总价!D:D,利润与分析!L:L)</f>
        <v>4.4999473750683999E-2</v>
      </c>
      <c r="AP158" s="77">
        <f t="shared" si="7"/>
        <v>0</v>
      </c>
      <c r="AR158" s="45">
        <f t="shared" si="8"/>
        <v>90</v>
      </c>
    </row>
    <row r="159" spans="1:44" ht="20.25" customHeight="1" x14ac:dyDescent="0.45">
      <c r="A159" s="62" t="str">
        <f>VLOOKUP(E159,销售员!A:B,2,0)</f>
        <v>南区</v>
      </c>
      <c r="B159" s="62" t="str">
        <f>VLOOKUP(E159,销售员!A:C,3,0)</f>
        <v>云贵川渝</v>
      </c>
      <c r="C159" s="24" t="str">
        <f>VLOOKUP(E159,销售员!A:D,4,0)</f>
        <v>四川</v>
      </c>
      <c r="D159" s="66">
        <v>817926</v>
      </c>
      <c r="E159" s="46" t="s">
        <v>440</v>
      </c>
      <c r="F159" s="45" t="s">
        <v>1003</v>
      </c>
      <c r="G159" s="45" t="s">
        <v>1004</v>
      </c>
      <c r="H159" s="45" t="s">
        <v>1005</v>
      </c>
      <c r="I159" s="44" t="s">
        <v>1006</v>
      </c>
      <c r="J159" s="24">
        <f>SUMIF(利润与分析!B:B,成本与总价!D:D,利润与分析!K:K)</f>
        <v>521766.5</v>
      </c>
      <c r="K159" s="48" t="s">
        <v>79</v>
      </c>
      <c r="L159" s="49">
        <v>537418.5</v>
      </c>
      <c r="M159" s="77">
        <f t="shared" si="6"/>
        <v>2.91244160742513E-2</v>
      </c>
      <c r="N159" s="46">
        <v>0</v>
      </c>
      <c r="O159" s="51" t="s">
        <v>1007</v>
      </c>
      <c r="Q159" s="52" t="s">
        <v>81</v>
      </c>
      <c r="R159" s="53" t="s">
        <v>51</v>
      </c>
      <c r="V159" s="53">
        <v>90</v>
      </c>
      <c r="W159" s="53">
        <v>3</v>
      </c>
      <c r="X159" s="54">
        <v>45665.699606481503</v>
      </c>
      <c r="Y159" s="45" t="s">
        <v>52</v>
      </c>
      <c r="Z159" s="55" t="s">
        <v>446</v>
      </c>
      <c r="AA159" s="44" t="s">
        <v>54</v>
      </c>
      <c r="AC159" s="57">
        <v>1</v>
      </c>
      <c r="AD159" s="45" t="s">
        <v>206</v>
      </c>
      <c r="AE159" s="92">
        <v>1</v>
      </c>
      <c r="AF159" s="45" t="s">
        <v>206</v>
      </c>
      <c r="AI159" s="60"/>
      <c r="AO159" s="97">
        <f>(SUMIF(利润与分析!B:B,成本与总价!D:D,利润与分析!L:L)-J:J)/SUMIF(利润与分析!B:B,成本与总价!D:D,利润与分析!L:L)</f>
        <v>0</v>
      </c>
      <c r="AP159" s="77">
        <f t="shared" si="7"/>
        <v>8.7558392574874099E-4</v>
      </c>
      <c r="AR159" s="45">
        <f t="shared" si="8"/>
        <v>90</v>
      </c>
    </row>
    <row r="160" spans="1:44" ht="20.25" customHeight="1" x14ac:dyDescent="0.45">
      <c r="A160" s="62" t="str">
        <f>VLOOKUP(E160,销售员!A:B,2,0)</f>
        <v>北区</v>
      </c>
      <c r="B160" s="62" t="str">
        <f>VLOOKUP(E160,销售员!A:C,3,0)</f>
        <v>京津冀</v>
      </c>
      <c r="C160" s="24" t="str">
        <f>VLOOKUP(E160,销售员!A:D,4,0)</f>
        <v>河北</v>
      </c>
      <c r="D160" s="66">
        <v>817973</v>
      </c>
      <c r="E160" s="46" t="s">
        <v>1008</v>
      </c>
      <c r="F160" s="45" t="s">
        <v>1009</v>
      </c>
      <c r="G160" s="45" t="s">
        <v>1010</v>
      </c>
      <c r="H160" s="45" t="s">
        <v>1011</v>
      </c>
      <c r="I160" s="44" t="s">
        <v>1012</v>
      </c>
      <c r="J160" s="24">
        <f>SUMIF(利润与分析!B:B,成本与总价!D:D,利润与分析!K:K)</f>
        <v>290447.59999999998</v>
      </c>
      <c r="K160" s="48" t="s">
        <v>79</v>
      </c>
      <c r="L160" s="49">
        <v>293489</v>
      </c>
      <c r="M160" s="77">
        <f t="shared" si="6"/>
        <v>1.0362909683156901E-2</v>
      </c>
      <c r="N160" s="46">
        <v>10000</v>
      </c>
      <c r="O160" s="51" t="s">
        <v>1013</v>
      </c>
      <c r="P160" s="52" t="s">
        <v>91</v>
      </c>
      <c r="Q160" s="52" t="s">
        <v>81</v>
      </c>
      <c r="R160" s="53" t="s">
        <v>51</v>
      </c>
      <c r="S160" s="53" t="s">
        <v>51</v>
      </c>
      <c r="U160" s="53">
        <v>-3.5</v>
      </c>
      <c r="V160" s="53">
        <v>0</v>
      </c>
      <c r="W160" s="53">
        <v>-3.5</v>
      </c>
      <c r="X160" s="54">
        <v>45665.703206018501</v>
      </c>
      <c r="Y160" s="45" t="s">
        <v>118</v>
      </c>
      <c r="Z160" s="55" t="s">
        <v>1014</v>
      </c>
      <c r="AA160" s="44" t="s">
        <v>83</v>
      </c>
      <c r="AC160" s="57">
        <v>1</v>
      </c>
      <c r="AD160" s="45" t="s">
        <v>120</v>
      </c>
      <c r="AE160" s="92">
        <v>1</v>
      </c>
      <c r="AF160" s="45" t="s">
        <v>120</v>
      </c>
      <c r="AI160" s="60"/>
      <c r="AO160" s="97">
        <f>(SUMIF(利润与分析!B:B,成本与总价!D:D,利润与分析!L:L)-J:J)/SUMIF(利润与分析!B:B,成本与总价!D:D,利润与分析!L:L)</f>
        <v>4.5000243149649198E-2</v>
      </c>
      <c r="AP160" s="77">
        <f t="shared" si="7"/>
        <v>-3.6266653350768702E-4</v>
      </c>
      <c r="AR160" s="45">
        <f t="shared" si="8"/>
        <v>0</v>
      </c>
    </row>
    <row r="161" spans="1:44" ht="20.25" customHeight="1" x14ac:dyDescent="0.45">
      <c r="A161" s="62" t="str">
        <f>VLOOKUP(E161,销售员!A:B,2,0)</f>
        <v>南区</v>
      </c>
      <c r="B161" s="62" t="str">
        <f>VLOOKUP(E161,销售员!A:C,3,0)</f>
        <v>沪浙</v>
      </c>
      <c r="C161" s="24" t="str">
        <f>VLOOKUP(E161,销售员!A:D,4,0)</f>
        <v>上海</v>
      </c>
      <c r="D161" s="66">
        <v>817924</v>
      </c>
      <c r="E161" s="46" t="s">
        <v>1015</v>
      </c>
      <c r="F161" s="45" t="s">
        <v>1016</v>
      </c>
      <c r="G161" s="45" t="s">
        <v>1017</v>
      </c>
      <c r="H161" s="45" t="s">
        <v>1018</v>
      </c>
      <c r="I161" s="44" t="s">
        <v>1019</v>
      </c>
      <c r="J161" s="24">
        <f>SUMIF(利润与分析!B:B,成本与总价!D:D,利润与分析!K:K)</f>
        <v>10443.879999999999</v>
      </c>
      <c r="K161" s="48" t="s">
        <v>79</v>
      </c>
      <c r="L161" s="49">
        <v>10936</v>
      </c>
      <c r="M161" s="77">
        <f t="shared" si="6"/>
        <v>4.5000000000000102E-2</v>
      </c>
      <c r="N161" s="46">
        <v>0</v>
      </c>
      <c r="O161" s="51" t="s">
        <v>126</v>
      </c>
      <c r="P161" s="52" t="s">
        <v>91</v>
      </c>
      <c r="Q161" s="52" t="s">
        <v>113</v>
      </c>
      <c r="X161" s="54">
        <v>45665.706770833298</v>
      </c>
      <c r="Y161" s="45" t="s">
        <v>52</v>
      </c>
      <c r="Z161" s="55" t="s">
        <v>119</v>
      </c>
      <c r="AA161" s="44" t="s">
        <v>127</v>
      </c>
      <c r="AC161" s="57">
        <v>1</v>
      </c>
      <c r="AD161" s="45" t="s">
        <v>128</v>
      </c>
      <c r="AE161" s="92">
        <v>1</v>
      </c>
      <c r="AF161" s="45" t="s">
        <v>128</v>
      </c>
      <c r="AI161" s="60"/>
      <c r="AO161" s="97">
        <f>(SUMIF(利润与分析!B:B,成本与总价!D:D,利润与分析!L:L)-J:J)/SUMIF(利润与分析!B:B,成本与总价!D:D,利润与分析!L:L)</f>
        <v>4.5000000000000102E-2</v>
      </c>
      <c r="AP161" s="77">
        <f t="shared" si="7"/>
        <v>0</v>
      </c>
      <c r="AR161" s="45">
        <f t="shared" si="8"/>
        <v>0</v>
      </c>
    </row>
    <row r="162" spans="1:44" ht="20.25" customHeight="1" x14ac:dyDescent="0.45">
      <c r="A162" s="62" t="str">
        <f>VLOOKUP(E162,销售员!A:B,2,0)</f>
        <v>南区</v>
      </c>
      <c r="B162" s="62" t="str">
        <f>VLOOKUP(E162,销售员!A:C,3,0)</f>
        <v>湘桂琼</v>
      </c>
      <c r="C162" s="24" t="str">
        <f>VLOOKUP(E162,销售员!A:D,4,0)</f>
        <v>广西</v>
      </c>
      <c r="D162" s="66">
        <v>817985</v>
      </c>
      <c r="E162" s="46" t="s">
        <v>1020</v>
      </c>
      <c r="F162" s="45" t="s">
        <v>1021</v>
      </c>
      <c r="G162" s="45" t="s">
        <v>1022</v>
      </c>
      <c r="H162" s="45" t="s">
        <v>1023</v>
      </c>
      <c r="I162" s="44" t="s">
        <v>1024</v>
      </c>
      <c r="J162" s="24">
        <f>SUMIF(利润与分析!B:B,成本与总价!D:D,利润与分析!K:K)</f>
        <v>714533.81</v>
      </c>
      <c r="K162" s="48" t="s">
        <v>79</v>
      </c>
      <c r="L162" s="49">
        <v>736771</v>
      </c>
      <c r="M162" s="77">
        <f t="shared" si="6"/>
        <v>3.0181956130195201E-2</v>
      </c>
      <c r="N162" s="46">
        <v>0</v>
      </c>
      <c r="O162" s="51" t="s">
        <v>1025</v>
      </c>
      <c r="Q162" s="52" t="s">
        <v>81</v>
      </c>
      <c r="R162" s="53" t="s">
        <v>51</v>
      </c>
      <c r="V162" s="53">
        <v>120</v>
      </c>
      <c r="X162" s="54">
        <v>45665.708877314799</v>
      </c>
      <c r="Y162" s="45" t="s">
        <v>52</v>
      </c>
      <c r="Z162" s="55" t="s">
        <v>1026</v>
      </c>
      <c r="AA162" s="44" t="s">
        <v>105</v>
      </c>
      <c r="AC162" s="57">
        <v>1</v>
      </c>
      <c r="AD162" s="45" t="s">
        <v>96</v>
      </c>
      <c r="AE162" s="92">
        <v>1</v>
      </c>
      <c r="AF162" s="45" t="s">
        <v>96</v>
      </c>
      <c r="AI162" s="60"/>
      <c r="AO162" s="97">
        <f>(SUMIF(利润与分析!B:B,成本与总价!D:D,利润与分析!L:L)-J:J)/SUMIF(利润与分析!B:B,成本与总价!D:D,利润与分析!L:L)</f>
        <v>3.0181021550149598E-2</v>
      </c>
      <c r="AP162" s="77">
        <f t="shared" si="7"/>
        <v>-9.3458004559940398E-7</v>
      </c>
      <c r="AR162" s="45">
        <f t="shared" si="8"/>
        <v>120</v>
      </c>
    </row>
    <row r="163" spans="1:44" ht="20.25" customHeight="1" x14ac:dyDescent="0.45">
      <c r="A163" s="62" t="str">
        <f>VLOOKUP(E163,销售员!A:B,2,0)</f>
        <v>南区</v>
      </c>
      <c r="B163" s="62" t="str">
        <f>VLOOKUP(E163,销售员!A:C,3,0)</f>
        <v>湘桂琼</v>
      </c>
      <c r="C163" s="24" t="str">
        <f>VLOOKUP(E163,销售员!A:D,4,0)</f>
        <v>湖南</v>
      </c>
      <c r="D163" s="66">
        <v>819985</v>
      </c>
      <c r="E163" s="46" t="s">
        <v>969</v>
      </c>
      <c r="F163" s="45" t="s">
        <v>1027</v>
      </c>
      <c r="G163" s="45" t="s">
        <v>971</v>
      </c>
      <c r="H163" s="45" t="s">
        <v>1028</v>
      </c>
      <c r="I163" s="44" t="s">
        <v>1029</v>
      </c>
      <c r="J163" s="24">
        <f>SUMIF(利润与分析!B:B,成本与总价!D:D,利润与分析!K:K)</f>
        <v>452264.22</v>
      </c>
      <c r="K163" s="48" t="s">
        <v>79</v>
      </c>
      <c r="L163" s="49">
        <v>473575.4</v>
      </c>
      <c r="M163" s="77">
        <f t="shared" si="6"/>
        <v>4.5000606028100298E-2</v>
      </c>
      <c r="N163" s="46">
        <v>0</v>
      </c>
      <c r="O163" s="51" t="s">
        <v>1030</v>
      </c>
      <c r="P163" s="52" t="s">
        <v>61</v>
      </c>
      <c r="Q163" s="52" t="s">
        <v>81</v>
      </c>
      <c r="R163" s="53" t="s">
        <v>51</v>
      </c>
      <c r="V163" s="53">
        <v>180</v>
      </c>
      <c r="X163" s="54">
        <v>45679.421689814801</v>
      </c>
      <c r="Y163" s="45" t="s">
        <v>52</v>
      </c>
      <c r="Z163" s="55" t="s">
        <v>1031</v>
      </c>
      <c r="AA163" s="44" t="s">
        <v>83</v>
      </c>
      <c r="AB163" s="56" t="s">
        <v>1032</v>
      </c>
      <c r="AC163" s="57">
        <v>2</v>
      </c>
      <c r="AD163" s="45" t="s">
        <v>179</v>
      </c>
      <c r="AE163" s="92">
        <v>1</v>
      </c>
      <c r="AF163" s="45" t="s">
        <v>179</v>
      </c>
      <c r="AI163" s="60"/>
      <c r="AO163" s="97">
        <f>(SUMIF(利润与分析!B:B,成本与总价!D:D,利润与分析!L:L)-J:J)/SUMIF(利润与分析!B:B,成本与总价!D:D,利润与分析!L:L)</f>
        <v>4.5001049673967501E-2</v>
      </c>
      <c r="AP163" s="77">
        <f t="shared" si="7"/>
        <v>4.4364586725825798E-7</v>
      </c>
      <c r="AR163" s="45">
        <f t="shared" si="8"/>
        <v>180</v>
      </c>
    </row>
    <row r="164" spans="1:44" ht="20.25" customHeight="1" x14ac:dyDescent="0.45">
      <c r="A164" s="62" t="str">
        <f>VLOOKUP(E164,销售员!A:B,2,0)</f>
        <v>南区</v>
      </c>
      <c r="B164" s="62" t="str">
        <f>VLOOKUP(E164,销售员!A:C,3,0)</f>
        <v>鄂赣</v>
      </c>
      <c r="C164" s="24" t="str">
        <f>VLOOKUP(E164,销售员!A:D,4,0)</f>
        <v>湖北</v>
      </c>
      <c r="D164" s="66">
        <v>817977</v>
      </c>
      <c r="E164" s="46" t="s">
        <v>598</v>
      </c>
      <c r="F164" s="45" t="s">
        <v>1033</v>
      </c>
      <c r="G164" s="45" t="s">
        <v>1034</v>
      </c>
      <c r="H164" s="45" t="s">
        <v>1035</v>
      </c>
      <c r="I164" s="44" t="s">
        <v>1036</v>
      </c>
      <c r="J164" s="24">
        <f>SUMIF(利润与分析!B:B,成本与总价!D:D,利润与分析!K:K)</f>
        <v>238470.54</v>
      </c>
      <c r="K164" s="48" t="s">
        <v>79</v>
      </c>
      <c r="L164" s="49">
        <v>249707</v>
      </c>
      <c r="M164" s="77">
        <f t="shared" si="6"/>
        <v>4.4998578333807202E-2</v>
      </c>
      <c r="N164" s="46">
        <v>0</v>
      </c>
      <c r="O164" s="51" t="s">
        <v>1037</v>
      </c>
      <c r="P164" s="52" t="s">
        <v>61</v>
      </c>
      <c r="Q164" s="52" t="s">
        <v>81</v>
      </c>
      <c r="R164" s="53" t="s">
        <v>51</v>
      </c>
      <c r="V164" s="53">
        <v>90</v>
      </c>
      <c r="X164" s="54">
        <v>45665.719409722202</v>
      </c>
      <c r="Y164" s="45" t="s">
        <v>52</v>
      </c>
      <c r="Z164" s="55" t="s">
        <v>1038</v>
      </c>
      <c r="AA164" s="44" t="s">
        <v>127</v>
      </c>
      <c r="AC164" s="57">
        <v>1</v>
      </c>
      <c r="AD164" s="45" t="s">
        <v>206</v>
      </c>
      <c r="AE164" s="92">
        <v>1</v>
      </c>
      <c r="AF164" s="45" t="s">
        <v>206</v>
      </c>
      <c r="AI164" s="60"/>
      <c r="AO164" s="97">
        <f>(SUMIF(利润与分析!B:B,成本与总价!D:D,利润与分析!L:L)-J:J)/SUMIF(利润与分析!B:B,成本与总价!D:D,利润与分析!L:L)</f>
        <v>4.5000108126551301E-2</v>
      </c>
      <c r="AP164" s="77">
        <f t="shared" si="7"/>
        <v>1.5297927440718899E-6</v>
      </c>
      <c r="AR164" s="45">
        <f t="shared" si="8"/>
        <v>90</v>
      </c>
    </row>
    <row r="165" spans="1:44" ht="20.25" customHeight="1" x14ac:dyDescent="0.45">
      <c r="A165" s="62" t="str">
        <f>VLOOKUP(E165,销售员!A:B,2,0)</f>
        <v>南区</v>
      </c>
      <c r="B165" s="62" t="str">
        <f>VLOOKUP(E165,销售员!A:C,3,0)</f>
        <v>苏皖</v>
      </c>
      <c r="C165" s="24" t="str">
        <f>VLOOKUP(E165,销售员!A:D,4,0)</f>
        <v>江苏</v>
      </c>
      <c r="D165" s="66">
        <v>817997</v>
      </c>
      <c r="E165" s="46" t="s">
        <v>558</v>
      </c>
      <c r="F165" s="45" t="s">
        <v>1039</v>
      </c>
      <c r="G165" s="45" t="s">
        <v>1040</v>
      </c>
      <c r="H165" s="45" t="s">
        <v>1041</v>
      </c>
      <c r="I165" s="44" t="s">
        <v>1042</v>
      </c>
      <c r="J165" s="24">
        <f>SUMIF(利润与分析!B:B,成本与总价!D:D,利润与分析!K:K)</f>
        <v>314160.09999999998</v>
      </c>
      <c r="K165" s="48" t="s">
        <v>79</v>
      </c>
      <c r="L165" s="49">
        <v>310922</v>
      </c>
      <c r="M165" s="77">
        <f t="shared" si="6"/>
        <v>-1.04145091051774E-2</v>
      </c>
      <c r="N165" s="46">
        <v>0</v>
      </c>
      <c r="O165" s="51" t="s">
        <v>1043</v>
      </c>
      <c r="P165" s="52" t="s">
        <v>213</v>
      </c>
      <c r="Q165" s="52" t="s">
        <v>113</v>
      </c>
      <c r="R165" s="53" t="s">
        <v>51</v>
      </c>
      <c r="V165" s="53">
        <v>0</v>
      </c>
      <c r="W165" s="53">
        <v>-4</v>
      </c>
      <c r="X165" s="54">
        <v>45665.721875000003</v>
      </c>
      <c r="Y165" s="45" t="s">
        <v>118</v>
      </c>
      <c r="Z165" s="55" t="s">
        <v>1044</v>
      </c>
      <c r="AA165" s="44" t="s">
        <v>127</v>
      </c>
      <c r="AC165" s="57">
        <v>1</v>
      </c>
      <c r="AD165" s="45" t="s">
        <v>120</v>
      </c>
      <c r="AE165" s="92">
        <v>1</v>
      </c>
      <c r="AF165" s="45" t="s">
        <v>120</v>
      </c>
      <c r="AI165" s="60"/>
      <c r="AO165" s="97">
        <f>(SUMIF(利润与分析!B:B,成本与总价!D:D,利润与分析!L:L)-J:J)/SUMIF(利润与分析!B:B,成本与总价!D:D,利润与分析!L:L)</f>
        <v>3.0001102888642099E-2</v>
      </c>
      <c r="AP165" s="77">
        <f t="shared" si="7"/>
        <v>4.1561199381949499E-4</v>
      </c>
      <c r="AR165" s="45">
        <f t="shared" si="8"/>
        <v>0</v>
      </c>
    </row>
    <row r="166" spans="1:44" ht="20.25" customHeight="1" x14ac:dyDescent="0.45">
      <c r="A166" s="62" t="str">
        <f>VLOOKUP(E166,销售员!A:B,2,0)</f>
        <v>北区</v>
      </c>
      <c r="B166" s="62" t="str">
        <f>VLOOKUP(E166,销售员!A:C,3,0)</f>
        <v>京津冀</v>
      </c>
      <c r="C166" s="24" t="str">
        <f>VLOOKUP(E166,销售员!A:D,4,0)</f>
        <v>北京</v>
      </c>
      <c r="D166" s="66">
        <v>818030</v>
      </c>
      <c r="E166" s="46" t="s">
        <v>776</v>
      </c>
      <c r="F166" s="45" t="s">
        <v>1045</v>
      </c>
      <c r="G166" s="45" t="s">
        <v>1046</v>
      </c>
      <c r="H166" s="45" t="s">
        <v>1047</v>
      </c>
      <c r="I166" s="44" t="s">
        <v>1048</v>
      </c>
      <c r="J166" s="24">
        <f>SUMIF(利润与分析!B:B,成本与总价!D:D,利润与分析!K:K)</f>
        <v>129748.14</v>
      </c>
      <c r="K166" s="48" t="s">
        <v>79</v>
      </c>
      <c r="L166" s="49">
        <v>135861</v>
      </c>
      <c r="M166" s="77">
        <f t="shared" si="6"/>
        <v>4.4993485989356798E-2</v>
      </c>
      <c r="N166" s="46">
        <v>0</v>
      </c>
      <c r="O166" s="51" t="s">
        <v>1049</v>
      </c>
      <c r="Q166" s="52" t="s">
        <v>113</v>
      </c>
      <c r="X166" s="54">
        <v>45666.416724536997</v>
      </c>
      <c r="Y166" s="45" t="s">
        <v>92</v>
      </c>
      <c r="Z166" s="55" t="s">
        <v>119</v>
      </c>
      <c r="AA166" s="44" t="s">
        <v>94</v>
      </c>
      <c r="AC166" s="57">
        <v>1</v>
      </c>
      <c r="AD166" s="45" t="s">
        <v>128</v>
      </c>
      <c r="AE166" s="92">
        <v>1</v>
      </c>
      <c r="AF166" s="45" t="s">
        <v>128</v>
      </c>
      <c r="AI166" s="60"/>
      <c r="AO166" s="97">
        <f>(SUMIF(利润与分析!B:B,成本与总价!D:D,利润与分析!L:L)-J:J)/SUMIF(利润与分析!B:B,成本与总价!D:D,利润与分析!L:L)</f>
        <v>4.4999952893349501E-2</v>
      </c>
      <c r="AP166" s="77">
        <f t="shared" si="7"/>
        <v>6.4669039926828999E-6</v>
      </c>
      <c r="AR166" s="45">
        <f t="shared" si="8"/>
        <v>0</v>
      </c>
    </row>
    <row r="167" spans="1:44" ht="20.25" customHeight="1" x14ac:dyDescent="0.45">
      <c r="A167" s="62" t="str">
        <f>VLOOKUP(E167,销售员!A:B,2,0)</f>
        <v>南区</v>
      </c>
      <c r="B167" s="62" t="str">
        <f>VLOOKUP(E167,销售员!A:C,3,0)</f>
        <v>福建</v>
      </c>
      <c r="C167" s="24" t="str">
        <f>VLOOKUP(E167,销售员!A:D,4,0)</f>
        <v>福建</v>
      </c>
      <c r="D167" s="66">
        <v>818064</v>
      </c>
      <c r="E167" s="46" t="s">
        <v>226</v>
      </c>
      <c r="F167" s="45" t="s">
        <v>1050</v>
      </c>
      <c r="G167" s="45" t="s">
        <v>1051</v>
      </c>
      <c r="H167" s="45" t="s">
        <v>1052</v>
      </c>
      <c r="I167" s="44" t="s">
        <v>1053</v>
      </c>
      <c r="J167" s="24">
        <f>SUMIF(利润与分析!B:B,成本与总价!D:D,利润与分析!K:K)</f>
        <v>4430.9401399999997</v>
      </c>
      <c r="K167" s="48" t="s">
        <v>79</v>
      </c>
      <c r="L167" s="49">
        <v>4627.2</v>
      </c>
      <c r="M167" s="77">
        <f t="shared" si="6"/>
        <v>4.2414388831258497E-2</v>
      </c>
      <c r="N167" s="46">
        <v>0</v>
      </c>
      <c r="O167" s="51" t="s">
        <v>1054</v>
      </c>
      <c r="P167" s="52" t="s">
        <v>91</v>
      </c>
      <c r="Q167" s="52" t="s">
        <v>103</v>
      </c>
      <c r="X167" s="54">
        <v>45666.442094907397</v>
      </c>
      <c r="Y167" s="45" t="s">
        <v>52</v>
      </c>
      <c r="Z167" s="55" t="s">
        <v>119</v>
      </c>
      <c r="AA167" s="44" t="s">
        <v>105</v>
      </c>
      <c r="AC167" s="57">
        <v>1</v>
      </c>
      <c r="AD167" s="45" t="s">
        <v>128</v>
      </c>
      <c r="AE167" s="92">
        <v>1</v>
      </c>
      <c r="AF167" s="45" t="s">
        <v>128</v>
      </c>
      <c r="AI167" s="60"/>
      <c r="AO167" s="97">
        <f>(SUMIF(利润与分析!B:B,成本与总价!D:D,利润与分析!L:L)-J:J)/SUMIF(利润与分析!B:B,成本与总价!D:D,利润与分析!L:L)</f>
        <v>4.2414388831258497E-2</v>
      </c>
      <c r="AP167" s="77">
        <f t="shared" si="7"/>
        <v>0</v>
      </c>
      <c r="AR167" s="45">
        <f t="shared" si="8"/>
        <v>0</v>
      </c>
    </row>
    <row r="168" spans="1:44" ht="20.25" customHeight="1" x14ac:dyDescent="0.45">
      <c r="A168" s="62" t="str">
        <f>VLOOKUP(E168,销售员!A:B,2,0)</f>
        <v>南区</v>
      </c>
      <c r="B168" s="62" t="str">
        <f>VLOOKUP(E168,销售员!A:C,3,0)</f>
        <v>广深</v>
      </c>
      <c r="C168" s="24" t="str">
        <f>VLOOKUP(E168,销售员!A:D,4,0)</f>
        <v>广东</v>
      </c>
      <c r="D168" s="66">
        <v>818034</v>
      </c>
      <c r="E168" s="46" t="s">
        <v>843</v>
      </c>
      <c r="F168" s="45" t="s">
        <v>1055</v>
      </c>
      <c r="G168" s="45" t="s">
        <v>845</v>
      </c>
      <c r="H168" s="45" t="s">
        <v>1056</v>
      </c>
      <c r="I168" s="44" t="s">
        <v>1057</v>
      </c>
      <c r="J168" s="24">
        <f>SUMIF(利润与分析!B:B,成本与总价!D:D,利润与分析!K:K)</f>
        <v>9705.1012800000008</v>
      </c>
      <c r="K168" s="48" t="s">
        <v>79</v>
      </c>
      <c r="L168" s="49">
        <v>10168.32</v>
      </c>
      <c r="M168" s="77">
        <f t="shared" si="6"/>
        <v>4.55550887462235E-2</v>
      </c>
      <c r="N168" s="46">
        <v>0</v>
      </c>
      <c r="O168" s="51" t="s">
        <v>1058</v>
      </c>
      <c r="P168" s="52" t="s">
        <v>61</v>
      </c>
      <c r="Q168" s="52" t="s">
        <v>103</v>
      </c>
      <c r="R168" s="53" t="s">
        <v>51</v>
      </c>
      <c r="V168" s="53">
        <v>120</v>
      </c>
      <c r="X168" s="54">
        <v>45666.449131944399</v>
      </c>
      <c r="Y168" s="45" t="s">
        <v>849</v>
      </c>
      <c r="Z168" s="55" t="s">
        <v>1059</v>
      </c>
      <c r="AA168" s="44" t="s">
        <v>105</v>
      </c>
      <c r="AB168" s="56" t="s">
        <v>1060</v>
      </c>
      <c r="AC168" s="57">
        <v>2</v>
      </c>
      <c r="AD168" s="45" t="s">
        <v>96</v>
      </c>
      <c r="AE168" s="92">
        <v>1</v>
      </c>
      <c r="AF168" s="45" t="s">
        <v>96</v>
      </c>
      <c r="AI168" s="60"/>
      <c r="AO168" s="97">
        <f>(SUMIF(利润与分析!B:B,成本与总价!D:D,利润与分析!L:L)-J:J)/SUMIF(利润与分析!B:B,成本与总价!D:D,利润与分析!L:L)</f>
        <v>4.55550887462235E-2</v>
      </c>
      <c r="AP168" s="77">
        <f t="shared" si="7"/>
        <v>0</v>
      </c>
      <c r="AR168" s="45">
        <f t="shared" si="8"/>
        <v>120</v>
      </c>
    </row>
    <row r="169" spans="1:44" ht="20.25" customHeight="1" x14ac:dyDescent="0.45">
      <c r="A169" s="62" t="str">
        <f>VLOOKUP(E169,销售员!A:B,2,0)</f>
        <v>南区</v>
      </c>
      <c r="B169" s="62" t="str">
        <f>VLOOKUP(E169,销售员!A:C,3,0)</f>
        <v>福建</v>
      </c>
      <c r="C169" s="24" t="str">
        <f>VLOOKUP(E169,销售员!A:D,4,0)</f>
        <v>福建</v>
      </c>
      <c r="D169" s="66">
        <v>820993</v>
      </c>
      <c r="E169" s="46" t="s">
        <v>226</v>
      </c>
      <c r="F169" s="45" t="s">
        <v>1061</v>
      </c>
      <c r="G169" s="45" t="s">
        <v>1062</v>
      </c>
      <c r="H169" s="45" t="s">
        <v>1063</v>
      </c>
      <c r="I169" s="44" t="s">
        <v>1064</v>
      </c>
      <c r="J169" s="24">
        <f>SUMIF(利润与分析!B:B,成本与总价!D:D,利润与分析!K:K)</f>
        <v>15018.925800000001</v>
      </c>
      <c r="K169" s="48" t="s">
        <v>79</v>
      </c>
      <c r="L169" s="49">
        <v>15531.25</v>
      </c>
      <c r="M169" s="77">
        <f t="shared" si="6"/>
        <v>3.29866688128772E-2</v>
      </c>
      <c r="N169" s="46">
        <v>0</v>
      </c>
      <c r="O169" s="51" t="s">
        <v>1065</v>
      </c>
      <c r="P169" s="52" t="s">
        <v>61</v>
      </c>
      <c r="Q169" s="52" t="s">
        <v>103</v>
      </c>
      <c r="R169" s="53" t="s">
        <v>51</v>
      </c>
      <c r="V169" s="53">
        <v>90</v>
      </c>
      <c r="X169" s="54">
        <v>45696.462071759299</v>
      </c>
      <c r="Y169" s="45" t="s">
        <v>52</v>
      </c>
      <c r="Z169" s="55" t="s">
        <v>1066</v>
      </c>
      <c r="AA169" s="44" t="s">
        <v>94</v>
      </c>
      <c r="AC169" s="57">
        <v>1</v>
      </c>
      <c r="AD169" s="45" t="s">
        <v>206</v>
      </c>
      <c r="AE169" s="92">
        <v>1</v>
      </c>
      <c r="AF169" s="45" t="s">
        <v>206</v>
      </c>
      <c r="AI169" s="60"/>
      <c r="AO169" s="97">
        <f>(SUMIF(利润与分析!B:B,成本与总价!D:D,利润与分析!L:L)-J:J)/SUMIF(利润与分析!B:B,成本与总价!D:D,利润与分析!L:L)</f>
        <v>3.29866688128772E-2</v>
      </c>
      <c r="AP169" s="77">
        <f t="shared" si="7"/>
        <v>0</v>
      </c>
      <c r="AR169" s="45">
        <f t="shared" si="8"/>
        <v>90</v>
      </c>
    </row>
    <row r="170" spans="1:44" ht="20.25" customHeight="1" x14ac:dyDescent="0.45">
      <c r="A170" s="62" t="str">
        <f>VLOOKUP(E170,销售员!A:B,2,0)</f>
        <v>南区</v>
      </c>
      <c r="B170" s="62" t="str">
        <f>VLOOKUP(E170,销售员!A:C,3,0)</f>
        <v>广深</v>
      </c>
      <c r="C170" s="24" t="str">
        <f>VLOOKUP(E170,销售员!A:D,4,0)</f>
        <v>广东</v>
      </c>
      <c r="D170" s="66">
        <v>818031</v>
      </c>
      <c r="E170" s="46" t="s">
        <v>843</v>
      </c>
      <c r="F170" s="45" t="s">
        <v>1067</v>
      </c>
      <c r="G170" s="45" t="s">
        <v>845</v>
      </c>
      <c r="H170" s="45" t="s">
        <v>1068</v>
      </c>
      <c r="I170" s="44" t="s">
        <v>1069</v>
      </c>
      <c r="J170" s="24">
        <f>SUMIF(利润与分析!B:B,成本与总价!D:D,利润与分析!K:K)</f>
        <v>150425.42000000001</v>
      </c>
      <c r="K170" s="48" t="s">
        <v>79</v>
      </c>
      <c r="L170" s="49">
        <v>155077.76000000001</v>
      </c>
      <c r="M170" s="77">
        <f t="shared" si="6"/>
        <v>3.0000046428320801E-2</v>
      </c>
      <c r="N170" s="46">
        <v>0</v>
      </c>
      <c r="O170" s="51" t="s">
        <v>1070</v>
      </c>
      <c r="Q170" s="52" t="s">
        <v>113</v>
      </c>
      <c r="R170" s="53" t="s">
        <v>51</v>
      </c>
      <c r="V170" s="53">
        <v>120</v>
      </c>
      <c r="X170" s="54">
        <v>45666.472372685203</v>
      </c>
      <c r="Y170" s="45" t="s">
        <v>849</v>
      </c>
      <c r="Z170" s="55" t="s">
        <v>1071</v>
      </c>
      <c r="AA170" s="44" t="s">
        <v>105</v>
      </c>
      <c r="AB170" s="56" t="s">
        <v>1072</v>
      </c>
      <c r="AC170" s="57">
        <v>3</v>
      </c>
      <c r="AD170" s="45" t="s">
        <v>96</v>
      </c>
      <c r="AE170" s="92">
        <v>1</v>
      </c>
      <c r="AF170" s="45" t="s">
        <v>96</v>
      </c>
      <c r="AI170" s="60"/>
      <c r="AO170" s="97">
        <f>(SUMIF(利润与分析!B:B,成本与总价!D:D,利润与分析!L:L)-J:J)/SUMIF(利润与分析!B:B,成本与总价!D:D,利润与分析!L:L)</f>
        <v>3.0000046428320801E-2</v>
      </c>
      <c r="AP170" s="77">
        <f t="shared" si="7"/>
        <v>0</v>
      </c>
      <c r="AR170" s="45">
        <f t="shared" si="8"/>
        <v>120</v>
      </c>
    </row>
    <row r="171" spans="1:44" ht="20.25" customHeight="1" x14ac:dyDescent="0.45">
      <c r="A171" s="62" t="str">
        <f>VLOOKUP(E171,销售员!A:B,2,0)</f>
        <v>南区</v>
      </c>
      <c r="B171" s="62" t="str">
        <f>VLOOKUP(E171,销售员!A:C,3,0)</f>
        <v>沪浙</v>
      </c>
      <c r="C171" s="24" t="str">
        <f>VLOOKUP(E171,销售员!A:D,4,0)</f>
        <v>上海</v>
      </c>
      <c r="D171" s="66">
        <v>817897</v>
      </c>
      <c r="E171" s="46" t="s">
        <v>338</v>
      </c>
      <c r="F171" s="45" t="s">
        <v>1073</v>
      </c>
      <c r="G171" s="45" t="s">
        <v>1074</v>
      </c>
      <c r="H171" s="45" t="s">
        <v>1075</v>
      </c>
      <c r="I171" s="44" t="s">
        <v>1076</v>
      </c>
      <c r="J171" s="24">
        <f>SUMIF(利润与分析!B:B,成本与总价!D:D,利润与分析!K:K)</f>
        <v>7525.6870500000005</v>
      </c>
      <c r="K171" s="48" t="s">
        <v>79</v>
      </c>
      <c r="L171" s="49">
        <v>7760.2</v>
      </c>
      <c r="M171" s="77">
        <f t="shared" si="6"/>
        <v>3.0219962114378399E-2</v>
      </c>
      <c r="N171" s="46">
        <v>0</v>
      </c>
      <c r="O171" s="51" t="s">
        <v>1077</v>
      </c>
      <c r="P171" s="52" t="s">
        <v>398</v>
      </c>
      <c r="Q171" s="52" t="s">
        <v>103</v>
      </c>
      <c r="X171" s="54">
        <v>45666.473310185203</v>
      </c>
      <c r="Y171" s="45" t="s">
        <v>52</v>
      </c>
      <c r="Z171" s="55" t="s">
        <v>119</v>
      </c>
      <c r="AA171" s="44" t="s">
        <v>127</v>
      </c>
      <c r="AB171" s="56" t="s">
        <v>1078</v>
      </c>
      <c r="AC171" s="57">
        <v>3</v>
      </c>
      <c r="AD171" s="45" t="s">
        <v>128</v>
      </c>
      <c r="AE171" s="92">
        <v>1</v>
      </c>
      <c r="AF171" s="45" t="s">
        <v>128</v>
      </c>
      <c r="AI171" s="60"/>
      <c r="AO171" s="97">
        <f>(SUMIF(利润与分析!B:B,成本与总价!D:D,利润与分析!L:L)-J:J)/SUMIF(利润与分析!B:B,成本与总价!D:D,利润与分析!L:L)</f>
        <v>3.0219962114378399E-2</v>
      </c>
      <c r="AP171" s="77">
        <f t="shared" si="7"/>
        <v>0</v>
      </c>
      <c r="AR171" s="45">
        <f t="shared" si="8"/>
        <v>0</v>
      </c>
    </row>
    <row r="172" spans="1:44" ht="20.25" customHeight="1" x14ac:dyDescent="0.45">
      <c r="A172" s="62" t="str">
        <f>VLOOKUP(E172,销售员!A:B,2,0)</f>
        <v>南区</v>
      </c>
      <c r="B172" s="62" t="str">
        <f>VLOOKUP(E172,销售员!A:C,3,0)</f>
        <v>鄂赣</v>
      </c>
      <c r="C172" s="24" t="str">
        <f>VLOOKUP(E172,销售员!A:D,4,0)</f>
        <v>湖北</v>
      </c>
      <c r="D172" s="66">
        <v>818087</v>
      </c>
      <c r="E172" s="46" t="s">
        <v>598</v>
      </c>
      <c r="F172" s="45" t="s">
        <v>1079</v>
      </c>
      <c r="G172" s="45" t="s">
        <v>1080</v>
      </c>
      <c r="H172" s="45" t="s">
        <v>1081</v>
      </c>
      <c r="I172" s="44" t="s">
        <v>1082</v>
      </c>
      <c r="J172" s="24">
        <f>SUMIF(利润与分析!B:B,成本与总价!D:D,利润与分析!K:K)</f>
        <v>231965.93</v>
      </c>
      <c r="K172" s="48" t="s">
        <v>79</v>
      </c>
      <c r="L172" s="49">
        <v>239018</v>
      </c>
      <c r="M172" s="77">
        <f t="shared" si="6"/>
        <v>2.9504346952949199E-2</v>
      </c>
      <c r="N172" s="46">
        <v>0</v>
      </c>
      <c r="O172" s="51" t="s">
        <v>1083</v>
      </c>
      <c r="P172" s="52" t="s">
        <v>1084</v>
      </c>
      <c r="Q172" s="52" t="s">
        <v>113</v>
      </c>
      <c r="R172" s="53" t="s">
        <v>51</v>
      </c>
      <c r="V172" s="53">
        <v>0</v>
      </c>
      <c r="W172" s="53">
        <v>-2.91</v>
      </c>
      <c r="X172" s="54">
        <v>45666.476099537002</v>
      </c>
      <c r="Y172" s="45" t="s">
        <v>118</v>
      </c>
      <c r="Z172" s="55" t="s">
        <v>1085</v>
      </c>
      <c r="AA172" s="44" t="s">
        <v>127</v>
      </c>
      <c r="AC172" s="57">
        <v>1</v>
      </c>
      <c r="AD172" s="45" t="s">
        <v>120</v>
      </c>
      <c r="AE172" s="92">
        <v>1</v>
      </c>
      <c r="AF172" s="45" t="s">
        <v>120</v>
      </c>
      <c r="AI172" s="60"/>
      <c r="AO172" s="97">
        <f>(SUMIF(利润与分析!B:B,成本与总价!D:D,利润与分析!L:L)-J:J)/SUMIF(利润与分析!B:B,成本与总价!D:D,利润与分析!L:L)</f>
        <v>5.8622237391091597E-2</v>
      </c>
      <c r="AP172" s="77">
        <f t="shared" si="7"/>
        <v>1.7890438142424698E-5</v>
      </c>
      <c r="AR172" s="45">
        <f t="shared" si="8"/>
        <v>0</v>
      </c>
    </row>
    <row r="173" spans="1:44" ht="20.25" customHeight="1" x14ac:dyDescent="0.45">
      <c r="A173" s="62" t="str">
        <f>VLOOKUP(E173,销售员!A:B,2,0)</f>
        <v>南区</v>
      </c>
      <c r="B173" s="62" t="str">
        <f>VLOOKUP(E173,销售员!A:C,3,0)</f>
        <v>福建</v>
      </c>
      <c r="C173" s="24" t="str">
        <f>VLOOKUP(E173,销售员!A:D,4,0)</f>
        <v>福建</v>
      </c>
      <c r="D173" s="66">
        <v>820470</v>
      </c>
      <c r="E173" s="46" t="s">
        <v>638</v>
      </c>
      <c r="F173" s="45" t="s">
        <v>1086</v>
      </c>
      <c r="G173" s="45" t="s">
        <v>1051</v>
      </c>
      <c r="H173" s="45" t="s">
        <v>1087</v>
      </c>
      <c r="I173" s="44" t="s">
        <v>1088</v>
      </c>
      <c r="J173" s="24">
        <f>SUMIF(利润与分析!B:B,成本与总价!D:D,利润与分析!K:K)</f>
        <v>15110.11</v>
      </c>
      <c r="K173" s="48" t="s">
        <v>79</v>
      </c>
      <c r="L173" s="49">
        <v>15822.11</v>
      </c>
      <c r="M173" s="77">
        <f t="shared" si="6"/>
        <v>4.5000319173612101E-2</v>
      </c>
      <c r="N173" s="46">
        <v>0</v>
      </c>
      <c r="O173" s="51" t="s">
        <v>1089</v>
      </c>
      <c r="P173" s="52" t="s">
        <v>398</v>
      </c>
      <c r="Q173" s="52" t="s">
        <v>81</v>
      </c>
      <c r="R173" s="53" t="s">
        <v>51</v>
      </c>
      <c r="V173" s="53">
        <v>120</v>
      </c>
      <c r="X173" s="54">
        <v>45681.474236111098</v>
      </c>
      <c r="Y173" s="45" t="s">
        <v>52</v>
      </c>
      <c r="Z173" s="55" t="s">
        <v>1090</v>
      </c>
      <c r="AA173" s="44" t="s">
        <v>83</v>
      </c>
      <c r="AC173" s="57">
        <v>1</v>
      </c>
      <c r="AD173" s="45" t="s">
        <v>96</v>
      </c>
      <c r="AE173" s="92">
        <v>1</v>
      </c>
      <c r="AF173" s="45" t="s">
        <v>96</v>
      </c>
      <c r="AI173" s="60"/>
      <c r="AO173" s="97">
        <f>(SUMIF(利润与分析!B:B,成本与总价!D:D,利润与分析!L:L)-J:J)/SUMIF(利润与分析!B:B,成本与总价!D:D,利润与分析!L:L)</f>
        <v>4.5000319173612101E-2</v>
      </c>
      <c r="AP173" s="77">
        <f t="shared" si="7"/>
        <v>0</v>
      </c>
      <c r="AR173" s="45">
        <f t="shared" si="8"/>
        <v>120</v>
      </c>
    </row>
    <row r="174" spans="1:44" ht="20.25" customHeight="1" x14ac:dyDescent="0.45">
      <c r="A174" s="62" t="str">
        <f>VLOOKUP(E174,销售员!A:B,2,0)</f>
        <v>南区</v>
      </c>
      <c r="B174" s="62" t="str">
        <f>VLOOKUP(E174,销售员!A:C,3,0)</f>
        <v>云贵川渝</v>
      </c>
      <c r="C174" s="24" t="str">
        <f>VLOOKUP(E174,销售员!A:D,4,0)</f>
        <v>四川</v>
      </c>
      <c r="D174" s="66">
        <v>818088</v>
      </c>
      <c r="E174" s="46" t="s">
        <v>68</v>
      </c>
      <c r="F174" s="45" t="s">
        <v>1091</v>
      </c>
      <c r="G174" s="45" t="s">
        <v>852</v>
      </c>
      <c r="H174" s="45" t="s">
        <v>1092</v>
      </c>
      <c r="I174" s="44" t="s">
        <v>1093</v>
      </c>
      <c r="J174" s="24">
        <f>SUMIF(利润与分析!B:B,成本与总价!D:D,利润与分析!K:K)</f>
        <v>1099.9149</v>
      </c>
      <c r="K174" s="48" t="s">
        <v>79</v>
      </c>
      <c r="L174" s="49">
        <v>1152</v>
      </c>
      <c r="M174" s="77">
        <f t="shared" si="6"/>
        <v>4.5212760416666699E-2</v>
      </c>
      <c r="N174" s="46">
        <v>0</v>
      </c>
      <c r="O174" s="51" t="s">
        <v>1094</v>
      </c>
      <c r="P174" s="52" t="s">
        <v>91</v>
      </c>
      <c r="Q174" s="52" t="s">
        <v>103</v>
      </c>
      <c r="X174" s="54">
        <v>45666.497349537</v>
      </c>
      <c r="Y174" s="45" t="s">
        <v>52</v>
      </c>
      <c r="Z174" s="55" t="s">
        <v>119</v>
      </c>
      <c r="AA174" s="44" t="s">
        <v>54</v>
      </c>
      <c r="AC174" s="57">
        <v>1</v>
      </c>
      <c r="AD174" s="45" t="s">
        <v>128</v>
      </c>
      <c r="AE174" s="92">
        <v>1</v>
      </c>
      <c r="AF174" s="45" t="s">
        <v>128</v>
      </c>
      <c r="AI174" s="60"/>
      <c r="AO174" s="97">
        <f>(SUMIF(利润与分析!B:B,成本与总价!D:D,利润与分析!L:L)-J:J)/SUMIF(利润与分析!B:B,成本与总价!D:D,利润与分析!L:L)</f>
        <v>4.5212760416666699E-2</v>
      </c>
      <c r="AP174" s="77">
        <f t="shared" si="7"/>
        <v>0</v>
      </c>
      <c r="AR174" s="45">
        <f t="shared" si="8"/>
        <v>0</v>
      </c>
    </row>
    <row r="175" spans="1:44" ht="20.25" customHeight="1" x14ac:dyDescent="0.45">
      <c r="A175" s="62" t="str">
        <f>VLOOKUP(E175,销售员!A:B,2,0)</f>
        <v>南区</v>
      </c>
      <c r="B175" s="62" t="str">
        <f>VLOOKUP(E175,销售员!A:C,3,0)</f>
        <v>沪浙</v>
      </c>
      <c r="C175" s="24" t="str">
        <f>VLOOKUP(E175,销售员!A:D,4,0)</f>
        <v>上海</v>
      </c>
      <c r="D175" s="66">
        <v>818101</v>
      </c>
      <c r="E175" s="46" t="s">
        <v>708</v>
      </c>
      <c r="F175" s="45" t="s">
        <v>1095</v>
      </c>
      <c r="G175" s="45" t="s">
        <v>1096</v>
      </c>
      <c r="H175" s="45" t="s">
        <v>1097</v>
      </c>
      <c r="I175" s="44" t="s">
        <v>1098</v>
      </c>
      <c r="J175" s="24">
        <f>SUMIF(利润与分析!B:B,成本与总价!D:D,利润与分析!K:K)</f>
        <v>477.23872</v>
      </c>
      <c r="K175" s="48" t="s">
        <v>79</v>
      </c>
      <c r="L175" s="49">
        <v>468</v>
      </c>
      <c r="M175" s="77">
        <f t="shared" si="6"/>
        <v>-1.9740854700854699E-2</v>
      </c>
      <c r="N175" s="46">
        <v>0</v>
      </c>
      <c r="O175" s="51" t="s">
        <v>1099</v>
      </c>
      <c r="P175" s="52" t="s">
        <v>91</v>
      </c>
      <c r="Q175" s="52" t="s">
        <v>103</v>
      </c>
      <c r="R175" s="53" t="s">
        <v>51</v>
      </c>
      <c r="V175" s="53">
        <v>0</v>
      </c>
      <c r="W175" s="53">
        <v>-6.53</v>
      </c>
      <c r="X175" s="54">
        <v>45666.578402777799</v>
      </c>
      <c r="Y175" s="45" t="s">
        <v>118</v>
      </c>
      <c r="Z175" s="55" t="s">
        <v>1100</v>
      </c>
      <c r="AA175" s="44" t="s">
        <v>127</v>
      </c>
      <c r="AC175" s="57">
        <v>1</v>
      </c>
      <c r="AD175" s="45" t="s">
        <v>120</v>
      </c>
      <c r="AE175" s="92">
        <v>1</v>
      </c>
      <c r="AF175" s="45" t="s">
        <v>120</v>
      </c>
      <c r="AI175" s="60"/>
      <c r="AO175" s="97">
        <f>(SUMIF(利润与分析!B:B,成本与总价!D:D,利润与分析!L:L)-J:J)/SUMIF(利润与分析!B:B,成本与总价!D:D,利润与分析!L:L)</f>
        <v>4.5522559999999997E-2</v>
      </c>
      <c r="AP175" s="77">
        <f t="shared" si="7"/>
        <v>-3.6585299145297498E-5</v>
      </c>
      <c r="AR175" s="45">
        <f t="shared" si="8"/>
        <v>0</v>
      </c>
    </row>
    <row r="176" spans="1:44" ht="20.25" customHeight="1" x14ac:dyDescent="0.45">
      <c r="A176" s="62" t="str">
        <f>VLOOKUP(E176,销售员!A:B,2,0)</f>
        <v>北区</v>
      </c>
      <c r="B176" s="62" t="str">
        <f>VLOOKUP(E176,销售员!A:C,3,0)</f>
        <v>京津冀</v>
      </c>
      <c r="C176" s="24" t="str">
        <f>VLOOKUP(E176,销售员!A:D,4,0)</f>
        <v>北京</v>
      </c>
      <c r="D176" s="66">
        <v>818108</v>
      </c>
      <c r="E176" s="46" t="s">
        <v>776</v>
      </c>
      <c r="F176" s="45" t="s">
        <v>1101</v>
      </c>
      <c r="G176" s="45" t="s">
        <v>1102</v>
      </c>
      <c r="H176" s="45" t="s">
        <v>1103</v>
      </c>
      <c r="I176" s="44" t="s">
        <v>1104</v>
      </c>
      <c r="J176" s="24">
        <f>SUMIF(利润与分析!B:B,成本与总价!D:D,利润与分析!K:K)</f>
        <v>77284.320000000007</v>
      </c>
      <c r="K176" s="48" t="s">
        <v>79</v>
      </c>
      <c r="L176" s="49">
        <v>80926.080000000002</v>
      </c>
      <c r="M176" s="77">
        <f t="shared" si="6"/>
        <v>4.50010676409879E-2</v>
      </c>
      <c r="N176" s="46">
        <v>0</v>
      </c>
      <c r="O176" s="51" t="s">
        <v>1105</v>
      </c>
      <c r="Q176" s="52" t="s">
        <v>113</v>
      </c>
      <c r="X176" s="54">
        <v>45666.594363425902</v>
      </c>
      <c r="Y176" s="45" t="s">
        <v>92</v>
      </c>
      <c r="Z176" s="55" t="s">
        <v>119</v>
      </c>
      <c r="AA176" s="44" t="s">
        <v>94</v>
      </c>
      <c r="AC176" s="57">
        <v>1</v>
      </c>
      <c r="AD176" s="45" t="s">
        <v>128</v>
      </c>
      <c r="AE176" s="92">
        <v>1</v>
      </c>
      <c r="AF176" s="45" t="s">
        <v>128</v>
      </c>
      <c r="AI176" s="60"/>
      <c r="AO176" s="97">
        <f>(SUMIF(利润与分析!B:B,成本与总价!D:D,利润与分析!L:L)-J:J)/SUMIF(利润与分析!B:B,成本与总价!D:D,利润与分析!L:L)</f>
        <v>4.5002129718977102E-2</v>
      </c>
      <c r="AP176" s="77">
        <f t="shared" si="7"/>
        <v>1.06207798922231E-6</v>
      </c>
      <c r="AR176" s="45">
        <f t="shared" si="8"/>
        <v>0</v>
      </c>
    </row>
    <row r="177" spans="1:44" ht="20.25" customHeight="1" x14ac:dyDescent="0.45">
      <c r="A177" s="62" t="str">
        <f>VLOOKUP(E177,销售员!A:B,2,0)</f>
        <v>南区</v>
      </c>
      <c r="B177" s="62" t="str">
        <f>VLOOKUP(E177,销售员!A:C,3,0)</f>
        <v>云贵川渝</v>
      </c>
      <c r="C177" s="24" t="str">
        <f>VLOOKUP(E177,销售员!A:D,4,0)</f>
        <v>西藏</v>
      </c>
      <c r="D177" s="66">
        <v>818116</v>
      </c>
      <c r="E177" s="46" t="s">
        <v>1106</v>
      </c>
      <c r="F177" s="45" t="s">
        <v>1107</v>
      </c>
      <c r="G177" s="45" t="s">
        <v>1108</v>
      </c>
      <c r="H177" s="45" t="s">
        <v>1109</v>
      </c>
      <c r="I177" s="44" t="s">
        <v>1110</v>
      </c>
      <c r="J177" s="24">
        <f>SUMIF(利润与分析!B:B,成本与总价!D:D,利润与分析!K:K)</f>
        <v>1378522.61</v>
      </c>
      <c r="K177" s="48" t="s">
        <v>79</v>
      </c>
      <c r="L177" s="49">
        <v>1443479.08</v>
      </c>
      <c r="M177" s="77">
        <f t="shared" si="6"/>
        <v>4.4999938620516697E-2</v>
      </c>
      <c r="N177" s="46">
        <v>65222</v>
      </c>
      <c r="O177" s="51" t="s">
        <v>1111</v>
      </c>
      <c r="P177" s="52" t="s">
        <v>1112</v>
      </c>
      <c r="Q177" s="52" t="s">
        <v>81</v>
      </c>
      <c r="R177" s="53" t="s">
        <v>51</v>
      </c>
      <c r="S177" s="53" t="s">
        <v>51</v>
      </c>
      <c r="T177" s="53">
        <v>120</v>
      </c>
      <c r="V177" s="53">
        <v>120</v>
      </c>
      <c r="X177" s="54">
        <v>45666.597604166702</v>
      </c>
      <c r="Y177" s="45" t="s">
        <v>52</v>
      </c>
      <c r="Z177" s="55" t="s">
        <v>1113</v>
      </c>
      <c r="AA177" s="44" t="s">
        <v>54</v>
      </c>
      <c r="AC177" s="57">
        <v>1</v>
      </c>
      <c r="AD177" s="45" t="s">
        <v>96</v>
      </c>
      <c r="AE177" s="92">
        <v>1</v>
      </c>
      <c r="AF177" s="45" t="s">
        <v>96</v>
      </c>
      <c r="AI177" s="60"/>
      <c r="AO177" s="97">
        <f>(SUMIF(利润与分析!B:B,成本与总价!D:D,利润与分析!L:L)-J:J)/SUMIF(利润与分析!B:B,成本与总价!D:D,利润与分析!L:L)</f>
        <v>4.50000047801173E-2</v>
      </c>
      <c r="AP177" s="77">
        <f t="shared" si="7"/>
        <v>6.6159600582704798E-8</v>
      </c>
      <c r="AR177" s="45">
        <f t="shared" si="8"/>
        <v>120</v>
      </c>
    </row>
    <row r="178" spans="1:44" ht="20.25" customHeight="1" x14ac:dyDescent="0.45">
      <c r="A178" s="62" t="str">
        <f>VLOOKUP(E178,销售员!A:B,2,0)</f>
        <v>南区</v>
      </c>
      <c r="B178" s="62" t="str">
        <f>VLOOKUP(E178,销售员!A:C,3,0)</f>
        <v>云贵川渝</v>
      </c>
      <c r="C178" s="24" t="str">
        <f>VLOOKUP(E178,销售员!A:D,4,0)</f>
        <v>四川</v>
      </c>
      <c r="D178" s="66">
        <v>817863</v>
      </c>
      <c r="E178" s="46" t="s">
        <v>199</v>
      </c>
      <c r="F178" s="45" t="s">
        <v>1114</v>
      </c>
      <c r="G178" s="45" t="s">
        <v>1115</v>
      </c>
      <c r="H178" s="45" t="s">
        <v>1116</v>
      </c>
      <c r="I178" s="44" t="s">
        <v>1117</v>
      </c>
      <c r="J178" s="24">
        <f>SUMIF(利润与分析!B:B,成本与总价!D:D,利润与分析!K:K)</f>
        <v>21009.279999999999</v>
      </c>
      <c r="K178" s="48" t="s">
        <v>79</v>
      </c>
      <c r="L178" s="49">
        <v>21999</v>
      </c>
      <c r="M178" s="77">
        <f t="shared" si="6"/>
        <v>4.4989317696258802E-2</v>
      </c>
      <c r="N178" s="46">
        <v>0</v>
      </c>
      <c r="O178" s="51" t="s">
        <v>1118</v>
      </c>
      <c r="P178" s="52" t="s">
        <v>91</v>
      </c>
      <c r="Q178" s="52" t="s">
        <v>113</v>
      </c>
      <c r="X178" s="54">
        <v>45666.598715277803</v>
      </c>
      <c r="Y178" s="45" t="s">
        <v>52</v>
      </c>
      <c r="Z178" s="55" t="s">
        <v>119</v>
      </c>
      <c r="AA178" s="44" t="s">
        <v>54</v>
      </c>
      <c r="AC178" s="57">
        <v>1</v>
      </c>
      <c r="AD178" s="45" t="s">
        <v>128</v>
      </c>
      <c r="AE178" s="92">
        <v>1</v>
      </c>
      <c r="AF178" s="45" t="s">
        <v>128</v>
      </c>
      <c r="AI178" s="60"/>
      <c r="AO178" s="97">
        <f>(SUMIF(利润与分析!B:B,成本与总价!D:D,利润与分析!L:L)-J:J)/SUMIF(利润与分析!B:B,成本与总价!D:D,利润与分析!L:L)</f>
        <v>4.4999736354528599E-2</v>
      </c>
      <c r="AP178" s="77">
        <f t="shared" si="7"/>
        <v>1.04186582697563E-5</v>
      </c>
      <c r="AR178" s="45">
        <f t="shared" si="8"/>
        <v>0</v>
      </c>
    </row>
    <row r="179" spans="1:44" ht="20.25" customHeight="1" x14ac:dyDescent="0.45">
      <c r="A179" s="62" t="str">
        <f>VLOOKUP(E179,销售员!A:B,2,0)</f>
        <v>南区</v>
      </c>
      <c r="B179" s="62" t="str">
        <f>VLOOKUP(E179,销售员!A:C,3,0)</f>
        <v>云贵川渝</v>
      </c>
      <c r="C179" s="24" t="str">
        <f>VLOOKUP(E179,销售员!A:D,4,0)</f>
        <v>四川</v>
      </c>
      <c r="D179" s="66">
        <v>818142</v>
      </c>
      <c r="E179" s="46" t="s">
        <v>68</v>
      </c>
      <c r="F179" s="45" t="s">
        <v>1119</v>
      </c>
      <c r="G179" s="45" t="s">
        <v>1120</v>
      </c>
      <c r="H179" s="45" t="s">
        <v>1121</v>
      </c>
      <c r="I179" s="44" t="s">
        <v>1122</v>
      </c>
      <c r="J179" s="24">
        <f>SUMIF(利润与分析!B:B,成本与总价!D:D,利润与分析!K:K)</f>
        <v>1289226.6299999999</v>
      </c>
      <c r="K179" s="48" t="s">
        <v>79</v>
      </c>
      <c r="L179" s="49">
        <v>1349979</v>
      </c>
      <c r="M179" s="77">
        <f t="shared" si="6"/>
        <v>4.50024555937538E-2</v>
      </c>
      <c r="N179" s="46">
        <v>0</v>
      </c>
      <c r="O179" s="51" t="s">
        <v>1123</v>
      </c>
      <c r="P179" s="52" t="s">
        <v>91</v>
      </c>
      <c r="Q179" s="52" t="s">
        <v>81</v>
      </c>
      <c r="R179" s="53" t="s">
        <v>51</v>
      </c>
      <c r="V179" s="53">
        <v>150</v>
      </c>
      <c r="X179" s="54">
        <v>45666.622592592597</v>
      </c>
      <c r="Y179" s="45" t="s">
        <v>52</v>
      </c>
      <c r="Z179" s="55" t="s">
        <v>1124</v>
      </c>
      <c r="AA179" s="44" t="s">
        <v>54</v>
      </c>
      <c r="AC179" s="57">
        <v>1</v>
      </c>
      <c r="AD179" s="45" t="s">
        <v>1125</v>
      </c>
      <c r="AE179" s="58">
        <v>0.05</v>
      </c>
      <c r="AF179" s="45">
        <v>0</v>
      </c>
      <c r="AG179" s="59">
        <v>0.65</v>
      </c>
      <c r="AH179" s="45">
        <v>90</v>
      </c>
      <c r="AI179" s="59">
        <v>0.3</v>
      </c>
      <c r="AJ179" s="45">
        <v>150</v>
      </c>
      <c r="AO179" s="97">
        <f>(SUMIF(利润与分析!B:B,成本与总价!D:D,利润与分析!L:L)-J:J)/SUMIF(利润与分析!B:B,成本与总价!D:D,利润与分析!L:L)</f>
        <v>4.5002101885326398E-2</v>
      </c>
      <c r="AP179" s="77">
        <f t="shared" si="7"/>
        <v>-3.5370842735998902E-7</v>
      </c>
      <c r="AR179" s="45">
        <f t="shared" si="8"/>
        <v>103.5</v>
      </c>
    </row>
    <row r="180" spans="1:44" ht="20.25" customHeight="1" x14ac:dyDescent="0.45">
      <c r="A180" s="62" t="str">
        <f>VLOOKUP(E180,销售员!A:B,2,0)</f>
        <v>南区</v>
      </c>
      <c r="B180" s="62" t="str">
        <f>VLOOKUP(E180,销售员!A:C,3,0)</f>
        <v>广深</v>
      </c>
      <c r="C180" s="24" t="str">
        <f>VLOOKUP(E180,销售员!A:D,4,0)</f>
        <v>广东深圳</v>
      </c>
      <c r="D180" s="66">
        <v>818177</v>
      </c>
      <c r="E180" s="46" t="s">
        <v>1126</v>
      </c>
      <c r="F180" s="45" t="s">
        <v>1127</v>
      </c>
      <c r="G180" s="45" t="s">
        <v>1128</v>
      </c>
      <c r="H180" s="45" t="s">
        <v>1129</v>
      </c>
      <c r="I180" s="44" t="s">
        <v>1130</v>
      </c>
      <c r="J180" s="24">
        <f>SUMIF(利润与分析!B:B,成本与总价!D:D,利润与分析!K:K)</f>
        <v>762804.36</v>
      </c>
      <c r="K180" s="48" t="s">
        <v>79</v>
      </c>
      <c r="L180" s="49">
        <v>786894.29</v>
      </c>
      <c r="M180" s="77">
        <f t="shared" si="6"/>
        <v>3.0613934179138699E-2</v>
      </c>
      <c r="N180" s="46">
        <v>0</v>
      </c>
      <c r="O180" s="51" t="s">
        <v>1131</v>
      </c>
      <c r="P180" s="52" t="s">
        <v>511</v>
      </c>
      <c r="Q180" s="52" t="s">
        <v>81</v>
      </c>
      <c r="X180" s="54">
        <v>45666.658194444397</v>
      </c>
      <c r="Y180" s="45" t="s">
        <v>118</v>
      </c>
      <c r="Z180" s="55" t="s">
        <v>119</v>
      </c>
      <c r="AA180" s="44" t="s">
        <v>105</v>
      </c>
      <c r="AC180" s="57">
        <v>1</v>
      </c>
      <c r="AD180" s="45" t="s">
        <v>120</v>
      </c>
      <c r="AE180" s="92">
        <v>1</v>
      </c>
      <c r="AF180" s="45" t="s">
        <v>120</v>
      </c>
      <c r="AI180" s="60"/>
      <c r="AO180" s="97">
        <f>(SUMIF(利润与分析!B:B,成本与总价!D:D,利润与分析!L:L)-J:J)/SUMIF(利润与分析!B:B,成本与总价!D:D,利润与分析!L:L)</f>
        <v>5.0001658875927703E-2</v>
      </c>
      <c r="AP180" s="77">
        <f t="shared" si="7"/>
        <v>1.9387724696789101E-2</v>
      </c>
      <c r="AR180" s="45">
        <f t="shared" si="8"/>
        <v>0</v>
      </c>
    </row>
    <row r="181" spans="1:44" ht="20.25" customHeight="1" x14ac:dyDescent="0.45">
      <c r="A181" s="62" t="str">
        <f>VLOOKUP(E181,销售员!A:B,2,0)</f>
        <v>南区</v>
      </c>
      <c r="B181" s="62" t="str">
        <f>VLOOKUP(E181,销售员!A:C,3,0)</f>
        <v>福建</v>
      </c>
      <c r="C181" s="24" t="str">
        <f>VLOOKUP(E181,销售员!A:D,4,0)</f>
        <v>福建</v>
      </c>
      <c r="D181" s="66">
        <v>817572</v>
      </c>
      <c r="E181" s="46" t="s">
        <v>226</v>
      </c>
      <c r="F181" s="45" t="s">
        <v>1132</v>
      </c>
      <c r="G181" s="45" t="s">
        <v>747</v>
      </c>
      <c r="H181" s="45" t="s">
        <v>1133</v>
      </c>
      <c r="I181" s="44" t="s">
        <v>1134</v>
      </c>
      <c r="J181" s="24">
        <f>SUMIF(利润与分析!B:B,成本与总价!D:D,利润与分析!K:K)</f>
        <v>360662.67</v>
      </c>
      <c r="K181" s="48" t="s">
        <v>79</v>
      </c>
      <c r="L181" s="49">
        <v>371817.21</v>
      </c>
      <c r="M181" s="77">
        <f t="shared" si="6"/>
        <v>3.0000063740997798E-2</v>
      </c>
      <c r="N181" s="46">
        <v>108814.47</v>
      </c>
      <c r="O181" s="51" t="s">
        <v>1135</v>
      </c>
      <c r="P181" s="52" t="s">
        <v>751</v>
      </c>
      <c r="Q181" s="52" t="s">
        <v>81</v>
      </c>
      <c r="R181" s="53" t="s">
        <v>51</v>
      </c>
      <c r="V181" s="53">
        <v>120</v>
      </c>
      <c r="X181" s="54">
        <v>45665.414814814802</v>
      </c>
      <c r="Y181" s="45" t="s">
        <v>52</v>
      </c>
      <c r="Z181" s="55" t="s">
        <v>752</v>
      </c>
      <c r="AA181" s="44" t="s">
        <v>105</v>
      </c>
      <c r="AB181" s="56" t="s">
        <v>1136</v>
      </c>
      <c r="AC181" s="57">
        <v>4</v>
      </c>
      <c r="AD181" s="45" t="s">
        <v>96</v>
      </c>
      <c r="AE181" s="92">
        <v>1</v>
      </c>
      <c r="AF181" s="45" t="s">
        <v>96</v>
      </c>
      <c r="AI181" s="60"/>
      <c r="AO181" s="97">
        <f>(SUMIF(利润与分析!B:B,成本与总价!D:D,利润与分析!L:L)-J:J)/SUMIF(利润与分析!B:B,成本与总价!D:D,利润与分析!L:L)</f>
        <v>3.0000063740997798E-2</v>
      </c>
      <c r="AP181" s="77">
        <f t="shared" si="7"/>
        <v>0</v>
      </c>
      <c r="AR181" s="45">
        <f t="shared" si="8"/>
        <v>120</v>
      </c>
    </row>
    <row r="182" spans="1:44" ht="20.25" customHeight="1" x14ac:dyDescent="0.45">
      <c r="A182" s="62" t="str">
        <f>VLOOKUP(E182,销售员!A:B,2,0)</f>
        <v>北区</v>
      </c>
      <c r="B182" s="62" t="str">
        <f>VLOOKUP(E182,销售员!A:C,3,0)</f>
        <v>京津冀</v>
      </c>
      <c r="C182" s="24" t="str">
        <f>VLOOKUP(E182,销售员!A:D,4,0)</f>
        <v>北京</v>
      </c>
      <c r="D182" s="66">
        <v>818193</v>
      </c>
      <c r="E182" s="46" t="s">
        <v>776</v>
      </c>
      <c r="F182" s="45" t="s">
        <v>1137</v>
      </c>
      <c r="G182" s="45" t="s">
        <v>778</v>
      </c>
      <c r="H182" s="45" t="s">
        <v>1138</v>
      </c>
      <c r="I182" s="44" t="s">
        <v>1139</v>
      </c>
      <c r="J182" s="24">
        <f>SUMIF(利润与分析!B:B,成本与总价!D:D,利润与分析!K:K)</f>
        <v>9041.64</v>
      </c>
      <c r="K182" s="48" t="s">
        <v>79</v>
      </c>
      <c r="L182" s="49">
        <v>9278</v>
      </c>
      <c r="M182" s="77">
        <f t="shared" si="6"/>
        <v>2.5475317956455999E-2</v>
      </c>
      <c r="N182" s="46">
        <v>0</v>
      </c>
      <c r="O182" s="51" t="s">
        <v>1140</v>
      </c>
      <c r="Q182" s="52" t="s">
        <v>113</v>
      </c>
      <c r="X182" s="54">
        <v>45666.6694444444</v>
      </c>
      <c r="Y182" s="45" t="s">
        <v>118</v>
      </c>
      <c r="Z182" s="55" t="s">
        <v>119</v>
      </c>
      <c r="AA182" s="44" t="s">
        <v>94</v>
      </c>
      <c r="AC182" s="57">
        <v>1</v>
      </c>
      <c r="AD182" s="45" t="s">
        <v>120</v>
      </c>
      <c r="AE182" s="92">
        <v>1</v>
      </c>
      <c r="AF182" s="45" t="s">
        <v>120</v>
      </c>
      <c r="AI182" s="60"/>
      <c r="AO182" s="97">
        <f>(SUMIF(利润与分析!B:B,成本与总价!D:D,利润与分析!L:L)-J:J)/SUMIF(利润与分析!B:B,成本与总价!D:D,利润与分析!L:L)</f>
        <v>4.5001425900693899E-2</v>
      </c>
      <c r="AP182" s="77">
        <f t="shared" si="7"/>
        <v>1.9526107944237901E-2</v>
      </c>
      <c r="AR182" s="45">
        <f t="shared" si="8"/>
        <v>0</v>
      </c>
    </row>
    <row r="183" spans="1:44" ht="20.25" customHeight="1" x14ac:dyDescent="0.45">
      <c r="A183" s="62" t="str">
        <f>VLOOKUP(E183,销售员!A:B,2,0)</f>
        <v>南区</v>
      </c>
      <c r="B183" s="62" t="str">
        <f>VLOOKUP(E183,销售员!A:C,3,0)</f>
        <v>福建</v>
      </c>
      <c r="C183" s="24" t="str">
        <f>VLOOKUP(E183,销售员!A:D,4,0)</f>
        <v>福建</v>
      </c>
      <c r="D183" s="66">
        <v>818075</v>
      </c>
      <c r="E183" s="46" t="s">
        <v>638</v>
      </c>
      <c r="F183" s="45" t="s">
        <v>1141</v>
      </c>
      <c r="G183" s="45" t="s">
        <v>1051</v>
      </c>
      <c r="H183" s="45" t="s">
        <v>1142</v>
      </c>
      <c r="I183" s="44" t="s">
        <v>1143</v>
      </c>
      <c r="J183" s="24">
        <f>SUMIF(利润与分析!B:B,成本与总价!D:D,利润与分析!K:K)</f>
        <v>8950.42</v>
      </c>
      <c r="K183" s="48" t="s">
        <v>79</v>
      </c>
      <c r="L183" s="49">
        <v>9372.16</v>
      </c>
      <c r="M183" s="77">
        <f t="shared" si="6"/>
        <v>4.4999231767276701E-2</v>
      </c>
      <c r="N183" s="46">
        <v>0</v>
      </c>
      <c r="O183" s="51" t="s">
        <v>1144</v>
      </c>
      <c r="P183" s="52" t="s">
        <v>91</v>
      </c>
      <c r="Q183" s="52" t="s">
        <v>81</v>
      </c>
      <c r="R183" s="53" t="s">
        <v>51</v>
      </c>
      <c r="V183" s="53">
        <v>210</v>
      </c>
      <c r="X183" s="54">
        <v>45666.470023148097</v>
      </c>
      <c r="Y183" s="45" t="s">
        <v>52</v>
      </c>
      <c r="Z183" s="55" t="s">
        <v>1145</v>
      </c>
      <c r="AA183" s="44" t="s">
        <v>105</v>
      </c>
      <c r="AC183" s="57">
        <v>1</v>
      </c>
      <c r="AD183" s="45" t="s">
        <v>287</v>
      </c>
      <c r="AE183" s="92">
        <v>1</v>
      </c>
      <c r="AF183" s="45" t="s">
        <v>287</v>
      </c>
      <c r="AI183" s="60"/>
      <c r="AO183" s="97">
        <f>(SUMIF(利润与分析!B:B,成本与总价!D:D,利润与分析!L:L)-J:J)/SUMIF(利润与分析!B:B,成本与总价!D:D,利润与分析!L:L)</f>
        <v>4.4999231767276701E-2</v>
      </c>
      <c r="AP183" s="77">
        <f t="shared" si="7"/>
        <v>0</v>
      </c>
      <c r="AR183" s="45">
        <f t="shared" si="8"/>
        <v>210</v>
      </c>
    </row>
    <row r="184" spans="1:44" ht="20.25" customHeight="1" x14ac:dyDescent="0.45">
      <c r="A184" s="62" t="str">
        <f>VLOOKUP(E184,销售员!A:B,2,0)</f>
        <v>南区</v>
      </c>
      <c r="B184" s="62" t="str">
        <f>VLOOKUP(E184,销售员!A:C,3,0)</f>
        <v>福建</v>
      </c>
      <c r="C184" s="24" t="str">
        <f>VLOOKUP(E184,销售员!A:D,4,0)</f>
        <v>福建</v>
      </c>
      <c r="D184" s="66">
        <v>818194</v>
      </c>
      <c r="E184" s="46" t="s">
        <v>822</v>
      </c>
      <c r="F184" s="45" t="s">
        <v>1146</v>
      </c>
      <c r="G184" s="45" t="s">
        <v>1051</v>
      </c>
      <c r="H184" s="45" t="s">
        <v>1147</v>
      </c>
      <c r="I184" s="44" t="s">
        <v>1148</v>
      </c>
      <c r="J184" s="24">
        <f>SUMIF(利润与分析!B:B,成本与总价!D:D,利润与分析!K:K)</f>
        <v>14293.692359999999</v>
      </c>
      <c r="K184" s="48" t="s">
        <v>79</v>
      </c>
      <c r="L184" s="49">
        <v>14976</v>
      </c>
      <c r="M184" s="77">
        <f t="shared" si="6"/>
        <v>4.5560072115384598E-2</v>
      </c>
      <c r="N184" s="46">
        <v>0</v>
      </c>
      <c r="O184" s="51" t="s">
        <v>1149</v>
      </c>
      <c r="P184" s="52" t="s">
        <v>91</v>
      </c>
      <c r="Q184" s="52" t="s">
        <v>103</v>
      </c>
      <c r="R184" s="53" t="s">
        <v>51</v>
      </c>
      <c r="V184" s="53">
        <v>150</v>
      </c>
      <c r="X184" s="54">
        <v>45666.677696759303</v>
      </c>
      <c r="Y184" s="45" t="s">
        <v>52</v>
      </c>
      <c r="Z184" s="55" t="s">
        <v>1150</v>
      </c>
      <c r="AA184" s="44" t="s">
        <v>105</v>
      </c>
      <c r="AC184" s="57">
        <v>1</v>
      </c>
      <c r="AD184" s="45" t="s">
        <v>1151</v>
      </c>
      <c r="AE184" s="92">
        <v>1</v>
      </c>
      <c r="AF184" s="45" t="s">
        <v>1151</v>
      </c>
      <c r="AI184" s="60"/>
      <c r="AO184" s="97">
        <f>(SUMIF(利润与分析!B:B,成本与总价!D:D,利润与分析!L:L)-J:J)/SUMIF(利润与分析!B:B,成本与总价!D:D,利润与分析!L:L)</f>
        <v>4.5560072115384598E-2</v>
      </c>
      <c r="AP184" s="77">
        <f t="shared" si="7"/>
        <v>0</v>
      </c>
      <c r="AR184" s="45">
        <f t="shared" si="8"/>
        <v>150</v>
      </c>
    </row>
    <row r="185" spans="1:44" ht="20.25" customHeight="1" x14ac:dyDescent="0.45">
      <c r="A185" s="62" t="str">
        <f>VLOOKUP(E185,销售员!A:B,2,0)</f>
        <v>北区</v>
      </c>
      <c r="B185" s="62" t="str">
        <f>VLOOKUP(E185,销售员!A:C,3,0)</f>
        <v>新甘青</v>
      </c>
      <c r="C185" s="24" t="str">
        <f>VLOOKUP(E185,销售员!A:D,4,0)</f>
        <v>甘肃</v>
      </c>
      <c r="D185" s="66">
        <v>787533</v>
      </c>
      <c r="E185" s="46" t="s">
        <v>1152</v>
      </c>
      <c r="F185" s="45" t="s">
        <v>1153</v>
      </c>
      <c r="G185" s="45" t="s">
        <v>1154</v>
      </c>
      <c r="H185" s="45" t="s">
        <v>1155</v>
      </c>
      <c r="I185" s="44" t="s">
        <v>1156</v>
      </c>
      <c r="J185" s="24">
        <f>SUMIF(利润与分析!B:B,成本与总价!D:D,利润与分析!K:K)</f>
        <v>741398.18</v>
      </c>
      <c r="K185" s="48" t="s">
        <v>79</v>
      </c>
      <c r="L185" s="49">
        <v>764327.14</v>
      </c>
      <c r="M185" s="77">
        <f t="shared" si="6"/>
        <v>2.99988824157153E-2</v>
      </c>
      <c r="N185" s="46">
        <v>0</v>
      </c>
      <c r="O185" s="51" t="s">
        <v>1157</v>
      </c>
      <c r="P185" s="52" t="s">
        <v>213</v>
      </c>
      <c r="Q185" s="52" t="s">
        <v>113</v>
      </c>
      <c r="R185" s="53" t="s">
        <v>51</v>
      </c>
      <c r="V185" s="53">
        <v>115</v>
      </c>
      <c r="X185" s="54">
        <v>45666.6894791667</v>
      </c>
      <c r="Y185" s="45" t="s">
        <v>92</v>
      </c>
      <c r="Z185" s="55" t="s">
        <v>1158</v>
      </c>
      <c r="AA185" s="44" t="s">
        <v>54</v>
      </c>
      <c r="AB185" s="56" t="s">
        <v>1159</v>
      </c>
      <c r="AC185" s="57">
        <v>3</v>
      </c>
      <c r="AD185" s="45" t="s">
        <v>1160</v>
      </c>
      <c r="AE185" s="58" t="s">
        <v>336</v>
      </c>
      <c r="AF185" s="45" t="s">
        <v>120</v>
      </c>
      <c r="AG185" s="59" t="s">
        <v>337</v>
      </c>
      <c r="AH185" s="45" t="s">
        <v>245</v>
      </c>
      <c r="AI185" s="60"/>
      <c r="AO185" s="97">
        <f>(SUMIF(利润与分析!B:B,成本与总价!D:D,利润与分析!L:L)-J:J)/SUMIF(利润与分析!B:B,成本与总价!D:D,利润与分析!L:L)</f>
        <v>2.9998895106630698E-2</v>
      </c>
      <c r="AP185" s="77">
        <f t="shared" si="7"/>
        <v>1.26909153845556E-8</v>
      </c>
      <c r="AR185" s="45">
        <f t="shared" si="8"/>
        <v>109.25</v>
      </c>
    </row>
    <row r="186" spans="1:44" ht="20.25" customHeight="1" x14ac:dyDescent="0.45">
      <c r="A186" s="62" t="str">
        <f>VLOOKUP(E186,销售员!A:B,2,0)</f>
        <v>北区</v>
      </c>
      <c r="B186" s="62" t="str">
        <f>VLOOKUP(E186,销售员!A:C,3,0)</f>
        <v>黑吉辽</v>
      </c>
      <c r="C186" s="24" t="str">
        <f>VLOOKUP(E186,销售员!A:D,4,0)</f>
        <v>辽宁</v>
      </c>
      <c r="D186" s="66">
        <v>818195</v>
      </c>
      <c r="E186" s="46" t="s">
        <v>1161</v>
      </c>
      <c r="F186" s="45" t="s">
        <v>1162</v>
      </c>
      <c r="G186" s="45" t="s">
        <v>1163</v>
      </c>
      <c r="H186" s="45" t="s">
        <v>1164</v>
      </c>
      <c r="I186" s="44" t="s">
        <v>1165</v>
      </c>
      <c r="J186" s="24">
        <f>SUMIF(利润与分析!B:B,成本与总价!D:D,利润与分析!K:K)</f>
        <v>5755223.7300000004</v>
      </c>
      <c r="K186" s="48" t="s">
        <v>79</v>
      </c>
      <c r="L186" s="49">
        <v>6008485.2000000002</v>
      </c>
      <c r="M186" s="77">
        <f t="shared" si="6"/>
        <v>4.2150635571175203E-2</v>
      </c>
      <c r="N186" s="46">
        <v>0</v>
      </c>
      <c r="O186" s="51" t="s">
        <v>1166</v>
      </c>
      <c r="P186" s="52" t="s">
        <v>1167</v>
      </c>
      <c r="Q186" s="52" t="s">
        <v>113</v>
      </c>
      <c r="R186" s="53" t="s">
        <v>51</v>
      </c>
      <c r="V186" s="53">
        <v>270</v>
      </c>
      <c r="X186" s="54">
        <v>45666.691979166702</v>
      </c>
      <c r="Y186" s="45" t="s">
        <v>92</v>
      </c>
      <c r="Z186" s="55" t="s">
        <v>1168</v>
      </c>
      <c r="AA186" s="44" t="s">
        <v>94</v>
      </c>
      <c r="AC186" s="57">
        <v>1</v>
      </c>
      <c r="AD186" s="45" t="s">
        <v>1169</v>
      </c>
      <c r="AE186" s="58">
        <v>0.1</v>
      </c>
      <c r="AF186" s="45">
        <v>0</v>
      </c>
      <c r="AG186" s="59">
        <v>0.2</v>
      </c>
      <c r="AH186" s="45">
        <v>90</v>
      </c>
      <c r="AI186" s="59">
        <v>0.7</v>
      </c>
      <c r="AJ186" s="45">
        <v>270</v>
      </c>
      <c r="AO186" s="97">
        <f>(SUMIF(利润与分析!B:B,成本与总价!D:D,利润与分析!L:L)-J:J)/SUMIF(利润与分析!B:B,成本与总价!D:D,利润与分析!L:L)</f>
        <v>4.2150645136141897E-2</v>
      </c>
      <c r="AP186" s="77">
        <f t="shared" si="7"/>
        <v>9.5649667075647893E-9</v>
      </c>
      <c r="AR186" s="45">
        <f t="shared" si="8"/>
        <v>207</v>
      </c>
    </row>
    <row r="187" spans="1:44" ht="20.25" customHeight="1" x14ac:dyDescent="0.45">
      <c r="A187" s="62" t="str">
        <f>VLOOKUP(E187,销售员!A:B,2,0)</f>
        <v>南区</v>
      </c>
      <c r="B187" s="62" t="str">
        <f>VLOOKUP(E187,销售员!A:C,3,0)</f>
        <v>福建</v>
      </c>
      <c r="C187" s="24" t="str">
        <f>VLOOKUP(E187,销售员!A:D,4,0)</f>
        <v>福建</v>
      </c>
      <c r="D187" s="66">
        <v>818351</v>
      </c>
      <c r="E187" s="46" t="s">
        <v>226</v>
      </c>
      <c r="F187" s="45" t="s">
        <v>1170</v>
      </c>
      <c r="G187" s="45" t="s">
        <v>756</v>
      </c>
      <c r="H187" s="45" t="s">
        <v>1171</v>
      </c>
      <c r="I187" s="44" t="s">
        <v>1172</v>
      </c>
      <c r="J187" s="24">
        <f>SUMIF(利润与分析!B:B,成本与总价!D:D,利润与分析!K:K)</f>
        <v>5363.27</v>
      </c>
      <c r="K187" s="48" t="s">
        <v>79</v>
      </c>
      <c r="L187" s="49">
        <v>5616</v>
      </c>
      <c r="M187" s="77">
        <f t="shared" si="6"/>
        <v>4.5001780626780501E-2</v>
      </c>
      <c r="N187" s="46">
        <v>0</v>
      </c>
      <c r="O187" s="51" t="s">
        <v>1173</v>
      </c>
      <c r="P187" s="52" t="s">
        <v>91</v>
      </c>
      <c r="Q187" s="52" t="s">
        <v>81</v>
      </c>
      <c r="R187" s="53" t="s">
        <v>51</v>
      </c>
      <c r="V187" s="53">
        <v>90</v>
      </c>
      <c r="X187" s="54">
        <v>45667.6093287037</v>
      </c>
      <c r="Y187" s="45" t="s">
        <v>52</v>
      </c>
      <c r="Z187" s="55" t="s">
        <v>1174</v>
      </c>
      <c r="AA187" s="44" t="s">
        <v>94</v>
      </c>
      <c r="AC187" s="57">
        <v>1</v>
      </c>
      <c r="AD187" s="45" t="s">
        <v>206</v>
      </c>
      <c r="AE187" s="92">
        <v>1</v>
      </c>
      <c r="AF187" s="45" t="s">
        <v>206</v>
      </c>
      <c r="AI187" s="60"/>
      <c r="AO187" s="97">
        <f>(SUMIF(利润与分析!B:B,成本与总价!D:D,利润与分析!L:L)-J:J)/SUMIF(利润与分析!B:B,成本与总价!D:D,利润与分析!L:L)</f>
        <v>4.5001780626780501E-2</v>
      </c>
      <c r="AP187" s="77">
        <f t="shared" si="7"/>
        <v>0</v>
      </c>
      <c r="AR187" s="45">
        <f t="shared" si="8"/>
        <v>90</v>
      </c>
    </row>
    <row r="188" spans="1:44" ht="20.25" customHeight="1" x14ac:dyDescent="0.45">
      <c r="A188" s="62" t="str">
        <f>VLOOKUP(E188,销售员!A:B,2,0)</f>
        <v>北区</v>
      </c>
      <c r="B188" s="62" t="str">
        <f>VLOOKUP(E188,销售员!A:C,3,0)</f>
        <v>京津冀</v>
      </c>
      <c r="C188" s="24" t="str">
        <f>VLOOKUP(E188,销售员!A:D,4,0)</f>
        <v>河北</v>
      </c>
      <c r="D188" s="66">
        <v>818217</v>
      </c>
      <c r="E188" s="46" t="s">
        <v>74</v>
      </c>
      <c r="F188" s="45" t="s">
        <v>1175</v>
      </c>
      <c r="G188" s="45" t="s">
        <v>1176</v>
      </c>
      <c r="H188" s="45" t="s">
        <v>1177</v>
      </c>
      <c r="I188" s="44" t="s">
        <v>1178</v>
      </c>
      <c r="J188" s="24">
        <f>SUMIF(利润与分析!B:B,成本与总价!D:D,利润与分析!K:K)</f>
        <v>1752063.74</v>
      </c>
      <c r="K188" s="48" t="s">
        <v>79</v>
      </c>
      <c r="L188" s="49">
        <v>1752065</v>
      </c>
      <c r="M188" s="77">
        <f t="shared" si="6"/>
        <v>7.1915140148461596E-7</v>
      </c>
      <c r="N188" s="46">
        <v>0</v>
      </c>
      <c r="O188" s="51" t="s">
        <v>1179</v>
      </c>
      <c r="P188" s="52" t="s">
        <v>91</v>
      </c>
      <c r="Q188" s="52" t="s">
        <v>81</v>
      </c>
      <c r="R188" s="53" t="s">
        <v>51</v>
      </c>
      <c r="S188" s="53" t="s">
        <v>51</v>
      </c>
      <c r="U188" s="53">
        <v>-4.5</v>
      </c>
      <c r="V188" s="53">
        <v>0</v>
      </c>
      <c r="W188" s="53">
        <v>-4.5</v>
      </c>
      <c r="X188" s="54">
        <v>45666.734849537002</v>
      </c>
      <c r="Y188" s="45" t="s">
        <v>118</v>
      </c>
      <c r="Z188" s="55" t="s">
        <v>1180</v>
      </c>
      <c r="AA188" s="44" t="s">
        <v>83</v>
      </c>
      <c r="AC188" s="57">
        <v>1</v>
      </c>
      <c r="AD188" s="45" t="s">
        <v>120</v>
      </c>
      <c r="AE188" s="92">
        <v>1</v>
      </c>
      <c r="AF188" s="45" t="s">
        <v>120</v>
      </c>
      <c r="AI188" s="60"/>
      <c r="AO188" s="97">
        <f>(SUMIF(利润与分析!B:B,成本与总价!D:D,利润与分析!L:L)-J:J)/SUMIF(利润与分析!B:B,成本与总价!D:D,利润与分析!L:L)</f>
        <v>4.4999964979155302E-2</v>
      </c>
      <c r="AP188" s="77">
        <f t="shared" si="7"/>
        <v>-7.5417224616042299E-7</v>
      </c>
      <c r="AR188" s="45">
        <f t="shared" si="8"/>
        <v>0</v>
      </c>
    </row>
    <row r="189" spans="1:44" ht="20.25" customHeight="1" x14ac:dyDescent="0.45">
      <c r="A189" s="62" t="str">
        <f>VLOOKUP(E189,销售员!A:B,2,0)</f>
        <v>北区</v>
      </c>
      <c r="B189" s="62" t="str">
        <f>VLOOKUP(E189,销售员!A:C,3,0)</f>
        <v>晋蒙宁</v>
      </c>
      <c r="C189" s="24" t="str">
        <f>VLOOKUP(E189,销售员!A:D,4,0)</f>
        <v>山西</v>
      </c>
      <c r="D189" s="66">
        <v>818159</v>
      </c>
      <c r="E189" s="46" t="s">
        <v>1181</v>
      </c>
      <c r="F189" s="45" t="s">
        <v>1182</v>
      </c>
      <c r="G189" s="45" t="s">
        <v>188</v>
      </c>
      <c r="H189" s="45" t="s">
        <v>1183</v>
      </c>
      <c r="I189" s="44" t="s">
        <v>1184</v>
      </c>
      <c r="J189" s="24">
        <f>SUMIF(利润与分析!B:B,成本与总价!D:D,利润与分析!K:K)</f>
        <v>286376.45</v>
      </c>
      <c r="K189" s="48" t="s">
        <v>79</v>
      </c>
      <c r="L189" s="49">
        <v>299870</v>
      </c>
      <c r="M189" s="77">
        <f t="shared" si="6"/>
        <v>4.49979991329576E-2</v>
      </c>
      <c r="N189" s="46">
        <v>0</v>
      </c>
      <c r="O189" s="51" t="s">
        <v>1185</v>
      </c>
      <c r="P189" s="52" t="s">
        <v>91</v>
      </c>
      <c r="Q189" s="52" t="s">
        <v>113</v>
      </c>
      <c r="R189" s="53" t="s">
        <v>51</v>
      </c>
      <c r="S189" s="53" t="s">
        <v>51</v>
      </c>
      <c r="T189" s="53">
        <v>180</v>
      </c>
      <c r="V189" s="53">
        <v>180</v>
      </c>
      <c r="X189" s="54">
        <v>45666.735520833303</v>
      </c>
      <c r="Y189" s="45" t="s">
        <v>92</v>
      </c>
      <c r="Z189" s="55" t="s">
        <v>1186</v>
      </c>
      <c r="AA189" s="44" t="s">
        <v>83</v>
      </c>
      <c r="AB189" s="56" t="s">
        <v>1187</v>
      </c>
      <c r="AC189" s="57">
        <v>2</v>
      </c>
      <c r="AD189" s="45" t="s">
        <v>179</v>
      </c>
      <c r="AE189" s="92">
        <v>1</v>
      </c>
      <c r="AF189" s="45" t="s">
        <v>179</v>
      </c>
      <c r="AI189" s="60"/>
      <c r="AO189" s="97">
        <f>(SUMIF(利润与分析!B:B,成本与总价!D:D,利润与分析!L:L)-J:J)/SUMIF(利润与分析!B:B,成本与总价!D:D,利润与分析!L:L)</f>
        <v>4.5000164737679503E-2</v>
      </c>
      <c r="AP189" s="77">
        <f t="shared" si="7"/>
        <v>2.16560472195149E-6</v>
      </c>
      <c r="AR189" s="45">
        <f t="shared" si="8"/>
        <v>180</v>
      </c>
    </row>
    <row r="190" spans="1:44" ht="20.25" customHeight="1" x14ac:dyDescent="0.45">
      <c r="A190" s="62" t="str">
        <f>VLOOKUP(E190,销售员!A:B,2,0)</f>
        <v>南区</v>
      </c>
      <c r="B190" s="62" t="str">
        <f>VLOOKUP(E190,销售员!A:C,3,0)</f>
        <v>苏皖</v>
      </c>
      <c r="C190" s="24" t="str">
        <f>VLOOKUP(E190,销售员!A:D,4,0)</f>
        <v>安徽</v>
      </c>
      <c r="D190" s="66">
        <v>818207</v>
      </c>
      <c r="E190" s="46" t="s">
        <v>180</v>
      </c>
      <c r="F190" s="45" t="s">
        <v>1188</v>
      </c>
      <c r="G190" s="45" t="s">
        <v>1189</v>
      </c>
      <c r="H190" s="45" t="s">
        <v>1190</v>
      </c>
      <c r="I190" s="44" t="s">
        <v>1191</v>
      </c>
      <c r="J190" s="24">
        <f>SUMIF(利润与分析!B:B,成本与总价!D:D,利润与分析!K:K)</f>
        <v>16686.905579999999</v>
      </c>
      <c r="K190" s="48" t="s">
        <v>79</v>
      </c>
      <c r="L190" s="49">
        <v>17121</v>
      </c>
      <c r="M190" s="77">
        <f t="shared" si="6"/>
        <v>2.5354501489399099E-2</v>
      </c>
      <c r="N190" s="46">
        <v>0</v>
      </c>
      <c r="O190" s="51" t="s">
        <v>1192</v>
      </c>
      <c r="Q190" s="52" t="s">
        <v>103</v>
      </c>
      <c r="X190" s="54">
        <v>45667.410324074102</v>
      </c>
      <c r="Y190" s="45" t="s">
        <v>118</v>
      </c>
      <c r="Z190" s="55" t="s">
        <v>119</v>
      </c>
      <c r="AA190" s="44" t="s">
        <v>127</v>
      </c>
      <c r="AC190" s="57">
        <v>1</v>
      </c>
      <c r="AD190" s="45" t="s">
        <v>120</v>
      </c>
      <c r="AE190" s="92">
        <v>1</v>
      </c>
      <c r="AF190" s="45" t="s">
        <v>120</v>
      </c>
      <c r="AI190" s="60"/>
      <c r="AO190" s="97">
        <f>(SUMIF(利润与分析!B:B,成本与总价!D:D,利润与分析!L:L)-J:J)/SUMIF(利润与分析!B:B,成本与总价!D:D,利润与分析!L:L)</f>
        <v>4.4873207302666099E-2</v>
      </c>
      <c r="AP190" s="77">
        <f t="shared" si="7"/>
        <v>1.9518705813267E-2</v>
      </c>
      <c r="AR190" s="45">
        <f t="shared" si="8"/>
        <v>0</v>
      </c>
    </row>
    <row r="191" spans="1:44" ht="20.25" customHeight="1" x14ac:dyDescent="0.45">
      <c r="A191" s="62" t="str">
        <f>VLOOKUP(E191,销售员!A:B,2,0)</f>
        <v>南区</v>
      </c>
      <c r="B191" s="62" t="str">
        <f>VLOOKUP(E191,销售员!A:C,3,0)</f>
        <v>云贵川渝</v>
      </c>
      <c r="C191" s="24" t="str">
        <f>VLOOKUP(E191,销售员!A:D,4,0)</f>
        <v>重庆</v>
      </c>
      <c r="D191" s="66">
        <v>818203</v>
      </c>
      <c r="E191" s="46" t="s">
        <v>963</v>
      </c>
      <c r="F191" s="45" t="s">
        <v>1193</v>
      </c>
      <c r="G191" s="45" t="s">
        <v>1194</v>
      </c>
      <c r="H191" s="45" t="s">
        <v>1195</v>
      </c>
      <c r="I191" s="44" t="s">
        <v>1196</v>
      </c>
      <c r="J191" s="24">
        <f>SUMIF(利润与分析!B:B,成本与总价!D:D,利润与分析!K:K)</f>
        <v>1678508</v>
      </c>
      <c r="K191" s="48" t="s">
        <v>79</v>
      </c>
      <c r="L191" s="49">
        <v>1757600</v>
      </c>
      <c r="M191" s="77">
        <f t="shared" si="6"/>
        <v>4.4999999999999998E-2</v>
      </c>
      <c r="N191" s="46">
        <v>463247.53</v>
      </c>
      <c r="O191" s="51" t="s">
        <v>1197</v>
      </c>
      <c r="P191" s="52" t="s">
        <v>252</v>
      </c>
      <c r="Q191" s="52" t="s">
        <v>81</v>
      </c>
      <c r="X191" s="54">
        <v>45667.4230902778</v>
      </c>
      <c r="Y191" s="45" t="s">
        <v>92</v>
      </c>
      <c r="Z191" s="55" t="s">
        <v>119</v>
      </c>
      <c r="AA191" s="44" t="s">
        <v>54</v>
      </c>
      <c r="AC191" s="57">
        <v>1</v>
      </c>
      <c r="AD191" s="45" t="s">
        <v>96</v>
      </c>
      <c r="AE191" s="92">
        <v>1</v>
      </c>
      <c r="AF191" s="45" t="s">
        <v>96</v>
      </c>
      <c r="AI191" s="60"/>
      <c r="AO191" s="97">
        <f>(SUMIF(利润与分析!B:B,成本与总价!D:D,利润与分析!L:L)-J:J)/SUMIF(利润与分析!B:B,成本与总价!D:D,利润与分析!L:L)</f>
        <v>4.4999999999999998E-2</v>
      </c>
      <c r="AP191" s="77">
        <f t="shared" si="7"/>
        <v>0</v>
      </c>
      <c r="AR191" s="45">
        <f t="shared" si="8"/>
        <v>0</v>
      </c>
    </row>
    <row r="192" spans="1:44" ht="20.25" customHeight="1" x14ac:dyDescent="0.45">
      <c r="A192" s="62" t="str">
        <f>VLOOKUP(E192,销售员!A:B,2,0)</f>
        <v>北区</v>
      </c>
      <c r="B192" s="62" t="str">
        <f>VLOOKUP(E192,销售员!A:C,3,0)</f>
        <v>京津冀</v>
      </c>
      <c r="C192" s="24" t="str">
        <f>VLOOKUP(E192,销售员!A:D,4,0)</f>
        <v>北京</v>
      </c>
      <c r="D192" s="66">
        <v>818234</v>
      </c>
      <c r="E192" s="46" t="s">
        <v>776</v>
      </c>
      <c r="F192" s="45" t="s">
        <v>1198</v>
      </c>
      <c r="G192" s="45" t="s">
        <v>1199</v>
      </c>
      <c r="H192" s="45" t="s">
        <v>1200</v>
      </c>
      <c r="I192" s="44" t="s">
        <v>1201</v>
      </c>
      <c r="J192" s="24">
        <f>SUMIF(利润与分析!B:B,成本与总价!D:D,利润与分析!K:K)</f>
        <v>1916.86</v>
      </c>
      <c r="K192" s="48" t="s">
        <v>79</v>
      </c>
      <c r="L192" s="49">
        <v>2007.2</v>
      </c>
      <c r="M192" s="77">
        <f t="shared" si="6"/>
        <v>4.5007971303307998E-2</v>
      </c>
      <c r="N192" s="46">
        <v>0</v>
      </c>
      <c r="O192" s="51" t="s">
        <v>675</v>
      </c>
      <c r="Q192" s="52" t="s">
        <v>113</v>
      </c>
      <c r="X192" s="54">
        <v>45667.4308564815</v>
      </c>
      <c r="Y192" s="45" t="s">
        <v>118</v>
      </c>
      <c r="Z192" s="55" t="s">
        <v>119</v>
      </c>
      <c r="AA192" s="44" t="s">
        <v>127</v>
      </c>
      <c r="AB192" s="56" t="s">
        <v>1202</v>
      </c>
      <c r="AC192" s="57">
        <v>2</v>
      </c>
      <c r="AD192" s="45" t="s">
        <v>120</v>
      </c>
      <c r="AE192" s="92">
        <v>1</v>
      </c>
      <c r="AF192" s="45" t="s">
        <v>120</v>
      </c>
      <c r="AI192" s="60"/>
      <c r="AO192" s="97">
        <f>(SUMIF(利润与分析!B:B,成本与总价!D:D,利润与分析!L:L)-J:J)/SUMIF(利润与分析!B:B,成本与总价!D:D,利润与分析!L:L)</f>
        <v>4.5007971303307998E-2</v>
      </c>
      <c r="AP192" s="77">
        <f t="shared" si="7"/>
        <v>0</v>
      </c>
      <c r="AR192" s="45">
        <f t="shared" si="8"/>
        <v>0</v>
      </c>
    </row>
    <row r="193" spans="1:44" ht="20.25" customHeight="1" x14ac:dyDescent="0.45">
      <c r="A193" s="62" t="str">
        <f>VLOOKUP(E193,销售员!A:B,2,0)</f>
        <v>南区</v>
      </c>
      <c r="B193" s="62" t="str">
        <f>VLOOKUP(E193,销售员!A:C,3,0)</f>
        <v>福建</v>
      </c>
      <c r="C193" s="24" t="str">
        <f>VLOOKUP(E193,销售员!A:D,4,0)</f>
        <v>福建</v>
      </c>
      <c r="D193" s="66">
        <v>818343</v>
      </c>
      <c r="E193" s="46" t="s">
        <v>226</v>
      </c>
      <c r="F193" s="45" t="s">
        <v>1203</v>
      </c>
      <c r="G193" s="45" t="s">
        <v>756</v>
      </c>
      <c r="H193" s="45" t="s">
        <v>1204</v>
      </c>
      <c r="I193" s="44" t="s">
        <v>1205</v>
      </c>
      <c r="J193" s="24">
        <f>SUMIF(利润与分析!B:B,成本与总价!D:D,利润与分析!K:K)</f>
        <v>13506.5</v>
      </c>
      <c r="K193" s="48" t="s">
        <v>79</v>
      </c>
      <c r="L193" s="49">
        <v>14142.95</v>
      </c>
      <c r="M193" s="77">
        <f t="shared" si="6"/>
        <v>4.5001219688961702E-2</v>
      </c>
      <c r="N193" s="46">
        <v>0</v>
      </c>
      <c r="O193" s="51" t="s">
        <v>1173</v>
      </c>
      <c r="P193" s="52" t="s">
        <v>91</v>
      </c>
      <c r="Q193" s="52" t="s">
        <v>81</v>
      </c>
      <c r="R193" s="53" t="s">
        <v>51</v>
      </c>
      <c r="V193" s="53">
        <v>90</v>
      </c>
      <c r="X193" s="54">
        <v>45667.603611111103</v>
      </c>
      <c r="Y193" s="45" t="s">
        <v>52</v>
      </c>
      <c r="Z193" s="55" t="s">
        <v>1174</v>
      </c>
      <c r="AA193" s="44" t="s">
        <v>94</v>
      </c>
      <c r="AC193" s="57">
        <v>1</v>
      </c>
      <c r="AD193" s="45" t="s">
        <v>206</v>
      </c>
      <c r="AE193" s="92">
        <v>1</v>
      </c>
      <c r="AF193" s="45" t="s">
        <v>206</v>
      </c>
      <c r="AI193" s="60"/>
      <c r="AO193" s="97">
        <f>(SUMIF(利润与分析!B:B,成本与总价!D:D,利润与分析!L:L)-J:J)/SUMIF(利润与分析!B:B,成本与总价!D:D,利润与分析!L:L)</f>
        <v>4.5001219688961702E-2</v>
      </c>
      <c r="AP193" s="77">
        <f t="shared" si="7"/>
        <v>0</v>
      </c>
      <c r="AR193" s="45">
        <f t="shared" si="8"/>
        <v>90</v>
      </c>
    </row>
    <row r="194" spans="1:44" ht="20.25" customHeight="1" x14ac:dyDescent="0.45">
      <c r="A194" s="62" t="str">
        <f>VLOOKUP(E194,销售员!A:B,2,0)</f>
        <v>北区</v>
      </c>
      <c r="B194" s="62" t="str">
        <f>VLOOKUP(E194,销售员!A:C,3,0)</f>
        <v>行业业务</v>
      </c>
      <c r="C194" s="24" t="str">
        <f>VLOOKUP(E194,销售员!A:D,4,0)</f>
        <v>综合</v>
      </c>
      <c r="D194" s="66">
        <v>818260</v>
      </c>
      <c r="E194" s="46" t="s">
        <v>1206</v>
      </c>
      <c r="F194" s="45" t="s">
        <v>1207</v>
      </c>
      <c r="G194" s="45" t="s">
        <v>1208</v>
      </c>
      <c r="H194" s="45" t="s">
        <v>1209</v>
      </c>
      <c r="I194" s="44" t="s">
        <v>1210</v>
      </c>
      <c r="J194" s="24">
        <f>SUMIF(利润与分析!B:B,成本与总价!D:D,利润与分析!K:K)</f>
        <v>33029.61</v>
      </c>
      <c r="K194" s="48" t="s">
        <v>79</v>
      </c>
      <c r="L194" s="49">
        <v>34051.14</v>
      </c>
      <c r="M194" s="77">
        <f t="shared" ref="M194:M257" si="9">(L:L-J:J)/L:L</f>
        <v>2.9999876656111899E-2</v>
      </c>
      <c r="N194" s="46">
        <v>0</v>
      </c>
      <c r="O194" s="51" t="s">
        <v>1211</v>
      </c>
      <c r="P194" s="52" t="s">
        <v>213</v>
      </c>
      <c r="Q194" s="52" t="s">
        <v>113</v>
      </c>
      <c r="X194" s="54">
        <v>45667.4538425926</v>
      </c>
      <c r="Y194" s="45" t="s">
        <v>118</v>
      </c>
      <c r="Z194" s="55" t="s">
        <v>119</v>
      </c>
      <c r="AA194" s="44" t="s">
        <v>105</v>
      </c>
      <c r="AC194" s="57">
        <v>1</v>
      </c>
      <c r="AD194" s="45" t="s">
        <v>120</v>
      </c>
      <c r="AE194" s="92">
        <v>1</v>
      </c>
      <c r="AF194" s="45" t="s">
        <v>120</v>
      </c>
      <c r="AI194" s="60"/>
      <c r="AO194" s="97">
        <f>(SUMIF(利润与分析!B:B,成本与总价!D:D,利润与分析!L:L)-J:J)/SUMIF(利润与分析!B:B,成本与总价!D:D,利润与分析!L:L)</f>
        <v>2.9999876656111899E-2</v>
      </c>
      <c r="AP194" s="77">
        <f t="shared" ref="AP194:AP257" si="10">AO194-M194+W194%</f>
        <v>0</v>
      </c>
      <c r="AR194" s="45">
        <f t="shared" ref="AR194:AR257" si="11">IF(R194="是",AE194*AF194+AG194*AH194+AI194*AJ194+AK194*AL194+AM194*AN194,0)</f>
        <v>0</v>
      </c>
    </row>
    <row r="195" spans="1:44" ht="20.25" customHeight="1" x14ac:dyDescent="0.45">
      <c r="A195" s="62" t="str">
        <f>VLOOKUP(E195,销售员!A:B,2,0)</f>
        <v>南区</v>
      </c>
      <c r="B195" s="62" t="str">
        <f>VLOOKUP(E195,销售员!A:C,3,0)</f>
        <v>广深</v>
      </c>
      <c r="C195" s="24" t="str">
        <f>VLOOKUP(E195,销售员!A:D,4,0)</f>
        <v>广东</v>
      </c>
      <c r="D195" s="66">
        <v>818276</v>
      </c>
      <c r="E195" s="46" t="s">
        <v>843</v>
      </c>
      <c r="F195" s="45" t="s">
        <v>1212</v>
      </c>
      <c r="G195" s="45" t="s">
        <v>845</v>
      </c>
      <c r="H195" s="45" t="s">
        <v>1213</v>
      </c>
      <c r="I195" s="44" t="s">
        <v>1214</v>
      </c>
      <c r="J195" s="24">
        <f>SUMIF(利润与分析!B:B,成本与总价!D:D,利润与分析!K:K)</f>
        <v>182431.06</v>
      </c>
      <c r="K195" s="48" t="s">
        <v>79</v>
      </c>
      <c r="L195" s="49">
        <v>191027.3</v>
      </c>
      <c r="M195" s="77">
        <f t="shared" si="9"/>
        <v>4.5000060200819599E-2</v>
      </c>
      <c r="N195" s="46">
        <v>0</v>
      </c>
      <c r="O195" s="51" t="s">
        <v>1215</v>
      </c>
      <c r="Q195" s="52" t="s">
        <v>113</v>
      </c>
      <c r="R195" s="53" t="s">
        <v>51</v>
      </c>
      <c r="V195" s="53">
        <v>120</v>
      </c>
      <c r="X195" s="54">
        <v>45667.481736111098</v>
      </c>
      <c r="Y195" s="45" t="s">
        <v>849</v>
      </c>
      <c r="Z195" s="55" t="s">
        <v>1216</v>
      </c>
      <c r="AA195" s="44" t="s">
        <v>94</v>
      </c>
      <c r="AB195" s="56" t="s">
        <v>1217</v>
      </c>
      <c r="AC195" s="57">
        <v>3</v>
      </c>
      <c r="AD195" s="45" t="s">
        <v>96</v>
      </c>
      <c r="AE195" s="92">
        <v>1</v>
      </c>
      <c r="AF195" s="45" t="s">
        <v>96</v>
      </c>
      <c r="AI195" s="60"/>
      <c r="AO195" s="97">
        <f>(SUMIF(利润与分析!B:B,成本与总价!D:D,利润与分析!L:L)-J:J)/SUMIF(利润与分析!B:B,成本与总价!D:D,利润与分析!L:L)</f>
        <v>4.5000060200819599E-2</v>
      </c>
      <c r="AP195" s="77">
        <f t="shared" si="10"/>
        <v>0</v>
      </c>
      <c r="AR195" s="45">
        <f t="shared" si="11"/>
        <v>120</v>
      </c>
    </row>
    <row r="196" spans="1:44" ht="20.25" customHeight="1" x14ac:dyDescent="0.45">
      <c r="A196" s="62" t="str">
        <f>VLOOKUP(E196,销售员!A:B,2,0)</f>
        <v>南区</v>
      </c>
      <c r="B196" s="62" t="str">
        <f>VLOOKUP(E196,销售员!A:C,3,0)</f>
        <v>云贵川渝</v>
      </c>
      <c r="C196" s="24" t="str">
        <f>VLOOKUP(E196,销售员!A:D,4,0)</f>
        <v>云南</v>
      </c>
      <c r="D196" s="66">
        <v>818230</v>
      </c>
      <c r="E196" s="46" t="s">
        <v>1218</v>
      </c>
      <c r="F196" s="45" t="s">
        <v>1219</v>
      </c>
      <c r="G196" s="45" t="s">
        <v>1220</v>
      </c>
      <c r="H196" s="45" t="s">
        <v>1221</v>
      </c>
      <c r="I196" s="44" t="s">
        <v>1222</v>
      </c>
      <c r="J196" s="24">
        <f>SUMIF(利润与分析!B:B,成本与总价!D:D,利润与分析!K:K)</f>
        <v>113621.85</v>
      </c>
      <c r="K196" s="48" t="s">
        <v>79</v>
      </c>
      <c r="L196" s="49">
        <v>118975.76</v>
      </c>
      <c r="M196" s="77">
        <f t="shared" si="9"/>
        <v>4.5000006724058697E-2</v>
      </c>
      <c r="N196" s="46">
        <v>0</v>
      </c>
      <c r="O196" s="51" t="s">
        <v>1223</v>
      </c>
      <c r="P196" s="52" t="s">
        <v>91</v>
      </c>
      <c r="Q196" s="52" t="s">
        <v>113</v>
      </c>
      <c r="X196" s="54">
        <v>45667.482719907399</v>
      </c>
      <c r="Y196" s="45" t="s">
        <v>52</v>
      </c>
      <c r="Z196" s="55" t="s">
        <v>119</v>
      </c>
      <c r="AA196" s="44" t="s">
        <v>54</v>
      </c>
      <c r="AC196" s="57">
        <v>1</v>
      </c>
      <c r="AD196" s="45" t="s">
        <v>1224</v>
      </c>
      <c r="AE196" s="92">
        <v>1</v>
      </c>
      <c r="AF196" s="45">
        <v>60</v>
      </c>
      <c r="AO196" s="97">
        <f>(SUMIF(利润与分析!B:B,成本与总价!D:D,利润与分析!L:L)-J:J)/SUMIF(利润与分析!B:B,成本与总价!D:D,利润与分析!L:L)</f>
        <v>4.5000006724058697E-2</v>
      </c>
      <c r="AP196" s="77">
        <f t="shared" si="10"/>
        <v>0</v>
      </c>
      <c r="AR196" s="45">
        <f t="shared" si="11"/>
        <v>0</v>
      </c>
    </row>
    <row r="197" spans="1:44" ht="20.25" customHeight="1" x14ac:dyDescent="0.45">
      <c r="A197" s="62" t="str">
        <f>VLOOKUP(E197,销售员!A:B,2,0)</f>
        <v>南区</v>
      </c>
      <c r="B197" s="62" t="str">
        <f>VLOOKUP(E197,销售员!A:C,3,0)</f>
        <v>福建</v>
      </c>
      <c r="C197" s="24" t="str">
        <f>VLOOKUP(E197,销售员!A:D,4,0)</f>
        <v>福建</v>
      </c>
      <c r="D197" s="66">
        <v>817841</v>
      </c>
      <c r="E197" s="46" t="s">
        <v>638</v>
      </c>
      <c r="F197" s="45" t="s">
        <v>1225</v>
      </c>
      <c r="G197" s="45" t="s">
        <v>756</v>
      </c>
      <c r="H197" s="45" t="s">
        <v>1226</v>
      </c>
      <c r="I197" s="44" t="s">
        <v>1227</v>
      </c>
      <c r="J197" s="24">
        <f>SUMIF(利润与分析!B:B,成本与总价!D:D,利润与分析!K:K)</f>
        <v>81348.55</v>
      </c>
      <c r="K197" s="48" t="s">
        <v>79</v>
      </c>
      <c r="L197" s="49">
        <v>85181.73</v>
      </c>
      <c r="M197" s="77">
        <f t="shared" si="9"/>
        <v>4.5000025240153903E-2</v>
      </c>
      <c r="N197" s="46">
        <v>0</v>
      </c>
      <c r="O197" s="51" t="s">
        <v>1228</v>
      </c>
      <c r="P197" s="52" t="s">
        <v>91</v>
      </c>
      <c r="Q197" s="52" t="s">
        <v>81</v>
      </c>
      <c r="R197" s="53" t="s">
        <v>51</v>
      </c>
      <c r="V197" s="53">
        <v>90</v>
      </c>
      <c r="X197" s="54">
        <v>45665.589560185203</v>
      </c>
      <c r="Y197" s="45" t="s">
        <v>52</v>
      </c>
      <c r="Z197" s="55" t="s">
        <v>1174</v>
      </c>
      <c r="AA197" s="44" t="s">
        <v>105</v>
      </c>
      <c r="AB197" s="56" t="s">
        <v>1229</v>
      </c>
      <c r="AC197" s="57">
        <v>3</v>
      </c>
      <c r="AD197" s="45" t="s">
        <v>206</v>
      </c>
      <c r="AE197" s="92">
        <v>1</v>
      </c>
      <c r="AF197" s="45" t="s">
        <v>206</v>
      </c>
      <c r="AI197" s="60"/>
      <c r="AO197" s="97">
        <f>(SUMIF(利润与分析!B:B,成本与总价!D:D,利润与分析!L:L)-J:J)/SUMIF(利润与分析!B:B,成本与总价!D:D,利润与分析!L:L)</f>
        <v>4.5000025240153903E-2</v>
      </c>
      <c r="AP197" s="77">
        <f t="shared" si="10"/>
        <v>0</v>
      </c>
      <c r="AR197" s="45">
        <f t="shared" si="11"/>
        <v>90</v>
      </c>
    </row>
    <row r="198" spans="1:44" ht="20.25" customHeight="1" x14ac:dyDescent="0.45">
      <c r="A198" s="62" t="str">
        <f>VLOOKUP(E198,销售员!A:B,2,0)</f>
        <v>南区</v>
      </c>
      <c r="B198" s="62" t="str">
        <f>VLOOKUP(E198,销售员!A:C,3,0)</f>
        <v>云贵川渝</v>
      </c>
      <c r="C198" s="24" t="str">
        <f>VLOOKUP(E198,销售员!A:D,4,0)</f>
        <v>四川</v>
      </c>
      <c r="D198" s="66">
        <v>818323</v>
      </c>
      <c r="E198" s="46" t="s">
        <v>199</v>
      </c>
      <c r="F198" s="45" t="s">
        <v>1230</v>
      </c>
      <c r="G198" s="45" t="s">
        <v>1231</v>
      </c>
      <c r="H198" s="45" t="s">
        <v>1232</v>
      </c>
      <c r="I198" s="44" t="s">
        <v>1233</v>
      </c>
      <c r="J198" s="24">
        <f>SUMIF(利润与分析!B:B,成本与总价!D:D,利润与分析!K:K)</f>
        <v>4292.92</v>
      </c>
      <c r="K198" s="48" t="s">
        <v>79</v>
      </c>
      <c r="L198" s="49">
        <v>4495</v>
      </c>
      <c r="M198" s="77">
        <f t="shared" si="9"/>
        <v>4.4956618464961302E-2</v>
      </c>
      <c r="N198" s="46">
        <v>0</v>
      </c>
      <c r="O198" s="51" t="s">
        <v>1234</v>
      </c>
      <c r="P198" s="52" t="s">
        <v>91</v>
      </c>
      <c r="Q198" s="52" t="s">
        <v>113</v>
      </c>
      <c r="X198" s="54">
        <v>45667.606006944399</v>
      </c>
      <c r="Y198" s="45" t="s">
        <v>118</v>
      </c>
      <c r="Z198" s="55" t="s">
        <v>119</v>
      </c>
      <c r="AA198" s="44" t="s">
        <v>54</v>
      </c>
      <c r="AC198" s="57">
        <v>1</v>
      </c>
      <c r="AD198" s="45" t="s">
        <v>120</v>
      </c>
      <c r="AE198" s="92">
        <v>1</v>
      </c>
      <c r="AF198" s="45" t="s">
        <v>120</v>
      </c>
      <c r="AI198" s="60"/>
      <c r="AO198" s="97">
        <f>(SUMIF(利润与分析!B:B,成本与总价!D:D,利润与分析!L:L)-J:J)/SUMIF(利润与分析!B:B,成本与总价!D:D,利润与分析!L:L)</f>
        <v>4.4999110161950698E-2</v>
      </c>
      <c r="AP198" s="77">
        <f t="shared" si="10"/>
        <v>4.2491696989416198E-5</v>
      </c>
      <c r="AR198" s="45">
        <f t="shared" si="11"/>
        <v>0</v>
      </c>
    </row>
    <row r="199" spans="1:44" ht="20.25" customHeight="1" x14ac:dyDescent="0.45">
      <c r="A199" s="62" t="str">
        <f>VLOOKUP(E199,销售员!A:B,2,0)</f>
        <v>南区</v>
      </c>
      <c r="B199" s="62" t="str">
        <f>VLOOKUP(E199,销售员!A:C,3,0)</f>
        <v>福建</v>
      </c>
      <c r="C199" s="24" t="str">
        <f>VLOOKUP(E199,销售员!A:D,4,0)</f>
        <v>福建</v>
      </c>
      <c r="D199" s="66">
        <v>817921</v>
      </c>
      <c r="E199" s="46" t="s">
        <v>226</v>
      </c>
      <c r="F199" s="45" t="s">
        <v>1235</v>
      </c>
      <c r="G199" s="45" t="s">
        <v>756</v>
      </c>
      <c r="H199" s="45" t="s">
        <v>1236</v>
      </c>
      <c r="I199" s="44" t="s">
        <v>1237</v>
      </c>
      <c r="J199" s="24">
        <f>SUMIF(利润与分析!B:B,成本与总价!D:D,利润与分析!K:K)</f>
        <v>156713.62</v>
      </c>
      <c r="K199" s="48" t="s">
        <v>79</v>
      </c>
      <c r="L199" s="49">
        <v>160816.06</v>
      </c>
      <c r="M199" s="77">
        <f t="shared" si="9"/>
        <v>2.5510138726194401E-2</v>
      </c>
      <c r="N199" s="46">
        <v>19000</v>
      </c>
      <c r="O199" s="51" t="s">
        <v>1238</v>
      </c>
      <c r="P199" s="52" t="s">
        <v>91</v>
      </c>
      <c r="Q199" s="52" t="s">
        <v>81</v>
      </c>
      <c r="X199" s="54">
        <v>45665.712835648097</v>
      </c>
      <c r="Y199" s="45" t="s">
        <v>118</v>
      </c>
      <c r="Z199" s="55" t="s">
        <v>119</v>
      </c>
      <c r="AA199" s="44" t="s">
        <v>105</v>
      </c>
      <c r="AC199" s="57">
        <v>2</v>
      </c>
      <c r="AD199" s="45" t="s">
        <v>120</v>
      </c>
      <c r="AE199" s="92">
        <v>1</v>
      </c>
      <c r="AF199" s="45" t="s">
        <v>120</v>
      </c>
      <c r="AI199" s="60"/>
      <c r="AO199" s="97">
        <f>(SUMIF(利润与分析!B:B,成本与总价!D:D,利润与分析!L:L)-J:J)/SUMIF(利润与分析!B:B,成本与总价!D:D,利润与分析!L:L)</f>
        <v>4.49999917732102E-2</v>
      </c>
      <c r="AP199" s="77">
        <f t="shared" si="10"/>
        <v>1.9489853047015799E-2</v>
      </c>
      <c r="AR199" s="45">
        <f t="shared" si="11"/>
        <v>0</v>
      </c>
    </row>
    <row r="200" spans="1:44" ht="20.25" customHeight="1" x14ac:dyDescent="0.45">
      <c r="A200" s="62" t="str">
        <f>VLOOKUP(E200,销售员!A:B,2,0)</f>
        <v>南区</v>
      </c>
      <c r="B200" s="62" t="str">
        <f>VLOOKUP(E200,销售员!A:C,3,0)</f>
        <v>福建</v>
      </c>
      <c r="C200" s="24" t="str">
        <f>VLOOKUP(E200,销售员!A:D,4,0)</f>
        <v>福建</v>
      </c>
      <c r="D200" s="66">
        <v>818368</v>
      </c>
      <c r="E200" s="46" t="s">
        <v>822</v>
      </c>
      <c r="F200" s="45" t="s">
        <v>1239</v>
      </c>
      <c r="G200" s="45" t="s">
        <v>747</v>
      </c>
      <c r="H200" s="45" t="s">
        <v>1240</v>
      </c>
      <c r="I200" s="44" t="s">
        <v>1241</v>
      </c>
      <c r="J200" s="24">
        <f>SUMIF(利润与分析!B:B,成本与总价!D:D,利润与分析!K:K)</f>
        <v>17142626.02</v>
      </c>
      <c r="K200" s="48" t="s">
        <v>79</v>
      </c>
      <c r="L200" s="49">
        <v>17052936</v>
      </c>
      <c r="M200" s="77">
        <f t="shared" si="9"/>
        <v>-5.2595060463488299E-3</v>
      </c>
      <c r="N200" s="46">
        <v>0</v>
      </c>
      <c r="O200" s="51" t="s">
        <v>1242</v>
      </c>
      <c r="P200" s="52" t="s">
        <v>91</v>
      </c>
      <c r="Q200" s="52" t="s">
        <v>81</v>
      </c>
      <c r="R200" s="53" t="s">
        <v>51</v>
      </c>
      <c r="V200" s="53">
        <v>30</v>
      </c>
      <c r="W200" s="53">
        <v>-5</v>
      </c>
      <c r="X200" s="54">
        <v>45667.643726851798</v>
      </c>
      <c r="Y200" s="45" t="s">
        <v>52</v>
      </c>
      <c r="Z200" s="55" t="s">
        <v>1243</v>
      </c>
      <c r="AA200" s="44" t="s">
        <v>94</v>
      </c>
      <c r="AC200" s="57">
        <v>1</v>
      </c>
      <c r="AD200" s="45" t="s">
        <v>1244</v>
      </c>
      <c r="AE200" s="92">
        <v>1</v>
      </c>
      <c r="AF200" s="45" t="s">
        <v>1244</v>
      </c>
      <c r="AI200" s="60"/>
      <c r="AO200" s="97">
        <f>(SUMIF(利润与分析!B:B,成本与总价!D:D,利润与分析!L:L)-J:J)/SUMIF(利润与分析!B:B,成本与总价!D:D,利润与分析!L:L)</f>
        <v>4.5002344176808901E-2</v>
      </c>
      <c r="AP200" s="77">
        <f t="shared" si="10"/>
        <v>2.6185022315776402E-4</v>
      </c>
      <c r="AR200" s="45">
        <f t="shared" si="11"/>
        <v>30</v>
      </c>
    </row>
    <row r="201" spans="1:44" ht="20.25" customHeight="1" x14ac:dyDescent="0.45">
      <c r="A201" s="62" t="str">
        <f>VLOOKUP(E201,销售员!A:B,2,0)</f>
        <v>南区</v>
      </c>
      <c r="B201" s="62" t="str">
        <f>VLOOKUP(E201,销售员!A:C,3,0)</f>
        <v>云贵川渝</v>
      </c>
      <c r="C201" s="24" t="str">
        <f>VLOOKUP(E201,销售员!A:D,4,0)</f>
        <v>四川</v>
      </c>
      <c r="D201" s="66">
        <v>818306</v>
      </c>
      <c r="E201" s="46" t="s">
        <v>1245</v>
      </c>
      <c r="F201" s="45" t="s">
        <v>1246</v>
      </c>
      <c r="G201" s="45" t="s">
        <v>1247</v>
      </c>
      <c r="H201" s="45" t="s">
        <v>1248</v>
      </c>
      <c r="I201" s="44" t="s">
        <v>1249</v>
      </c>
      <c r="J201" s="24">
        <f>SUMIF(利润与分析!B:B,成本与总价!D:D,利润与分析!K:K)</f>
        <v>23952.530760000001</v>
      </c>
      <c r="K201" s="48" t="s">
        <v>79</v>
      </c>
      <c r="L201" s="49">
        <v>24593</v>
      </c>
      <c r="M201" s="77">
        <f t="shared" si="9"/>
        <v>2.6042745496686E-2</v>
      </c>
      <c r="N201" s="46">
        <v>0</v>
      </c>
      <c r="O201" s="51" t="s">
        <v>1250</v>
      </c>
      <c r="Q201" s="52" t="s">
        <v>103</v>
      </c>
      <c r="X201" s="54">
        <v>45667.659409722197</v>
      </c>
      <c r="Y201" s="45" t="s">
        <v>118</v>
      </c>
      <c r="Z201" s="55" t="s">
        <v>119</v>
      </c>
      <c r="AA201" s="44" t="s">
        <v>54</v>
      </c>
      <c r="AC201" s="57">
        <v>1</v>
      </c>
      <c r="AD201" s="45" t="s">
        <v>120</v>
      </c>
      <c r="AE201" s="92">
        <v>1</v>
      </c>
      <c r="AF201" s="45" t="s">
        <v>120</v>
      </c>
      <c r="AI201" s="60"/>
      <c r="AO201" s="97">
        <f>(SUMIF(利润与分析!B:B,成本与总价!D:D,利润与分析!L:L)-J:J)/SUMIF(利润与分析!B:B,成本与总价!D:D,利润与分析!L:L)</f>
        <v>4.5519686118739897E-2</v>
      </c>
      <c r="AP201" s="77">
        <f t="shared" si="10"/>
        <v>1.94769406220539E-2</v>
      </c>
      <c r="AR201" s="45">
        <f t="shared" si="11"/>
        <v>0</v>
      </c>
    </row>
    <row r="202" spans="1:44" ht="20.25" customHeight="1" x14ac:dyDescent="0.45">
      <c r="A202" s="62" t="str">
        <f>VLOOKUP(E202,销售员!A:B,2,0)</f>
        <v>南区</v>
      </c>
      <c r="B202" s="62" t="str">
        <f>VLOOKUP(E202,销售员!A:C,3,0)</f>
        <v>福建</v>
      </c>
      <c r="C202" s="24" t="str">
        <f>VLOOKUP(E202,销售员!A:D,4,0)</f>
        <v>福建</v>
      </c>
      <c r="D202" s="66">
        <v>818228</v>
      </c>
      <c r="E202" s="46" t="s">
        <v>638</v>
      </c>
      <c r="F202" s="45" t="s">
        <v>1251</v>
      </c>
      <c r="G202" s="45" t="s">
        <v>1051</v>
      </c>
      <c r="H202" s="45" t="s">
        <v>1252</v>
      </c>
      <c r="I202" s="44" t="s">
        <v>1253</v>
      </c>
      <c r="J202" s="24">
        <f>SUMIF(利润与分析!B:B,成本与总价!D:D,利润与分析!K:K)</f>
        <v>17049.919999999998</v>
      </c>
      <c r="K202" s="48" t="s">
        <v>79</v>
      </c>
      <c r="L202" s="49">
        <v>17577.2</v>
      </c>
      <c r="M202" s="77">
        <f t="shared" si="9"/>
        <v>2.9997951892224199E-2</v>
      </c>
      <c r="N202" s="46">
        <v>0</v>
      </c>
      <c r="O202" s="51" t="s">
        <v>1254</v>
      </c>
      <c r="P202" s="52" t="s">
        <v>213</v>
      </c>
      <c r="Q202" s="52" t="s">
        <v>81</v>
      </c>
      <c r="R202" s="53" t="s">
        <v>51</v>
      </c>
      <c r="V202" s="53">
        <v>150</v>
      </c>
      <c r="X202" s="54">
        <v>45667.662812499999</v>
      </c>
      <c r="Y202" s="45" t="s">
        <v>52</v>
      </c>
      <c r="Z202" s="55" t="s">
        <v>1255</v>
      </c>
      <c r="AA202" s="44" t="s">
        <v>94</v>
      </c>
      <c r="AB202" s="56" t="s">
        <v>1256</v>
      </c>
      <c r="AC202" s="57">
        <v>2</v>
      </c>
      <c r="AD202" s="45" t="s">
        <v>1151</v>
      </c>
      <c r="AE202" s="92">
        <v>1</v>
      </c>
      <c r="AF202" s="45" t="s">
        <v>1151</v>
      </c>
      <c r="AI202" s="60"/>
      <c r="AO202" s="97">
        <f>(SUMIF(利润与分析!B:B,成本与总价!D:D,利润与分析!L:L)-J:J)/SUMIF(利润与分析!B:B,成本与总价!D:D,利润与分析!L:L)</f>
        <v>2.9997951892224199E-2</v>
      </c>
      <c r="AP202" s="77">
        <f t="shared" si="10"/>
        <v>0</v>
      </c>
      <c r="AR202" s="45">
        <f t="shared" si="11"/>
        <v>150</v>
      </c>
    </row>
    <row r="203" spans="1:44" ht="20.25" customHeight="1" x14ac:dyDescent="0.45">
      <c r="A203" s="62" t="str">
        <f>VLOOKUP(E203,销售员!A:B,2,0)</f>
        <v>南区</v>
      </c>
      <c r="B203" s="62" t="str">
        <f>VLOOKUP(E203,销售员!A:C,3,0)</f>
        <v>沪浙</v>
      </c>
      <c r="C203" s="24" t="str">
        <f>VLOOKUP(E203,销售员!A:D,4,0)</f>
        <v>浙江</v>
      </c>
      <c r="D203" s="66">
        <v>818324</v>
      </c>
      <c r="E203" s="46" t="s">
        <v>591</v>
      </c>
      <c r="F203" s="45" t="s">
        <v>1257</v>
      </c>
      <c r="G203" s="45" t="s">
        <v>1258</v>
      </c>
      <c r="H203" s="45" t="s">
        <v>1259</v>
      </c>
      <c r="I203" s="44" t="s">
        <v>1260</v>
      </c>
      <c r="J203" s="24">
        <f>SUMIF(利润与分析!B:B,成本与总价!D:D,利润与分析!K:K)</f>
        <v>98361.87</v>
      </c>
      <c r="K203" s="48" t="s">
        <v>79</v>
      </c>
      <c r="L203" s="49">
        <v>102996</v>
      </c>
      <c r="M203" s="77">
        <f t="shared" si="9"/>
        <v>4.4993300710707097E-2</v>
      </c>
      <c r="N203" s="46">
        <v>0</v>
      </c>
      <c r="O203" s="51" t="s">
        <v>1261</v>
      </c>
      <c r="P203" s="52" t="s">
        <v>61</v>
      </c>
      <c r="Q203" s="52" t="s">
        <v>113</v>
      </c>
      <c r="X203" s="54">
        <v>45667.6897916667</v>
      </c>
      <c r="Y203" s="45" t="s">
        <v>92</v>
      </c>
      <c r="Z203" s="55" t="s">
        <v>119</v>
      </c>
      <c r="AA203" s="44" t="s">
        <v>1262</v>
      </c>
      <c r="AC203" s="57">
        <v>1</v>
      </c>
      <c r="AD203" s="45" t="s">
        <v>128</v>
      </c>
      <c r="AE203" s="92">
        <v>1</v>
      </c>
      <c r="AF203" s="45" t="s">
        <v>128</v>
      </c>
      <c r="AI203" s="60"/>
      <c r="AO203" s="97">
        <f>(SUMIF(利润与分析!B:B,成本与总价!D:D,利润与分析!L:L)-J:J)/SUMIF(利润与分析!B:B,成本与总价!D:D,利润与分析!L:L)</f>
        <v>4.4999976698287002E-2</v>
      </c>
      <c r="AP203" s="77">
        <f t="shared" si="10"/>
        <v>6.6759875798905197E-6</v>
      </c>
      <c r="AR203" s="45">
        <f t="shared" si="11"/>
        <v>0</v>
      </c>
    </row>
    <row r="204" spans="1:44" ht="20.25" customHeight="1" x14ac:dyDescent="0.45">
      <c r="A204" s="62" t="str">
        <f>VLOOKUP(E204,销售员!A:B,2,0)</f>
        <v>南区</v>
      </c>
      <c r="B204" s="62" t="str">
        <f>VLOOKUP(E204,销售员!A:C,3,0)</f>
        <v>福建</v>
      </c>
      <c r="C204" s="24" t="str">
        <f>VLOOKUP(E204,销售员!A:D,4,0)</f>
        <v>福建</v>
      </c>
      <c r="D204" s="66">
        <v>818182</v>
      </c>
      <c r="E204" s="46" t="s">
        <v>638</v>
      </c>
      <c r="F204" s="45" t="s">
        <v>1263</v>
      </c>
      <c r="G204" s="45" t="s">
        <v>1051</v>
      </c>
      <c r="H204" s="45" t="s">
        <v>1264</v>
      </c>
      <c r="I204" s="44" t="s">
        <v>1265</v>
      </c>
      <c r="J204" s="24">
        <f>SUMIF(利润与分析!B:B,成本与总价!D:D,利润与分析!K:K)</f>
        <v>186691.43</v>
      </c>
      <c r="K204" s="48" t="s">
        <v>79</v>
      </c>
      <c r="L204" s="49">
        <v>198608.56</v>
      </c>
      <c r="M204" s="77">
        <f t="shared" si="9"/>
        <v>6.00031035923125E-2</v>
      </c>
      <c r="N204" s="46">
        <v>0</v>
      </c>
      <c r="O204" s="51" t="s">
        <v>1266</v>
      </c>
      <c r="P204" s="52" t="s">
        <v>294</v>
      </c>
      <c r="Q204" s="52" t="s">
        <v>81</v>
      </c>
      <c r="R204" s="53" t="s">
        <v>51</v>
      </c>
      <c r="V204" s="53">
        <v>210</v>
      </c>
      <c r="X204" s="54">
        <v>45666.659733796303</v>
      </c>
      <c r="Y204" s="45" t="s">
        <v>52</v>
      </c>
      <c r="Z204" s="55" t="s">
        <v>1145</v>
      </c>
      <c r="AA204" s="44" t="s">
        <v>105</v>
      </c>
      <c r="AC204" s="57">
        <v>1</v>
      </c>
      <c r="AD204" s="45" t="s">
        <v>287</v>
      </c>
      <c r="AE204" s="92">
        <v>1</v>
      </c>
      <c r="AF204" s="45" t="s">
        <v>287</v>
      </c>
      <c r="AI204" s="60"/>
      <c r="AO204" s="97">
        <f>(SUMIF(利润与分析!B:B,成本与总价!D:D,利润与分析!L:L)-J:J)/SUMIF(利润与分析!B:B,成本与总价!D:D,利润与分析!L:L)</f>
        <v>6.00031035923125E-2</v>
      </c>
      <c r="AP204" s="77">
        <f t="shared" si="10"/>
        <v>0</v>
      </c>
      <c r="AR204" s="45">
        <f t="shared" si="11"/>
        <v>210</v>
      </c>
    </row>
    <row r="205" spans="1:44" ht="20.25" customHeight="1" x14ac:dyDescent="0.45">
      <c r="A205" s="62" t="str">
        <f>VLOOKUP(E205,销售员!A:B,2,0)</f>
        <v>北区</v>
      </c>
      <c r="B205" s="62" t="str">
        <f>VLOOKUP(E205,销售员!A:C,3,0)</f>
        <v>晋蒙宁</v>
      </c>
      <c r="C205" s="24" t="str">
        <f>VLOOKUP(E205,销售员!A:D,4,0)</f>
        <v>山西</v>
      </c>
      <c r="D205" s="66">
        <v>818393</v>
      </c>
      <c r="E205" s="46" t="s">
        <v>1181</v>
      </c>
      <c r="F205" s="45" t="s">
        <v>1267</v>
      </c>
      <c r="G205" s="45" t="s">
        <v>1268</v>
      </c>
      <c r="H205" s="45" t="s">
        <v>1269</v>
      </c>
      <c r="I205" s="44" t="s">
        <v>1270</v>
      </c>
      <c r="J205" s="24">
        <f>SUMIF(利润与分析!B:B,成本与总价!D:D,利润与分析!K:K)</f>
        <v>111649.06</v>
      </c>
      <c r="K205" s="48" t="s">
        <v>79</v>
      </c>
      <c r="L205" s="49">
        <v>115341.8</v>
      </c>
      <c r="M205" s="77">
        <f t="shared" si="9"/>
        <v>3.20156265985099E-2</v>
      </c>
      <c r="N205" s="46">
        <v>0</v>
      </c>
      <c r="O205" s="51" t="s">
        <v>1271</v>
      </c>
      <c r="Q205" s="52" t="s">
        <v>113</v>
      </c>
      <c r="R205" s="53" t="s">
        <v>51</v>
      </c>
      <c r="S205" s="53" t="s">
        <v>51</v>
      </c>
      <c r="T205" s="53">
        <v>90</v>
      </c>
      <c r="V205" s="53">
        <v>90</v>
      </c>
      <c r="X205" s="54">
        <v>45667.691770833299</v>
      </c>
      <c r="Y205" s="45" t="s">
        <v>52</v>
      </c>
      <c r="Z205" s="55" t="s">
        <v>446</v>
      </c>
      <c r="AA205" s="44" t="s">
        <v>127</v>
      </c>
      <c r="AC205" s="57">
        <v>1</v>
      </c>
      <c r="AD205" s="45" t="s">
        <v>206</v>
      </c>
      <c r="AE205" s="92">
        <v>1</v>
      </c>
      <c r="AF205" s="45" t="s">
        <v>206</v>
      </c>
      <c r="AI205" s="60"/>
      <c r="AO205" s="97">
        <f>(SUMIF(利润与分析!B:B,成本与总价!D:D,利润与分析!L:L)-J:J)/SUMIF(利润与分析!B:B,成本与总价!D:D,利润与分析!L:L)</f>
        <v>3.2011262576590101E-2</v>
      </c>
      <c r="AP205" s="77">
        <f t="shared" si="10"/>
        <v>-4.36402191975743E-6</v>
      </c>
      <c r="AR205" s="45">
        <f t="shared" si="11"/>
        <v>90</v>
      </c>
    </row>
    <row r="206" spans="1:44" ht="20.25" customHeight="1" x14ac:dyDescent="0.45">
      <c r="A206" s="62" t="str">
        <f>VLOOKUP(E206,销售员!A:B,2,0)</f>
        <v>北区</v>
      </c>
      <c r="B206" s="62" t="str">
        <f>VLOOKUP(E206,销售员!A:C,3,0)</f>
        <v>晋蒙宁</v>
      </c>
      <c r="C206" s="24" t="str">
        <f>VLOOKUP(E206,销售员!A:D,4,0)</f>
        <v>山西</v>
      </c>
      <c r="D206" s="66">
        <v>818407</v>
      </c>
      <c r="E206" s="46" t="s">
        <v>1181</v>
      </c>
      <c r="F206" s="45" t="s">
        <v>1272</v>
      </c>
      <c r="G206" s="45" t="s">
        <v>1268</v>
      </c>
      <c r="H206" s="45" t="s">
        <v>1273</v>
      </c>
      <c r="I206" s="44" t="s">
        <v>1274</v>
      </c>
      <c r="J206" s="24">
        <f>SUMIF(利润与分析!B:B,成本与总价!D:D,利润与分析!K:K)</f>
        <v>1728000</v>
      </c>
      <c r="K206" s="48" t="s">
        <v>79</v>
      </c>
      <c r="L206" s="49">
        <v>1854000</v>
      </c>
      <c r="M206" s="77">
        <f t="shared" si="9"/>
        <v>6.7961165048543701E-2</v>
      </c>
      <c r="N206" s="46">
        <v>0</v>
      </c>
      <c r="O206" s="51" t="s">
        <v>1275</v>
      </c>
      <c r="P206" s="52" t="s">
        <v>1276</v>
      </c>
      <c r="Q206" s="52" t="s">
        <v>113</v>
      </c>
      <c r="R206" s="53" t="s">
        <v>51</v>
      </c>
      <c r="S206" s="53" t="s">
        <v>51</v>
      </c>
      <c r="T206" s="53">
        <v>180</v>
      </c>
      <c r="U206" s="53">
        <v>3</v>
      </c>
      <c r="V206" s="53">
        <v>180</v>
      </c>
      <c r="W206" s="53">
        <v>3</v>
      </c>
      <c r="X206" s="54">
        <v>45667.697650463</v>
      </c>
      <c r="Y206" s="45" t="s">
        <v>52</v>
      </c>
      <c r="Z206" s="55" t="s">
        <v>446</v>
      </c>
      <c r="AA206" s="44" t="s">
        <v>127</v>
      </c>
      <c r="AC206" s="57">
        <v>1</v>
      </c>
      <c r="AD206" s="45" t="s">
        <v>179</v>
      </c>
      <c r="AE206" s="92">
        <v>1</v>
      </c>
      <c r="AF206" s="45" t="s">
        <v>179</v>
      </c>
      <c r="AI206" s="60"/>
      <c r="AO206" s="97">
        <f>(SUMIF(利润与分析!B:B,成本与总价!D:D,利润与分析!L:L)-J:J)/SUMIF(利润与分析!B:B,成本与总价!D:D,利润与分析!L:L)</f>
        <v>0.04</v>
      </c>
      <c r="AP206" s="77">
        <f t="shared" si="10"/>
        <v>2.0388349514563098E-3</v>
      </c>
      <c r="AR206" s="45">
        <f t="shared" si="11"/>
        <v>180</v>
      </c>
    </row>
    <row r="207" spans="1:44" ht="20.25" customHeight="1" x14ac:dyDescent="0.45">
      <c r="A207" s="62" t="str">
        <f>VLOOKUP(E207,销售员!A:B,2,0)</f>
        <v>南区</v>
      </c>
      <c r="B207" s="62" t="str">
        <f>VLOOKUP(E207,销售员!A:C,3,0)</f>
        <v>福建</v>
      </c>
      <c r="C207" s="24" t="str">
        <f>VLOOKUP(E207,销售员!A:D,4,0)</f>
        <v>福建</v>
      </c>
      <c r="D207" s="66">
        <v>818222</v>
      </c>
      <c r="E207" s="46" t="s">
        <v>638</v>
      </c>
      <c r="F207" s="45" t="s">
        <v>1277</v>
      </c>
      <c r="G207" s="45" t="s">
        <v>1051</v>
      </c>
      <c r="H207" s="45" t="s">
        <v>1278</v>
      </c>
      <c r="I207" s="44" t="s">
        <v>1279</v>
      </c>
      <c r="J207" s="24">
        <f>SUMIF(利润与分析!B:B,成本与总价!D:D,利润与分析!K:K)</f>
        <v>160990.85</v>
      </c>
      <c r="K207" s="48" t="s">
        <v>79</v>
      </c>
      <c r="L207" s="49">
        <v>171267.25</v>
      </c>
      <c r="M207" s="77">
        <f t="shared" si="9"/>
        <v>6.0002131172188597E-2</v>
      </c>
      <c r="N207" s="46">
        <v>0</v>
      </c>
      <c r="O207" s="51" t="s">
        <v>1280</v>
      </c>
      <c r="P207" s="52" t="s">
        <v>294</v>
      </c>
      <c r="Q207" s="52" t="s">
        <v>81</v>
      </c>
      <c r="R207" s="53" t="s">
        <v>51</v>
      </c>
      <c r="V207" s="53">
        <v>210</v>
      </c>
      <c r="X207" s="54">
        <v>45667.661180555602</v>
      </c>
      <c r="Y207" s="45" t="s">
        <v>52</v>
      </c>
      <c r="Z207" s="55" t="s">
        <v>1145</v>
      </c>
      <c r="AA207" s="44" t="s">
        <v>94</v>
      </c>
      <c r="AB207" s="56" t="s">
        <v>1256</v>
      </c>
      <c r="AC207" s="57">
        <v>2</v>
      </c>
      <c r="AD207" s="45" t="s">
        <v>287</v>
      </c>
      <c r="AE207" s="92">
        <v>1</v>
      </c>
      <c r="AF207" s="45" t="s">
        <v>287</v>
      </c>
      <c r="AI207" s="60"/>
      <c r="AO207" s="97">
        <f>(SUMIF(利润与分析!B:B,成本与总价!D:D,利润与分析!L:L)-J:J)/SUMIF(利润与分析!B:B,成本与总价!D:D,利润与分析!L:L)</f>
        <v>6.0002131172188597E-2</v>
      </c>
      <c r="AP207" s="77">
        <f t="shared" si="10"/>
        <v>0</v>
      </c>
      <c r="AR207" s="45">
        <f t="shared" si="11"/>
        <v>210</v>
      </c>
    </row>
    <row r="208" spans="1:44" ht="20.25" customHeight="1" x14ac:dyDescent="0.45">
      <c r="A208" s="62" t="str">
        <f>VLOOKUP(E208,销售员!A:B,2,0)</f>
        <v>南区</v>
      </c>
      <c r="B208" s="62" t="str">
        <f>VLOOKUP(E208,销售员!A:C,3,0)</f>
        <v>鄂赣</v>
      </c>
      <c r="C208" s="24" t="str">
        <f>VLOOKUP(E208,销售员!A:D,4,0)</f>
        <v>湖北</v>
      </c>
      <c r="D208" s="66">
        <v>818423</v>
      </c>
      <c r="E208" s="46" t="s">
        <v>121</v>
      </c>
      <c r="F208" s="45" t="s">
        <v>1281</v>
      </c>
      <c r="G208" s="45" t="s">
        <v>1282</v>
      </c>
      <c r="H208" s="45" t="s">
        <v>1283</v>
      </c>
      <c r="I208" s="44" t="s">
        <v>1284</v>
      </c>
      <c r="J208" s="24">
        <f>SUMIF(利润与分析!B:B,成本与总价!D:D,利润与分析!K:K)</f>
        <v>462520.32000000001</v>
      </c>
      <c r="K208" s="48" t="s">
        <v>79</v>
      </c>
      <c r="L208" s="49">
        <v>476839</v>
      </c>
      <c r="M208" s="77">
        <f t="shared" si="9"/>
        <v>3.0028332414085201E-2</v>
      </c>
      <c r="N208" s="46">
        <v>0</v>
      </c>
      <c r="O208" s="51" t="s">
        <v>1285</v>
      </c>
      <c r="P208" s="52" t="s">
        <v>213</v>
      </c>
      <c r="Q208" s="52" t="s">
        <v>113</v>
      </c>
      <c r="X208" s="54">
        <v>45667.729571759301</v>
      </c>
      <c r="Y208" s="45" t="s">
        <v>52</v>
      </c>
      <c r="Z208" s="55" t="s">
        <v>119</v>
      </c>
      <c r="AA208" s="44" t="s">
        <v>1262</v>
      </c>
      <c r="AC208" s="57">
        <v>1</v>
      </c>
      <c r="AD208" s="45" t="s">
        <v>128</v>
      </c>
      <c r="AE208" s="92">
        <v>1</v>
      </c>
      <c r="AF208" s="45" t="s">
        <v>128</v>
      </c>
      <c r="AI208" s="60"/>
      <c r="AO208" s="97">
        <f>(SUMIF(利润与分析!B:B,成本与总价!D:D,利润与分析!L:L)-J:J)/SUMIF(利润与分析!B:B,成本与总价!D:D,利润与分析!L:L)</f>
        <v>3.0028332414085201E-2</v>
      </c>
      <c r="AP208" s="77">
        <f t="shared" si="10"/>
        <v>0</v>
      </c>
      <c r="AR208" s="45">
        <f t="shared" si="11"/>
        <v>0</v>
      </c>
    </row>
    <row r="209" spans="1:44" ht="20.25" customHeight="1" x14ac:dyDescent="0.45">
      <c r="A209" s="62" t="str">
        <f>VLOOKUP(E209,销售员!A:B,2,0)</f>
        <v>北区</v>
      </c>
      <c r="B209" s="62" t="str">
        <f>VLOOKUP(E209,销售员!A:C,3,0)</f>
        <v>京津冀</v>
      </c>
      <c r="C209" s="24" t="str">
        <f>VLOOKUP(E209,销售员!A:D,4,0)</f>
        <v>河北</v>
      </c>
      <c r="D209" s="66">
        <v>818396</v>
      </c>
      <c r="E209" s="46" t="s">
        <v>74</v>
      </c>
      <c r="F209" s="45" t="s">
        <v>1286</v>
      </c>
      <c r="G209" s="45" t="s">
        <v>136</v>
      </c>
      <c r="H209" s="45" t="s">
        <v>1287</v>
      </c>
      <c r="I209" s="44" t="s">
        <v>1288</v>
      </c>
      <c r="J209" s="24">
        <f>SUMIF(利润与分析!B:B,成本与总价!D:D,利润与分析!K:K)</f>
        <v>459570.71</v>
      </c>
      <c r="K209" s="48" t="s">
        <v>79</v>
      </c>
      <c r="L209" s="49">
        <v>481000</v>
      </c>
      <c r="M209" s="77">
        <f t="shared" si="9"/>
        <v>4.4551538461538399E-2</v>
      </c>
      <c r="N209" s="46">
        <v>0</v>
      </c>
      <c r="O209" s="51" t="s">
        <v>1289</v>
      </c>
      <c r="Q209" s="52" t="s">
        <v>113</v>
      </c>
      <c r="R209" s="53" t="s">
        <v>51</v>
      </c>
      <c r="V209" s="53">
        <v>180</v>
      </c>
      <c r="X209" s="54">
        <v>45667.745949074102</v>
      </c>
      <c r="Y209" s="45" t="s">
        <v>92</v>
      </c>
      <c r="Z209" s="55" t="s">
        <v>1290</v>
      </c>
      <c r="AA209" s="44" t="s">
        <v>127</v>
      </c>
      <c r="AB209" s="56" t="s">
        <v>1291</v>
      </c>
      <c r="AC209" s="57">
        <v>2</v>
      </c>
      <c r="AD209" s="45" t="s">
        <v>1292</v>
      </c>
      <c r="AE209" s="58">
        <v>0.4</v>
      </c>
      <c r="AF209" s="45">
        <v>0</v>
      </c>
      <c r="AG209" s="59">
        <v>0.6</v>
      </c>
      <c r="AH209" s="45">
        <v>180</v>
      </c>
      <c r="AO209" s="97">
        <f>(SUMIF(利润与分析!B:B,成本与总价!D:D,利润与分析!L:L)-J:J)/SUMIF(利润与分析!B:B,成本与总价!D:D,利润与分析!L:L)</f>
        <v>4.4554200202436001E-2</v>
      </c>
      <c r="AP209" s="77">
        <f t="shared" si="10"/>
        <v>2.6617408976151199E-6</v>
      </c>
      <c r="AR209" s="45">
        <f t="shared" si="11"/>
        <v>108</v>
      </c>
    </row>
    <row r="210" spans="1:44" ht="20.25" customHeight="1" x14ac:dyDescent="0.45">
      <c r="A210" s="62" t="str">
        <f>VLOOKUP(E210,销售员!A:B,2,0)</f>
        <v>南区</v>
      </c>
      <c r="B210" s="62" t="str">
        <f>VLOOKUP(E210,销售员!A:C,3,0)</f>
        <v>福建</v>
      </c>
      <c r="C210" s="24" t="str">
        <f>VLOOKUP(E210,销售员!A:D,4,0)</f>
        <v>福建</v>
      </c>
      <c r="D210" s="66">
        <v>818451</v>
      </c>
      <c r="E210" s="46" t="s">
        <v>638</v>
      </c>
      <c r="F210" s="45" t="s">
        <v>1293</v>
      </c>
      <c r="G210" s="45" t="s">
        <v>756</v>
      </c>
      <c r="H210" s="45" t="s">
        <v>1294</v>
      </c>
      <c r="I210" s="44" t="s">
        <v>1295</v>
      </c>
      <c r="J210" s="24">
        <f>SUMIF(利润与分析!B:B,成本与总价!D:D,利润与分析!K:K)</f>
        <v>13828.031129999999</v>
      </c>
      <c r="K210" s="48" t="s">
        <v>79</v>
      </c>
      <c r="L210" s="49">
        <v>14481.04</v>
      </c>
      <c r="M210" s="77">
        <f t="shared" si="9"/>
        <v>4.5094058852126598E-2</v>
      </c>
      <c r="N210" s="46">
        <v>0</v>
      </c>
      <c r="O210" s="51" t="s">
        <v>1296</v>
      </c>
      <c r="Q210" s="52" t="s">
        <v>103</v>
      </c>
      <c r="X210" s="54">
        <v>45667.751203703701</v>
      </c>
      <c r="Y210" s="45" t="s">
        <v>52</v>
      </c>
      <c r="Z210" s="55" t="s">
        <v>119</v>
      </c>
      <c r="AA210" s="44" t="s">
        <v>94</v>
      </c>
      <c r="AC210" s="57">
        <v>1</v>
      </c>
      <c r="AD210" s="45" t="s">
        <v>128</v>
      </c>
      <c r="AE210" s="92">
        <v>1</v>
      </c>
      <c r="AF210" s="45" t="s">
        <v>128</v>
      </c>
      <c r="AI210" s="60"/>
      <c r="AO210" s="97">
        <f>(SUMIF(利润与分析!B:B,成本与总价!D:D,利润与分析!L:L)-J:J)/SUMIF(利润与分析!B:B,成本与总价!D:D,利润与分析!L:L)</f>
        <v>4.5094058852126598E-2</v>
      </c>
      <c r="AP210" s="77">
        <f t="shared" si="10"/>
        <v>0</v>
      </c>
      <c r="AR210" s="45">
        <f t="shared" si="11"/>
        <v>0</v>
      </c>
    </row>
    <row r="211" spans="1:44" ht="20.25" customHeight="1" x14ac:dyDescent="0.45">
      <c r="A211" s="62" t="str">
        <f>VLOOKUP(E211,销售员!A:B,2,0)</f>
        <v>南区</v>
      </c>
      <c r="B211" s="62" t="str">
        <f>VLOOKUP(E211,销售员!A:C,3,0)</f>
        <v>广深</v>
      </c>
      <c r="C211" s="24" t="str">
        <f>VLOOKUP(E211,销售员!A:D,4,0)</f>
        <v>广东</v>
      </c>
      <c r="D211" s="66">
        <v>818224</v>
      </c>
      <c r="E211" s="46" t="s">
        <v>1297</v>
      </c>
      <c r="F211" s="45" t="s">
        <v>1298</v>
      </c>
      <c r="G211" s="45" t="s">
        <v>1299</v>
      </c>
      <c r="H211" s="45" t="s">
        <v>1300</v>
      </c>
      <c r="I211" s="44" t="s">
        <v>1301</v>
      </c>
      <c r="J211" s="24">
        <f>SUMIF(利润与分析!B:B,成本与总价!D:D,利润与分析!K:K)</f>
        <v>28985.96488</v>
      </c>
      <c r="K211" s="48" t="s">
        <v>79</v>
      </c>
      <c r="L211" s="49">
        <v>30210.6</v>
      </c>
      <c r="M211" s="77">
        <f t="shared" si="9"/>
        <v>4.0536603708632199E-2</v>
      </c>
      <c r="N211" s="46">
        <v>0</v>
      </c>
      <c r="O211" s="51" t="s">
        <v>1302</v>
      </c>
      <c r="Q211" s="52" t="s">
        <v>103</v>
      </c>
      <c r="X211" s="54">
        <v>45667.763495370396</v>
      </c>
      <c r="Y211" s="45" t="s">
        <v>118</v>
      </c>
      <c r="Z211" s="55" t="s">
        <v>119</v>
      </c>
      <c r="AA211" s="44" t="s">
        <v>94</v>
      </c>
      <c r="AB211" s="56" t="s">
        <v>1256</v>
      </c>
      <c r="AC211" s="57">
        <v>2</v>
      </c>
      <c r="AD211" s="45" t="s">
        <v>120</v>
      </c>
      <c r="AE211" s="92">
        <v>1</v>
      </c>
      <c r="AF211" s="45" t="s">
        <v>120</v>
      </c>
      <c r="AI211" s="60"/>
      <c r="AO211" s="97">
        <f>(SUMIF(利润与分析!B:B,成本与总价!D:D,利润与分析!L:L)-J:J)/SUMIF(利润与分析!B:B,成本与总价!D:D,利润与分析!L:L)</f>
        <v>4.0536603708632199E-2</v>
      </c>
      <c r="AP211" s="77">
        <f t="shared" si="10"/>
        <v>0</v>
      </c>
      <c r="AR211" s="45">
        <f t="shared" si="11"/>
        <v>0</v>
      </c>
    </row>
    <row r="212" spans="1:44" ht="20.25" customHeight="1" x14ac:dyDescent="0.45">
      <c r="A212" s="62" t="str">
        <f>VLOOKUP(E212,销售员!A:B,2,0)</f>
        <v>南区</v>
      </c>
      <c r="B212" s="62" t="str">
        <f>VLOOKUP(E212,销售员!A:C,3,0)</f>
        <v>福建</v>
      </c>
      <c r="C212" s="24" t="str">
        <f>VLOOKUP(E212,销售员!A:D,4,0)</f>
        <v>福建</v>
      </c>
      <c r="D212" s="66">
        <v>819599</v>
      </c>
      <c r="E212" s="46" t="s">
        <v>226</v>
      </c>
      <c r="F212" s="45" t="s">
        <v>1303</v>
      </c>
      <c r="G212" s="45" t="s">
        <v>756</v>
      </c>
      <c r="H212" s="45" t="s">
        <v>1304</v>
      </c>
      <c r="I212" s="44" t="s">
        <v>1305</v>
      </c>
      <c r="J212" s="24">
        <f>SUMIF(利润与分析!B:B,成本与总价!D:D,利润与分析!K:K)</f>
        <v>372.93783999999999</v>
      </c>
      <c r="K212" s="48" t="s">
        <v>79</v>
      </c>
      <c r="L212" s="49">
        <v>390.68</v>
      </c>
      <c r="M212" s="77">
        <f t="shared" si="9"/>
        <v>4.5413535374219299E-2</v>
      </c>
      <c r="N212" s="46">
        <v>0</v>
      </c>
      <c r="O212" s="51" t="s">
        <v>1306</v>
      </c>
      <c r="P212" s="52" t="s">
        <v>91</v>
      </c>
      <c r="Q212" s="52" t="s">
        <v>103</v>
      </c>
      <c r="X212" s="54">
        <v>45677.611319444397</v>
      </c>
      <c r="Y212" s="45" t="s">
        <v>52</v>
      </c>
      <c r="Z212" s="55" t="s">
        <v>119</v>
      </c>
      <c r="AA212" s="44" t="s">
        <v>94</v>
      </c>
      <c r="AC212" s="57">
        <v>1</v>
      </c>
      <c r="AD212" s="45" t="s">
        <v>128</v>
      </c>
      <c r="AE212" s="92">
        <v>1</v>
      </c>
      <c r="AF212" s="45" t="s">
        <v>128</v>
      </c>
      <c r="AI212" s="60"/>
      <c r="AO212" s="97">
        <f>(SUMIF(利润与分析!B:B,成本与总价!D:D,利润与分析!L:L)-J:J)/SUMIF(利润与分析!B:B,成本与总价!D:D,利润与分析!L:L)</f>
        <v>4.5413535374219299E-2</v>
      </c>
      <c r="AP212" s="77">
        <f t="shared" si="10"/>
        <v>0</v>
      </c>
      <c r="AR212" s="45">
        <f t="shared" si="11"/>
        <v>0</v>
      </c>
    </row>
    <row r="213" spans="1:44" ht="20.25" customHeight="1" x14ac:dyDescent="0.45">
      <c r="A213" s="62" t="str">
        <f>VLOOKUP(E213,销售员!A:B,2,0)</f>
        <v>南区</v>
      </c>
      <c r="B213" s="62" t="str">
        <f>VLOOKUP(E213,销售员!A:C,3,0)</f>
        <v>福建</v>
      </c>
      <c r="C213" s="24" t="str">
        <f>VLOOKUP(E213,销售员!A:D,4,0)</f>
        <v>福建</v>
      </c>
      <c r="D213" s="66">
        <v>819413</v>
      </c>
      <c r="E213" s="46" t="s">
        <v>535</v>
      </c>
      <c r="F213" s="45" t="s">
        <v>1307</v>
      </c>
      <c r="G213" s="45" t="s">
        <v>537</v>
      </c>
      <c r="H213" s="45" t="s">
        <v>1308</v>
      </c>
      <c r="I213" s="44" t="s">
        <v>1309</v>
      </c>
      <c r="J213" s="24">
        <f>SUMIF(利润与分析!B:B,成本与总价!D:D,利润与分析!K:K)</f>
        <v>982115.05</v>
      </c>
      <c r="K213" s="48" t="s">
        <v>79</v>
      </c>
      <c r="L213" s="49">
        <v>997543</v>
      </c>
      <c r="M213" s="77">
        <f t="shared" si="9"/>
        <v>1.54659498387538E-2</v>
      </c>
      <c r="N213" s="46">
        <v>260497.38</v>
      </c>
      <c r="O213" s="51" t="s">
        <v>1310</v>
      </c>
      <c r="P213" s="52" t="s">
        <v>91</v>
      </c>
      <c r="Q213" s="52" t="s">
        <v>81</v>
      </c>
      <c r="R213" s="53" t="s">
        <v>51</v>
      </c>
      <c r="V213" s="53">
        <v>0</v>
      </c>
      <c r="W213" s="53">
        <v>-3</v>
      </c>
      <c r="X213" s="54">
        <v>45674.679710648103</v>
      </c>
      <c r="Y213" s="45" t="s">
        <v>118</v>
      </c>
      <c r="Z213" s="55" t="s">
        <v>1311</v>
      </c>
      <c r="AA213" s="44" t="s">
        <v>94</v>
      </c>
      <c r="AB213" s="56" t="s">
        <v>1312</v>
      </c>
      <c r="AC213" s="57">
        <v>4</v>
      </c>
      <c r="AD213" s="45" t="s">
        <v>120</v>
      </c>
      <c r="AE213" s="92">
        <v>1</v>
      </c>
      <c r="AF213" s="45" t="s">
        <v>120</v>
      </c>
      <c r="AI213" s="60"/>
      <c r="AO213" s="97">
        <f>(SUMIF(利润与分析!B:B,成本与总价!D:D,利润与分析!L:L)-J:J)/SUMIF(利润与分析!B:B,成本与总价!D:D,利润与分析!L:L)</f>
        <v>4.5002458538878798E-2</v>
      </c>
      <c r="AP213" s="77">
        <f t="shared" si="10"/>
        <v>-4.6349129987494401E-4</v>
      </c>
      <c r="AR213" s="45">
        <f t="shared" si="11"/>
        <v>0</v>
      </c>
    </row>
    <row r="214" spans="1:44" ht="20.25" customHeight="1" x14ac:dyDescent="0.45">
      <c r="A214" s="62" t="str">
        <f>VLOOKUP(E214,销售员!A:B,2,0)</f>
        <v>北区</v>
      </c>
      <c r="B214" s="62" t="str">
        <f>VLOOKUP(E214,销售员!A:C,3,0)</f>
        <v>京津冀</v>
      </c>
      <c r="C214" s="24" t="str">
        <f>VLOOKUP(E214,销售员!A:D,4,0)</f>
        <v>天津</v>
      </c>
      <c r="D214" s="66">
        <v>817908</v>
      </c>
      <c r="E214" s="46" t="s">
        <v>392</v>
      </c>
      <c r="F214" s="45" t="s">
        <v>1313</v>
      </c>
      <c r="G214" s="45" t="s">
        <v>410</v>
      </c>
      <c r="H214" s="45" t="s">
        <v>1314</v>
      </c>
      <c r="I214" s="44" t="s">
        <v>1315</v>
      </c>
      <c r="J214" s="24">
        <f>SUMIF(利润与分析!B:B,成本与总价!D:D,利润与分析!K:K)</f>
        <v>699978.21</v>
      </c>
      <c r="K214" s="48" t="s">
        <v>79</v>
      </c>
      <c r="L214" s="49">
        <v>736059</v>
      </c>
      <c r="M214" s="77">
        <f t="shared" si="9"/>
        <v>4.9018882997151098E-2</v>
      </c>
      <c r="N214" s="46">
        <v>0</v>
      </c>
      <c r="O214" s="51" t="s">
        <v>1316</v>
      </c>
      <c r="P214" s="52" t="s">
        <v>213</v>
      </c>
      <c r="Q214" s="52" t="s">
        <v>81</v>
      </c>
      <c r="R214" s="53" t="s">
        <v>51</v>
      </c>
      <c r="V214" s="53">
        <v>180</v>
      </c>
      <c r="W214" s="53">
        <v>1.9</v>
      </c>
      <c r="X214" s="54">
        <v>45670.494513888902</v>
      </c>
      <c r="Y214" s="45" t="s">
        <v>92</v>
      </c>
      <c r="Z214" s="55" t="s">
        <v>1317</v>
      </c>
      <c r="AA214" s="44" t="s">
        <v>127</v>
      </c>
      <c r="AC214" s="57">
        <v>1</v>
      </c>
      <c r="AD214" s="45" t="s">
        <v>179</v>
      </c>
      <c r="AE214" s="92">
        <v>1</v>
      </c>
      <c r="AF214" s="45" t="s">
        <v>179</v>
      </c>
      <c r="AI214" s="60"/>
      <c r="AO214" s="97">
        <f>(SUMIF(利润与分析!B:B,成本与总价!D:D,利润与分析!L:L)-J:J)/SUMIF(利润与分析!B:B,成本与总价!D:D,利润与分析!L:L)</f>
        <v>2.99995018199509E-2</v>
      </c>
      <c r="AP214" s="77">
        <f t="shared" si="10"/>
        <v>-1.9381177200215201E-5</v>
      </c>
      <c r="AR214" s="45">
        <f t="shared" si="11"/>
        <v>180</v>
      </c>
    </row>
    <row r="215" spans="1:44" ht="20.25" customHeight="1" x14ac:dyDescent="0.45">
      <c r="A215" s="62" t="str">
        <f>VLOOKUP(E215,销售员!A:B,2,0)</f>
        <v>北区</v>
      </c>
      <c r="B215" s="62" t="str">
        <f>VLOOKUP(E215,销售员!A:C,3,0)</f>
        <v>晋蒙宁</v>
      </c>
      <c r="C215" s="24" t="str">
        <f>VLOOKUP(E215,销售员!A:D,4,0)</f>
        <v>宁夏</v>
      </c>
      <c r="D215" s="66">
        <v>818516</v>
      </c>
      <c r="E215" s="46" t="s">
        <v>378</v>
      </c>
      <c r="F215" s="45" t="s">
        <v>1318</v>
      </c>
      <c r="G215" s="45" t="s">
        <v>1319</v>
      </c>
      <c r="H215" s="45" t="s">
        <v>1320</v>
      </c>
      <c r="I215" s="44" t="s">
        <v>1321</v>
      </c>
      <c r="J215" s="24">
        <f>SUMIF(利润与分析!B:B,成本与总价!D:D,利润与分析!K:K)</f>
        <v>2521346.38</v>
      </c>
      <c r="K215" s="48" t="s">
        <v>79</v>
      </c>
      <c r="L215" s="49">
        <v>1299663</v>
      </c>
      <c r="M215" s="77">
        <f t="shared" si="9"/>
        <v>-0.94000012310883696</v>
      </c>
      <c r="N215" s="46">
        <v>0</v>
      </c>
      <c r="O215" s="51" t="s">
        <v>1322</v>
      </c>
      <c r="P215" s="52" t="s">
        <v>232</v>
      </c>
      <c r="Q215" s="52" t="s">
        <v>113</v>
      </c>
      <c r="R215" s="53" t="s">
        <v>51</v>
      </c>
      <c r="V215" s="53">
        <v>90</v>
      </c>
      <c r="X215" s="54">
        <v>45670.494849536997</v>
      </c>
      <c r="Y215" s="45" t="s">
        <v>92</v>
      </c>
      <c r="Z215" s="55" t="s">
        <v>1323</v>
      </c>
      <c r="AA215" s="44" t="s">
        <v>127</v>
      </c>
      <c r="AC215" s="57">
        <v>1</v>
      </c>
      <c r="AD215" s="45" t="s">
        <v>206</v>
      </c>
      <c r="AE215" s="92">
        <v>1</v>
      </c>
      <c r="AF215" s="45" t="s">
        <v>206</v>
      </c>
      <c r="AI215" s="60"/>
      <c r="AO215" s="97">
        <f>(SUMIF(利润与分析!B:B,成本与总价!D:D,利润与分析!L:L)-J:J)/SUMIF(利润与分析!B:B,成本与总价!D:D,利润与分析!L:L)</f>
        <v>3.00000727880896E-2</v>
      </c>
      <c r="AP215" s="77">
        <f t="shared" si="10"/>
        <v>0.97000019589692599</v>
      </c>
      <c r="AR215" s="45">
        <f t="shared" si="11"/>
        <v>90</v>
      </c>
    </row>
    <row r="216" spans="1:44" ht="20.25" customHeight="1" x14ac:dyDescent="0.45">
      <c r="A216" s="62" t="str">
        <f>VLOOKUP(E216,销售员!A:B,2,0)</f>
        <v>南区</v>
      </c>
      <c r="B216" s="62" t="str">
        <f>VLOOKUP(E216,销售员!A:C,3,0)</f>
        <v>福建</v>
      </c>
      <c r="C216" s="24" t="str">
        <f>VLOOKUP(E216,销售员!A:D,4,0)</f>
        <v>福建</v>
      </c>
      <c r="D216" s="66">
        <v>818949</v>
      </c>
      <c r="E216" s="46" t="s">
        <v>638</v>
      </c>
      <c r="F216" s="45" t="s">
        <v>1324</v>
      </c>
      <c r="G216" s="45" t="s">
        <v>1325</v>
      </c>
      <c r="H216" s="45" t="s">
        <v>1326</v>
      </c>
      <c r="I216" s="44" t="s">
        <v>1327</v>
      </c>
      <c r="J216" s="24">
        <f>SUMIF(利润与分析!B:B,成本与总价!D:D,利润与分析!K:K)</f>
        <v>172899.57</v>
      </c>
      <c r="K216" s="48" t="s">
        <v>79</v>
      </c>
      <c r="L216" s="49">
        <v>181046.76</v>
      </c>
      <c r="M216" s="77">
        <f t="shared" si="9"/>
        <v>4.5000473910717903E-2</v>
      </c>
      <c r="N216" s="46">
        <v>0</v>
      </c>
      <c r="O216" s="51" t="s">
        <v>1328</v>
      </c>
      <c r="Q216" s="52" t="s">
        <v>81</v>
      </c>
      <c r="R216" s="53" t="s">
        <v>51</v>
      </c>
      <c r="V216" s="53">
        <v>90</v>
      </c>
      <c r="X216" s="54">
        <v>45672.688449074099</v>
      </c>
      <c r="Y216" s="45" t="s">
        <v>92</v>
      </c>
      <c r="Z216" s="55" t="s">
        <v>1329</v>
      </c>
      <c r="AA216" s="44" t="s">
        <v>94</v>
      </c>
      <c r="AB216" s="56" t="s">
        <v>1330</v>
      </c>
      <c r="AC216" s="57">
        <v>2</v>
      </c>
      <c r="AD216" s="45" t="s">
        <v>206</v>
      </c>
      <c r="AE216" s="92">
        <v>1</v>
      </c>
      <c r="AF216" s="45" t="s">
        <v>206</v>
      </c>
      <c r="AI216" s="60"/>
      <c r="AO216" s="97">
        <f>(SUMIF(利润与分析!B:B,成本与总价!D:D,利润与分析!L:L)-J:J)/SUMIF(利润与分析!B:B,成本与总价!D:D,利润与分析!L:L)</f>
        <v>4.5000473910717903E-2</v>
      </c>
      <c r="AP216" s="77">
        <f t="shared" si="10"/>
        <v>0</v>
      </c>
      <c r="AR216" s="45">
        <f t="shared" si="11"/>
        <v>90</v>
      </c>
    </row>
    <row r="217" spans="1:44" ht="20.25" customHeight="1" x14ac:dyDescent="0.45">
      <c r="A217" s="62" t="str">
        <f>VLOOKUP(E217,销售员!A:B,2,0)</f>
        <v>南区</v>
      </c>
      <c r="B217" s="62" t="str">
        <f>VLOOKUP(E217,销售员!A:C,3,0)</f>
        <v>鄂赣</v>
      </c>
      <c r="C217" s="24" t="str">
        <f>VLOOKUP(E217,销售员!A:D,4,0)</f>
        <v>湖北</v>
      </c>
      <c r="D217" s="66">
        <v>818536</v>
      </c>
      <c r="E217" s="46" t="s">
        <v>121</v>
      </c>
      <c r="F217" s="45" t="s">
        <v>1331</v>
      </c>
      <c r="G217" s="45" t="s">
        <v>1332</v>
      </c>
      <c r="H217" s="45" t="s">
        <v>1333</v>
      </c>
      <c r="I217" s="44" t="s">
        <v>1334</v>
      </c>
      <c r="J217" s="24">
        <f>SUMIF(利润与分析!B:B,成本与总价!D:D,利润与分析!K:K)</f>
        <v>14993.92409</v>
      </c>
      <c r="K217" s="48" t="s">
        <v>79</v>
      </c>
      <c r="L217" s="49">
        <v>15380</v>
      </c>
      <c r="M217" s="77">
        <f t="shared" si="9"/>
        <v>2.5102464889466901E-2</v>
      </c>
      <c r="N217" s="46">
        <v>0</v>
      </c>
      <c r="O217" s="51" t="s">
        <v>1335</v>
      </c>
      <c r="P217" s="52" t="s">
        <v>91</v>
      </c>
      <c r="Q217" s="52" t="s">
        <v>103</v>
      </c>
      <c r="X217" s="54">
        <v>45670.606874999998</v>
      </c>
      <c r="Y217" s="45" t="s">
        <v>118</v>
      </c>
      <c r="Z217" s="55" t="s">
        <v>119</v>
      </c>
      <c r="AA217" s="44" t="s">
        <v>1262</v>
      </c>
      <c r="AC217" s="57">
        <v>1</v>
      </c>
      <c r="AD217" s="45" t="s">
        <v>120</v>
      </c>
      <c r="AE217" s="92">
        <v>1</v>
      </c>
      <c r="AF217" s="45" t="s">
        <v>120</v>
      </c>
      <c r="AI217" s="60"/>
      <c r="AO217" s="97">
        <f>(SUMIF(利润与分析!B:B,成本与总价!D:D,利润与分析!L:L)-J:J)/SUMIF(利润与分析!B:B,成本与总价!D:D,利润与分析!L:L)</f>
        <v>4.46005646787156E-2</v>
      </c>
      <c r="AP217" s="77">
        <f t="shared" si="10"/>
        <v>1.9498099789248598E-2</v>
      </c>
      <c r="AR217" s="45">
        <f t="shared" si="11"/>
        <v>0</v>
      </c>
    </row>
    <row r="218" spans="1:44" ht="20.25" customHeight="1" x14ac:dyDescent="0.45">
      <c r="A218" s="62" t="str">
        <f>VLOOKUP(E218,销售员!A:B,2,0)</f>
        <v>北区</v>
      </c>
      <c r="B218" s="62" t="str">
        <f>VLOOKUP(E218,销售员!A:C,3,0)</f>
        <v>陕豫鲁</v>
      </c>
      <c r="C218" s="24" t="str">
        <f>VLOOKUP(E218,销售员!A:D,4,0)</f>
        <v>山东</v>
      </c>
      <c r="D218" s="66">
        <v>818547</v>
      </c>
      <c r="E218" s="46" t="s">
        <v>140</v>
      </c>
      <c r="F218" s="45" t="s">
        <v>1336</v>
      </c>
      <c r="G218" s="45" t="s">
        <v>1337</v>
      </c>
      <c r="H218" s="45" t="s">
        <v>1338</v>
      </c>
      <c r="I218" s="44" t="s">
        <v>1339</v>
      </c>
      <c r="J218" s="24">
        <f>SUMIF(利润与分析!B:B,成本与总价!D:D,利润与分析!K:K)</f>
        <v>32400</v>
      </c>
      <c r="K218" s="48" t="s">
        <v>79</v>
      </c>
      <c r="L218" s="49">
        <v>33930</v>
      </c>
      <c r="M218" s="77">
        <f t="shared" si="9"/>
        <v>4.5092838196286497E-2</v>
      </c>
      <c r="N218" s="46">
        <v>0</v>
      </c>
      <c r="O218" s="51" t="s">
        <v>1336</v>
      </c>
      <c r="P218" s="52" t="s">
        <v>61</v>
      </c>
      <c r="Q218" s="52" t="s">
        <v>81</v>
      </c>
      <c r="X218" s="54">
        <v>45670.617662037002</v>
      </c>
      <c r="Y218" s="45" t="s">
        <v>92</v>
      </c>
      <c r="Z218" s="55" t="s">
        <v>119</v>
      </c>
      <c r="AA218" s="44" t="s">
        <v>105</v>
      </c>
      <c r="AC218" s="57">
        <v>1</v>
      </c>
      <c r="AD218" s="45" t="s">
        <v>128</v>
      </c>
      <c r="AE218" s="92">
        <v>1</v>
      </c>
      <c r="AF218" s="45" t="s">
        <v>128</v>
      </c>
      <c r="AI218" s="60"/>
      <c r="AO218" s="97">
        <f>(SUMIF(利润与分析!B:B,成本与总价!D:D,利润与分析!L:L)-J:J)/SUMIF(利润与分析!B:B,成本与总价!D:D,利润与分析!L:L)</f>
        <v>4.5092838196286497E-2</v>
      </c>
      <c r="AP218" s="77">
        <f t="shared" si="10"/>
        <v>0</v>
      </c>
      <c r="AR218" s="45">
        <f t="shared" si="11"/>
        <v>0</v>
      </c>
    </row>
    <row r="219" spans="1:44" ht="20.25" customHeight="1" x14ac:dyDescent="0.45">
      <c r="A219" s="62" t="str">
        <f>VLOOKUP(E219,销售员!A:B,2,0)</f>
        <v>北区</v>
      </c>
      <c r="B219" s="62" t="str">
        <f>VLOOKUP(E219,销售员!A:C,3,0)</f>
        <v>陕豫鲁</v>
      </c>
      <c r="C219" s="24" t="str">
        <f>VLOOKUP(E219,销售员!A:D,4,0)</f>
        <v>山东</v>
      </c>
      <c r="D219" s="66">
        <v>818418</v>
      </c>
      <c r="E219" s="46" t="s">
        <v>140</v>
      </c>
      <c r="F219" s="45" t="s">
        <v>1340</v>
      </c>
      <c r="G219" s="45" t="s">
        <v>142</v>
      </c>
      <c r="H219" s="45" t="s">
        <v>1341</v>
      </c>
      <c r="I219" s="44" t="s">
        <v>1342</v>
      </c>
      <c r="J219" s="24">
        <f>SUMIF(利润与分析!B:B,成本与总价!D:D,利润与分析!K:K)</f>
        <v>217115.20368000001</v>
      </c>
      <c r="K219" s="48" t="s">
        <v>79</v>
      </c>
      <c r="L219" s="49">
        <v>217242</v>
      </c>
      <c r="M219" s="77">
        <f t="shared" si="9"/>
        <v>5.8366393238873696E-4</v>
      </c>
      <c r="N219" s="46">
        <v>0</v>
      </c>
      <c r="O219" s="51" t="s">
        <v>1343</v>
      </c>
      <c r="Q219" s="52" t="s">
        <v>103</v>
      </c>
      <c r="X219" s="54">
        <v>45670.618981481501</v>
      </c>
      <c r="Y219" s="45" t="s">
        <v>52</v>
      </c>
      <c r="Z219" s="55" t="s">
        <v>119</v>
      </c>
      <c r="AA219" s="44" t="s">
        <v>105</v>
      </c>
      <c r="AC219" s="57">
        <v>1</v>
      </c>
      <c r="AD219" s="45" t="s">
        <v>128</v>
      </c>
      <c r="AE219" s="92">
        <v>1</v>
      </c>
      <c r="AF219" s="45" t="s">
        <v>128</v>
      </c>
      <c r="AI219" s="60"/>
      <c r="AO219" s="97">
        <f>(SUMIF(利润与分析!B:B,成本与总价!D:D,利润与分析!L:L)-J:J)/SUMIF(利润与分析!B:B,成本与总价!D:D,利润与分析!L:L)</f>
        <v>5.8366393238873696E-4</v>
      </c>
      <c r="AP219" s="77">
        <f t="shared" si="10"/>
        <v>0</v>
      </c>
      <c r="AR219" s="45">
        <f t="shared" si="11"/>
        <v>0</v>
      </c>
    </row>
    <row r="220" spans="1:44" ht="20.25" customHeight="1" x14ac:dyDescent="0.45">
      <c r="A220" s="62" t="str">
        <f>VLOOKUP(E220,销售员!A:B,2,0)</f>
        <v>北区</v>
      </c>
      <c r="B220" s="62" t="str">
        <f>VLOOKUP(E220,销售员!A:C,3,0)</f>
        <v>陕豫鲁</v>
      </c>
      <c r="C220" s="24" t="str">
        <f>VLOOKUP(E220,销售员!A:D,4,0)</f>
        <v>陕西</v>
      </c>
      <c r="D220" s="66">
        <v>818521</v>
      </c>
      <c r="E220" s="46" t="s">
        <v>56</v>
      </c>
      <c r="F220" s="45" t="s">
        <v>1344</v>
      </c>
      <c r="G220" s="45" t="s">
        <v>1345</v>
      </c>
      <c r="H220" s="45" t="s">
        <v>1346</v>
      </c>
      <c r="I220" s="44" t="s">
        <v>1347</v>
      </c>
      <c r="J220" s="24">
        <f>SUMIF(利润与分析!B:B,成本与总价!D:D,利润与分析!K:K)</f>
        <v>32852.379999999997</v>
      </c>
      <c r="K220" s="48" t="s">
        <v>79</v>
      </c>
      <c r="L220" s="49">
        <v>33712</v>
      </c>
      <c r="M220" s="77">
        <f t="shared" si="9"/>
        <v>2.5498932130991799E-2</v>
      </c>
      <c r="N220" s="46">
        <v>0</v>
      </c>
      <c r="O220" s="51" t="s">
        <v>552</v>
      </c>
      <c r="P220" s="52" t="s">
        <v>252</v>
      </c>
      <c r="Q220" s="52" t="s">
        <v>113</v>
      </c>
      <c r="X220" s="54">
        <v>45670.620868055601</v>
      </c>
      <c r="Y220" s="45" t="s">
        <v>118</v>
      </c>
      <c r="Z220" s="55" t="s">
        <v>119</v>
      </c>
      <c r="AA220" s="44" t="s">
        <v>105</v>
      </c>
      <c r="AB220" s="56" t="s">
        <v>1348</v>
      </c>
      <c r="AC220" s="57">
        <v>2</v>
      </c>
      <c r="AD220" s="45" t="s">
        <v>120</v>
      </c>
      <c r="AE220" s="92">
        <v>1</v>
      </c>
      <c r="AF220" s="45" t="s">
        <v>120</v>
      </c>
      <c r="AI220" s="60"/>
      <c r="AO220" s="97">
        <f>(SUMIF(利润与分析!B:B,成本与总价!D:D,利润与分析!L:L)-J:J)/SUMIF(利润与分析!B:B,成本与总价!D:D,利润与分析!L:L)</f>
        <v>4.5000058138858802E-2</v>
      </c>
      <c r="AP220" s="77">
        <f t="shared" si="10"/>
        <v>1.9501126007866999E-2</v>
      </c>
      <c r="AR220" s="45">
        <f t="shared" si="11"/>
        <v>0</v>
      </c>
    </row>
    <row r="221" spans="1:44" ht="20.25" customHeight="1" x14ac:dyDescent="0.45">
      <c r="A221" s="62" t="str">
        <f>VLOOKUP(E221,销售员!A:B,2,0)</f>
        <v>南区</v>
      </c>
      <c r="B221" s="62" t="str">
        <f>VLOOKUP(E221,销售员!A:C,3,0)</f>
        <v>福建</v>
      </c>
      <c r="C221" s="24" t="str">
        <f>VLOOKUP(E221,销售员!A:D,4,0)</f>
        <v>福建</v>
      </c>
      <c r="D221" s="66">
        <v>820867</v>
      </c>
      <c r="E221" s="46" t="s">
        <v>226</v>
      </c>
      <c r="F221" s="45" t="s">
        <v>1349</v>
      </c>
      <c r="G221" s="45" t="s">
        <v>747</v>
      </c>
      <c r="H221" s="45" t="s">
        <v>1350</v>
      </c>
      <c r="I221" s="44" t="s">
        <v>1351</v>
      </c>
      <c r="J221" s="24">
        <f>SUMIF(利润与分析!B:B,成本与总价!D:D,利润与分析!K:K)</f>
        <v>2.41</v>
      </c>
      <c r="K221" s="48" t="s">
        <v>79</v>
      </c>
      <c r="L221" s="49">
        <v>2.41</v>
      </c>
      <c r="M221" s="77">
        <f t="shared" si="9"/>
        <v>0</v>
      </c>
      <c r="N221" s="46">
        <v>0</v>
      </c>
      <c r="O221" s="51" t="s">
        <v>1352</v>
      </c>
      <c r="P221" s="52" t="s">
        <v>751</v>
      </c>
      <c r="Q221" s="52" t="s">
        <v>81</v>
      </c>
      <c r="X221" s="54">
        <v>45695.602708333303</v>
      </c>
      <c r="Y221" s="45" t="s">
        <v>118</v>
      </c>
      <c r="Z221" s="55" t="s">
        <v>119</v>
      </c>
      <c r="AA221" s="44" t="s">
        <v>94</v>
      </c>
      <c r="AB221" s="56" t="s">
        <v>1353</v>
      </c>
      <c r="AC221" s="57">
        <v>2</v>
      </c>
      <c r="AD221" s="45" t="s">
        <v>120</v>
      </c>
      <c r="AE221" s="92">
        <v>1</v>
      </c>
      <c r="AF221" s="45" t="s">
        <v>120</v>
      </c>
      <c r="AI221" s="60"/>
      <c r="AO221" s="97">
        <f>(SUMIF(利润与分析!B:B,成本与总价!D:D,利润与分析!L:L)-J:J)/SUMIF(利润与分析!B:B,成本与总价!D:D,利润与分析!L:L)</f>
        <v>0</v>
      </c>
      <c r="AP221" s="77">
        <f t="shared" si="10"/>
        <v>0</v>
      </c>
      <c r="AR221" s="45">
        <f t="shared" si="11"/>
        <v>0</v>
      </c>
    </row>
    <row r="222" spans="1:44" ht="20.25" customHeight="1" x14ac:dyDescent="0.45">
      <c r="A222" s="62" t="str">
        <f>VLOOKUP(E222,销售员!A:B,2,0)</f>
        <v>南区</v>
      </c>
      <c r="B222" s="62" t="str">
        <f>VLOOKUP(E222,销售员!A:C,3,0)</f>
        <v>沪浙</v>
      </c>
      <c r="C222" s="24" t="str">
        <f>VLOOKUP(E222,销售员!A:D,4,0)</f>
        <v>浙江</v>
      </c>
      <c r="D222" s="66">
        <v>819417</v>
      </c>
      <c r="E222" s="46" t="s">
        <v>591</v>
      </c>
      <c r="F222" s="45" t="s">
        <v>592</v>
      </c>
      <c r="G222" s="45" t="s">
        <v>593</v>
      </c>
      <c r="H222" s="45" t="s">
        <v>1354</v>
      </c>
      <c r="I222" s="44" t="s">
        <v>595</v>
      </c>
      <c r="J222" s="24">
        <f>SUMIF(利润与分析!B:B,成本与总价!D:D,利润与分析!K:K)</f>
        <v>2264.1185999999998</v>
      </c>
      <c r="K222" s="48" t="s">
        <v>79</v>
      </c>
      <c r="L222" s="49">
        <v>2370</v>
      </c>
      <c r="M222" s="77">
        <f t="shared" si="9"/>
        <v>4.4675696202531499E-2</v>
      </c>
      <c r="N222" s="46">
        <v>0</v>
      </c>
      <c r="O222" s="51" t="s">
        <v>1355</v>
      </c>
      <c r="P222" s="52" t="s">
        <v>91</v>
      </c>
      <c r="Q222" s="52" t="s">
        <v>103</v>
      </c>
      <c r="X222" s="54">
        <v>45674.623032407399</v>
      </c>
      <c r="Y222" s="45" t="s">
        <v>118</v>
      </c>
      <c r="Z222" s="55" t="s">
        <v>119</v>
      </c>
      <c r="AA222" s="44" t="s">
        <v>1262</v>
      </c>
      <c r="AC222" s="57">
        <v>1</v>
      </c>
      <c r="AD222" s="45" t="s">
        <v>610</v>
      </c>
      <c r="AE222" s="92">
        <v>1</v>
      </c>
      <c r="AF222" s="45" t="s">
        <v>610</v>
      </c>
      <c r="AI222" s="60"/>
      <c r="AO222" s="97">
        <f>(SUMIF(利润与分析!B:B,成本与总价!D:D,利润与分析!L:L)-J:J)/SUMIF(利润与分析!B:B,成本与总价!D:D,利润与分析!L:L)</f>
        <v>4.5581789440404599E-2</v>
      </c>
      <c r="AP222" s="77">
        <f t="shared" si="10"/>
        <v>9.0609323787303698E-4</v>
      </c>
      <c r="AR222" s="45">
        <f t="shared" si="11"/>
        <v>0</v>
      </c>
    </row>
    <row r="223" spans="1:44" ht="20.25" customHeight="1" x14ac:dyDescent="0.45">
      <c r="A223" s="62" t="str">
        <f>VLOOKUP(E223,销售员!A:B,2,0)</f>
        <v>南区</v>
      </c>
      <c r="B223" s="62" t="str">
        <f>VLOOKUP(E223,销售员!A:C,3,0)</f>
        <v>苏皖</v>
      </c>
      <c r="C223" s="24" t="str">
        <f>VLOOKUP(E223,销售员!A:D,4,0)</f>
        <v>安徽</v>
      </c>
      <c r="D223" s="66">
        <v>818506</v>
      </c>
      <c r="E223" s="46" t="s">
        <v>425</v>
      </c>
      <c r="F223" s="45" t="s">
        <v>1356</v>
      </c>
      <c r="G223" s="45" t="s">
        <v>182</v>
      </c>
      <c r="H223" s="45" t="s">
        <v>1357</v>
      </c>
      <c r="I223" s="44" t="s">
        <v>1358</v>
      </c>
      <c r="J223" s="24">
        <f>SUMIF(利润与分析!B:B,成本与总价!D:D,利润与分析!K:K)</f>
        <v>64682.64</v>
      </c>
      <c r="K223" s="48" t="s">
        <v>79</v>
      </c>
      <c r="L223" s="49">
        <v>66683.100000000006</v>
      </c>
      <c r="M223" s="77">
        <f t="shared" si="9"/>
        <v>2.9999505121987399E-2</v>
      </c>
      <c r="N223" s="46">
        <v>0</v>
      </c>
      <c r="O223" s="51" t="s">
        <v>1359</v>
      </c>
      <c r="P223" s="52" t="s">
        <v>751</v>
      </c>
      <c r="Q223" s="52" t="s">
        <v>113</v>
      </c>
      <c r="R223" s="53" t="s">
        <v>51</v>
      </c>
      <c r="V223" s="53">
        <v>120</v>
      </c>
      <c r="X223" s="54">
        <v>45670.655092592599</v>
      </c>
      <c r="Y223" s="45" t="s">
        <v>92</v>
      </c>
      <c r="Z223" s="55" t="s">
        <v>1360</v>
      </c>
      <c r="AA223" s="44" t="s">
        <v>83</v>
      </c>
      <c r="AB223" s="56" t="s">
        <v>1361</v>
      </c>
      <c r="AC223" s="57">
        <v>2</v>
      </c>
      <c r="AD223" s="45" t="s">
        <v>96</v>
      </c>
      <c r="AE223" s="92">
        <v>1</v>
      </c>
      <c r="AF223" s="45" t="s">
        <v>96</v>
      </c>
      <c r="AI223" s="60"/>
      <c r="AO223" s="97">
        <f>(SUMIF(利润与分析!B:B,成本与总价!D:D,利润与分析!L:L)-J:J)/SUMIF(利润与分析!B:B,成本与总价!D:D,利润与分析!L:L)</f>
        <v>3.0000232442528401E-2</v>
      </c>
      <c r="AP223" s="77">
        <f t="shared" si="10"/>
        <v>7.27320540985094E-7</v>
      </c>
      <c r="AR223" s="45">
        <f t="shared" si="11"/>
        <v>120</v>
      </c>
    </row>
    <row r="224" spans="1:44" ht="20.25" customHeight="1" x14ac:dyDescent="0.45">
      <c r="A224" s="62" t="str">
        <f>VLOOKUP(E224,销售员!A:B,2,0)</f>
        <v>北区</v>
      </c>
      <c r="B224" s="62" t="str">
        <f>VLOOKUP(E224,销售员!A:C,3,0)</f>
        <v>京津冀</v>
      </c>
      <c r="C224" s="24" t="str">
        <f>VLOOKUP(E224,销售员!A:D,4,0)</f>
        <v>北京</v>
      </c>
      <c r="D224" s="66">
        <v>818611</v>
      </c>
      <c r="E224" s="46" t="s">
        <v>776</v>
      </c>
      <c r="F224" s="45" t="s">
        <v>1362</v>
      </c>
      <c r="G224" s="45" t="s">
        <v>1363</v>
      </c>
      <c r="H224" s="45" t="s">
        <v>1364</v>
      </c>
      <c r="I224" s="44" t="s">
        <v>1365</v>
      </c>
      <c r="J224" s="24">
        <f>SUMIF(利润与分析!B:B,成本与总价!D:D,利润与分析!K:K)</f>
        <v>11665.32</v>
      </c>
      <c r="K224" s="48" t="s">
        <v>79</v>
      </c>
      <c r="L224" s="49">
        <v>11971.1</v>
      </c>
      <c r="M224" s="77">
        <f t="shared" si="9"/>
        <v>2.55431831661251E-2</v>
      </c>
      <c r="N224" s="46">
        <v>0</v>
      </c>
      <c r="O224" s="51" t="s">
        <v>1366</v>
      </c>
      <c r="Q224" s="52" t="s">
        <v>113</v>
      </c>
      <c r="X224" s="54">
        <v>45670.677939814799</v>
      </c>
      <c r="Y224" s="45" t="s">
        <v>118</v>
      </c>
      <c r="Z224" s="55" t="s">
        <v>119</v>
      </c>
      <c r="AA224" s="44" t="s">
        <v>54</v>
      </c>
      <c r="AC224" s="57">
        <v>1</v>
      </c>
      <c r="AD224" s="45" t="s">
        <v>120</v>
      </c>
      <c r="AE224" s="92">
        <v>1</v>
      </c>
      <c r="AF224" s="45" t="s">
        <v>120</v>
      </c>
      <c r="AI224" s="60"/>
      <c r="AO224" s="97">
        <f>(SUMIF(利润与分析!B:B,成本与总价!D:D,利润与分析!L:L)-J:J)/SUMIF(利润与分析!B:B,成本与总价!D:D,利润与分析!L:L)</f>
        <v>4.5000409332787601E-2</v>
      </c>
      <c r="AP224" s="77">
        <f t="shared" si="10"/>
        <v>1.94572261666624E-2</v>
      </c>
      <c r="AR224" s="45">
        <f t="shared" si="11"/>
        <v>0</v>
      </c>
    </row>
    <row r="225" spans="1:44" ht="20.25" customHeight="1" x14ac:dyDescent="0.45">
      <c r="A225" s="62" t="str">
        <f>VLOOKUP(E225,销售员!A:B,2,0)</f>
        <v>南区</v>
      </c>
      <c r="B225" s="62" t="str">
        <f>VLOOKUP(E225,销售员!A:C,3,0)</f>
        <v>福建</v>
      </c>
      <c r="C225" s="24" t="str">
        <f>VLOOKUP(E225,销售员!A:D,4,0)</f>
        <v>福建</v>
      </c>
      <c r="D225" s="66">
        <v>819375</v>
      </c>
      <c r="E225" s="46" t="s">
        <v>638</v>
      </c>
      <c r="F225" s="45" t="s">
        <v>1367</v>
      </c>
      <c r="G225" s="45" t="s">
        <v>1051</v>
      </c>
      <c r="H225" s="45" t="s">
        <v>1368</v>
      </c>
      <c r="I225" s="44" t="s">
        <v>1369</v>
      </c>
      <c r="J225" s="24">
        <f>SUMIF(利润与分析!B:B,成本与总价!D:D,利润与分析!K:K)</f>
        <v>40213.589999999997</v>
      </c>
      <c r="K225" s="48" t="s">
        <v>79</v>
      </c>
      <c r="L225" s="49">
        <v>42108.54</v>
      </c>
      <c r="M225" s="77">
        <f t="shared" si="9"/>
        <v>4.50015602535732E-2</v>
      </c>
      <c r="N225" s="46">
        <v>0</v>
      </c>
      <c r="O225" s="51" t="s">
        <v>1370</v>
      </c>
      <c r="P225" s="52" t="s">
        <v>91</v>
      </c>
      <c r="Q225" s="52" t="s">
        <v>81</v>
      </c>
      <c r="R225" s="53" t="s">
        <v>51</v>
      </c>
      <c r="V225" s="53">
        <v>210</v>
      </c>
      <c r="X225" s="54">
        <v>45674.5876041667</v>
      </c>
      <c r="Y225" s="45" t="s">
        <v>52</v>
      </c>
      <c r="Z225" s="55" t="s">
        <v>1371</v>
      </c>
      <c r="AA225" s="44" t="s">
        <v>94</v>
      </c>
      <c r="AC225" s="57">
        <v>1</v>
      </c>
      <c r="AD225" s="45" t="s">
        <v>287</v>
      </c>
      <c r="AE225" s="92">
        <v>1</v>
      </c>
      <c r="AF225" s="45" t="s">
        <v>287</v>
      </c>
      <c r="AI225" s="60"/>
      <c r="AO225" s="97">
        <f>(SUMIF(利润与分析!B:B,成本与总价!D:D,利润与分析!L:L)-J:J)/SUMIF(利润与分析!B:B,成本与总价!D:D,利润与分析!L:L)</f>
        <v>4.50015602535732E-2</v>
      </c>
      <c r="AP225" s="77">
        <f t="shared" si="10"/>
        <v>0</v>
      </c>
      <c r="AR225" s="45">
        <f t="shared" si="11"/>
        <v>210</v>
      </c>
    </row>
    <row r="226" spans="1:44" ht="20.25" customHeight="1" x14ac:dyDescent="0.45">
      <c r="A226" s="62" t="str">
        <f>VLOOKUP(E226,销售员!A:B,2,0)</f>
        <v>北区</v>
      </c>
      <c r="B226" s="62" t="str">
        <f>VLOOKUP(E226,销售员!A:C,3,0)</f>
        <v>京津冀</v>
      </c>
      <c r="C226" s="24" t="str">
        <f>VLOOKUP(E226,销售员!A:D,4,0)</f>
        <v>北京</v>
      </c>
      <c r="D226" s="66">
        <v>818690</v>
      </c>
      <c r="E226" s="46" t="s">
        <v>267</v>
      </c>
      <c r="F226" s="45" t="s">
        <v>1372</v>
      </c>
      <c r="G226" s="45" t="s">
        <v>1373</v>
      </c>
      <c r="H226" s="45" t="s">
        <v>1374</v>
      </c>
      <c r="I226" s="44" t="s">
        <v>1375</v>
      </c>
      <c r="J226" s="24">
        <f>SUMIF(利润与分析!B:B,成本与总价!D:D,利润与分析!K:K)</f>
        <v>61293.99</v>
      </c>
      <c r="K226" s="48" t="s">
        <v>79</v>
      </c>
      <c r="L226" s="49">
        <v>64182</v>
      </c>
      <c r="M226" s="77">
        <f t="shared" si="9"/>
        <v>4.4997195475366798E-2</v>
      </c>
      <c r="N226" s="46">
        <v>0</v>
      </c>
      <c r="O226" s="51" t="s">
        <v>1376</v>
      </c>
      <c r="P226" s="52" t="s">
        <v>91</v>
      </c>
      <c r="Q226" s="52" t="s">
        <v>113</v>
      </c>
      <c r="X226" s="54">
        <v>45671.433321759301</v>
      </c>
      <c r="Y226" s="45" t="s">
        <v>92</v>
      </c>
      <c r="Z226" s="55" t="s">
        <v>119</v>
      </c>
      <c r="AA226" s="44" t="s">
        <v>127</v>
      </c>
      <c r="AC226" s="57">
        <v>1</v>
      </c>
      <c r="AD226" s="45" t="s">
        <v>128</v>
      </c>
      <c r="AE226" s="92">
        <v>1</v>
      </c>
      <c r="AF226" s="45" t="s">
        <v>128</v>
      </c>
      <c r="AI226" s="60"/>
      <c r="AO226" s="97">
        <f>(SUMIF(利润与分析!B:B,成本与总价!D:D,利润与分析!L:L)-J:J)/SUMIF(利润与分析!B:B,成本与总价!D:D,利润与分析!L:L)</f>
        <v>4.4999427410892197E-2</v>
      </c>
      <c r="AP226" s="77">
        <f t="shared" si="10"/>
        <v>2.2319355253708202E-6</v>
      </c>
      <c r="AR226" s="45">
        <f t="shared" si="11"/>
        <v>0</v>
      </c>
    </row>
    <row r="227" spans="1:44" ht="20.25" customHeight="1" x14ac:dyDescent="0.45">
      <c r="A227" s="62" t="str">
        <f>VLOOKUP(E227,销售员!A:B,2,0)</f>
        <v>南区</v>
      </c>
      <c r="B227" s="62" t="str">
        <f>VLOOKUP(E227,销售员!A:C,3,0)</f>
        <v>苏皖</v>
      </c>
      <c r="C227" s="24" t="str">
        <f>VLOOKUP(E227,销售员!A:D,4,0)</f>
        <v>江苏</v>
      </c>
      <c r="D227" s="66">
        <v>818597</v>
      </c>
      <c r="E227" s="46" t="s">
        <v>796</v>
      </c>
      <c r="F227" s="45" t="s">
        <v>1377</v>
      </c>
      <c r="G227" s="45" t="s">
        <v>1378</v>
      </c>
      <c r="H227" s="45" t="s">
        <v>1379</v>
      </c>
      <c r="I227" s="44" t="s">
        <v>1380</v>
      </c>
      <c r="J227" s="24">
        <f>SUMIF(利润与分析!B:B,成本与总价!D:D,利润与分析!K:K)</f>
        <v>47977.01</v>
      </c>
      <c r="K227" s="48" t="s">
        <v>79</v>
      </c>
      <c r="L227" s="49">
        <v>48731</v>
      </c>
      <c r="M227" s="77">
        <f t="shared" si="9"/>
        <v>1.54724918429747E-2</v>
      </c>
      <c r="N227" s="46">
        <v>0</v>
      </c>
      <c r="O227" s="51" t="s">
        <v>1381</v>
      </c>
      <c r="P227" s="52" t="s">
        <v>91</v>
      </c>
      <c r="Q227" s="52" t="s">
        <v>113</v>
      </c>
      <c r="R227" s="53" t="s">
        <v>51</v>
      </c>
      <c r="V227" s="53">
        <v>0</v>
      </c>
      <c r="W227" s="53">
        <v>-2.95</v>
      </c>
      <c r="X227" s="54">
        <v>45671.434016203697</v>
      </c>
      <c r="Y227" s="45" t="s">
        <v>118</v>
      </c>
      <c r="Z227" s="55" t="s">
        <v>1382</v>
      </c>
      <c r="AA227" s="44" t="s">
        <v>83</v>
      </c>
      <c r="AC227" s="57">
        <v>1</v>
      </c>
      <c r="AD227" s="45" t="s">
        <v>610</v>
      </c>
      <c r="AE227" s="92">
        <v>1</v>
      </c>
      <c r="AF227" s="45" t="s">
        <v>610</v>
      </c>
      <c r="AI227" s="60"/>
      <c r="AO227" s="97">
        <f>(SUMIF(利润与分析!B:B,成本与总价!D:D,利润与分析!L:L)-J:J)/SUMIF(利润与分析!B:B,成本与总价!D:D,利润与分析!L:L)</f>
        <v>4.50021517653433E-2</v>
      </c>
      <c r="AP227" s="77">
        <f t="shared" si="10"/>
        <v>2.9659922368613401E-5</v>
      </c>
      <c r="AR227" s="45">
        <f t="shared" si="11"/>
        <v>3</v>
      </c>
    </row>
    <row r="228" spans="1:44" ht="20.25" customHeight="1" x14ac:dyDescent="0.45">
      <c r="A228" s="62" t="str">
        <f>VLOOKUP(E228,销售员!A:B,2,0)</f>
        <v>南区</v>
      </c>
      <c r="B228" s="62" t="str">
        <f>VLOOKUP(E228,销售员!A:C,3,0)</f>
        <v>福建</v>
      </c>
      <c r="C228" s="24" t="str">
        <f>VLOOKUP(E228,销售员!A:D,4,0)</f>
        <v>福建</v>
      </c>
      <c r="D228" s="66">
        <v>819059</v>
      </c>
      <c r="E228" s="46" t="s">
        <v>226</v>
      </c>
      <c r="F228" s="45" t="s">
        <v>1383</v>
      </c>
      <c r="G228" s="45" t="s">
        <v>1384</v>
      </c>
      <c r="H228" s="45" t="s">
        <v>1385</v>
      </c>
      <c r="I228" s="44" t="s">
        <v>1386</v>
      </c>
      <c r="J228" s="24">
        <f>SUMIF(利润与分析!B:B,成本与总价!D:D,利润与分析!K:K)</f>
        <v>16515.919999999998</v>
      </c>
      <c r="K228" s="48" t="s">
        <v>79</v>
      </c>
      <c r="L228" s="49">
        <v>17372.580000000002</v>
      </c>
      <c r="M228" s="77">
        <f t="shared" si="9"/>
        <v>4.9311040732004097E-2</v>
      </c>
      <c r="N228" s="46">
        <v>0</v>
      </c>
      <c r="O228" s="51" t="s">
        <v>1387</v>
      </c>
      <c r="P228" s="52" t="s">
        <v>1388</v>
      </c>
      <c r="Q228" s="52" t="s">
        <v>113</v>
      </c>
      <c r="X228" s="54">
        <v>45672.709108796298</v>
      </c>
      <c r="Y228" s="45" t="s">
        <v>52</v>
      </c>
      <c r="Z228" s="55" t="s">
        <v>119</v>
      </c>
      <c r="AA228" s="44" t="s">
        <v>94</v>
      </c>
      <c r="AC228" s="57">
        <v>1</v>
      </c>
      <c r="AD228" s="45" t="s">
        <v>128</v>
      </c>
      <c r="AE228" s="92">
        <v>1</v>
      </c>
      <c r="AF228" s="45" t="s">
        <v>128</v>
      </c>
      <c r="AI228" s="60"/>
      <c r="AO228" s="97">
        <f>(SUMIF(利润与分析!B:B,成本与总价!D:D,利润与分析!L:L)-J:J)/SUMIF(利润与分析!B:B,成本与总价!D:D,利润与分析!L:L)</f>
        <v>4.9311040732004097E-2</v>
      </c>
      <c r="AP228" s="77">
        <f t="shared" si="10"/>
        <v>0</v>
      </c>
      <c r="AR228" s="45">
        <f t="shared" si="11"/>
        <v>0</v>
      </c>
    </row>
    <row r="229" spans="1:44" ht="20.25" customHeight="1" x14ac:dyDescent="0.45">
      <c r="A229" s="62" t="str">
        <f>VLOOKUP(E229,销售员!A:B,2,0)</f>
        <v>南区</v>
      </c>
      <c r="B229" s="62" t="str">
        <f>VLOOKUP(E229,销售员!A:C,3,0)</f>
        <v>鄂赣</v>
      </c>
      <c r="C229" s="24" t="str">
        <f>VLOOKUP(E229,销售员!A:D,4,0)</f>
        <v>江西</v>
      </c>
      <c r="D229" s="66">
        <v>818702</v>
      </c>
      <c r="E229" s="46" t="s">
        <v>670</v>
      </c>
      <c r="F229" s="45" t="s">
        <v>1389</v>
      </c>
      <c r="G229" s="45" t="s">
        <v>1390</v>
      </c>
      <c r="H229" s="45" t="s">
        <v>1391</v>
      </c>
      <c r="I229" s="44" t="s">
        <v>1392</v>
      </c>
      <c r="J229" s="24">
        <f>SUMIF(利润与分析!B:B,成本与总价!D:D,利润与分析!K:K)</f>
        <v>1759.42</v>
      </c>
      <c r="K229" s="48" t="s">
        <v>79</v>
      </c>
      <c r="L229" s="49">
        <v>1842</v>
      </c>
      <c r="M229" s="77">
        <f t="shared" si="9"/>
        <v>4.4831704668838297E-2</v>
      </c>
      <c r="N229" s="46">
        <v>0</v>
      </c>
      <c r="O229" s="51" t="s">
        <v>1393</v>
      </c>
      <c r="P229" s="52" t="s">
        <v>91</v>
      </c>
      <c r="Q229" s="52" t="s">
        <v>113</v>
      </c>
      <c r="X229" s="54">
        <v>45671.457442129598</v>
      </c>
      <c r="Y229" s="45" t="s">
        <v>52</v>
      </c>
      <c r="Z229" s="55" t="s">
        <v>119</v>
      </c>
      <c r="AA229" s="44" t="s">
        <v>1262</v>
      </c>
      <c r="AC229" s="57">
        <v>1</v>
      </c>
      <c r="AD229" s="45" t="s">
        <v>128</v>
      </c>
      <c r="AE229" s="92">
        <v>1</v>
      </c>
      <c r="AF229" s="45" t="s">
        <v>128</v>
      </c>
      <c r="AI229" s="60"/>
      <c r="AO229" s="97">
        <f>(SUMIF(利润与分析!B:B,成本与总价!D:D,利润与分析!L:L)-J:J)/SUMIF(利润与分析!B:B,成本与总价!D:D,利润与分析!L:L)</f>
        <v>4.4997611706978198E-2</v>
      </c>
      <c r="AP229" s="77">
        <f t="shared" si="10"/>
        <v>1.65907038139908E-4</v>
      </c>
      <c r="AR229" s="45">
        <f t="shared" si="11"/>
        <v>0</v>
      </c>
    </row>
    <row r="230" spans="1:44" ht="20.25" customHeight="1" x14ac:dyDescent="0.45">
      <c r="A230" s="62" t="str">
        <f>VLOOKUP(E230,销售员!A:B,2,0)</f>
        <v>南区</v>
      </c>
      <c r="B230" s="62" t="str">
        <f>VLOOKUP(E230,销售员!A:C,3,0)</f>
        <v>鄂赣</v>
      </c>
      <c r="C230" s="24" t="str">
        <f>VLOOKUP(E230,销售员!A:D,4,0)</f>
        <v>湖北</v>
      </c>
      <c r="D230" s="66">
        <v>818712</v>
      </c>
      <c r="E230" s="46" t="s">
        <v>598</v>
      </c>
      <c r="F230" s="45" t="s">
        <v>1394</v>
      </c>
      <c r="G230" s="45" t="s">
        <v>1395</v>
      </c>
      <c r="H230" s="45" t="s">
        <v>1396</v>
      </c>
      <c r="I230" s="44" t="s">
        <v>1397</v>
      </c>
      <c r="J230" s="24">
        <f>SUMIF(利润与分析!B:B,成本与总价!D:D,利润与分析!K:K)</f>
        <v>294520</v>
      </c>
      <c r="K230" s="48" t="s">
        <v>79</v>
      </c>
      <c r="L230" s="49">
        <v>303629</v>
      </c>
      <c r="M230" s="77">
        <f t="shared" si="9"/>
        <v>3.00004281540961E-2</v>
      </c>
      <c r="N230" s="46">
        <v>0</v>
      </c>
      <c r="O230" s="51" t="s">
        <v>1398</v>
      </c>
      <c r="P230" s="52" t="s">
        <v>213</v>
      </c>
      <c r="Q230" s="52" t="s">
        <v>113</v>
      </c>
      <c r="X230" s="54">
        <v>45671.474513888897</v>
      </c>
      <c r="Y230" s="45" t="s">
        <v>52</v>
      </c>
      <c r="Z230" s="55" t="s">
        <v>119</v>
      </c>
      <c r="AA230" s="44" t="s">
        <v>1262</v>
      </c>
      <c r="AC230" s="57">
        <v>1</v>
      </c>
      <c r="AD230" s="45" t="s">
        <v>1399</v>
      </c>
      <c r="AE230" s="58">
        <v>0.2</v>
      </c>
      <c r="AF230" s="45">
        <v>0</v>
      </c>
      <c r="AG230" s="59">
        <v>0.8</v>
      </c>
      <c r="AH230" s="45">
        <v>60</v>
      </c>
      <c r="AO230" s="97">
        <f>(SUMIF(利润与分析!B:B,成本与总价!D:D,利润与分析!L:L)-J:J)/SUMIF(利润与分析!B:B,成本与总价!D:D,利润与分析!L:L)</f>
        <v>3.00004281540961E-2</v>
      </c>
      <c r="AP230" s="77">
        <f t="shared" si="10"/>
        <v>0</v>
      </c>
      <c r="AR230" s="45">
        <f t="shared" si="11"/>
        <v>0</v>
      </c>
    </row>
    <row r="231" spans="1:44" ht="20.25" customHeight="1" x14ac:dyDescent="0.45">
      <c r="A231" s="62" t="str">
        <f>VLOOKUP(E231,销售员!A:B,2,0)</f>
        <v>南区</v>
      </c>
      <c r="B231" s="62" t="str">
        <f>VLOOKUP(E231,销售员!A:C,3,0)</f>
        <v>福建</v>
      </c>
      <c r="C231" s="24" t="str">
        <f>VLOOKUP(E231,销售员!A:D,4,0)</f>
        <v>福建</v>
      </c>
      <c r="D231" s="66">
        <v>818727</v>
      </c>
      <c r="E231" s="46" t="s">
        <v>535</v>
      </c>
      <c r="F231" s="45" t="s">
        <v>1400</v>
      </c>
      <c r="G231" s="45" t="s">
        <v>537</v>
      </c>
      <c r="H231" s="45" t="s">
        <v>1401</v>
      </c>
      <c r="I231" s="44" t="s">
        <v>1402</v>
      </c>
      <c r="J231" s="24">
        <f>SUMIF(利润与分析!B:B,成本与总价!D:D,利润与分析!K:K)</f>
        <v>255.62617</v>
      </c>
      <c r="K231" s="48" t="s">
        <v>79</v>
      </c>
      <c r="L231" s="49">
        <v>264.41000000000003</v>
      </c>
      <c r="M231" s="77">
        <f t="shared" si="9"/>
        <v>3.3220490904277603E-2</v>
      </c>
      <c r="N231" s="46">
        <v>0</v>
      </c>
      <c r="O231" s="51" t="s">
        <v>1403</v>
      </c>
      <c r="P231" s="52" t="s">
        <v>91</v>
      </c>
      <c r="Q231" s="52" t="s">
        <v>103</v>
      </c>
      <c r="X231" s="54">
        <v>45671.484710648103</v>
      </c>
      <c r="Y231" s="45" t="s">
        <v>52</v>
      </c>
      <c r="Z231" s="55" t="s">
        <v>119</v>
      </c>
      <c r="AA231" s="44" t="s">
        <v>94</v>
      </c>
      <c r="AC231" s="57">
        <v>1</v>
      </c>
      <c r="AD231" s="45" t="s">
        <v>128</v>
      </c>
      <c r="AE231" s="92">
        <v>1</v>
      </c>
      <c r="AF231" s="45" t="s">
        <v>128</v>
      </c>
      <c r="AI231" s="60"/>
      <c r="AO231" s="97">
        <f>(SUMIF(利润与分析!B:B,成本与总价!D:D,利润与分析!L:L)-J:J)/SUMIF(利润与分析!B:B,成本与总价!D:D,利润与分析!L:L)</f>
        <v>3.3220490904277603E-2</v>
      </c>
      <c r="AP231" s="77">
        <f t="shared" si="10"/>
        <v>0</v>
      </c>
      <c r="AR231" s="45">
        <f t="shared" si="11"/>
        <v>0</v>
      </c>
    </row>
    <row r="232" spans="1:44" ht="20.25" customHeight="1" x14ac:dyDescent="0.45">
      <c r="A232" s="62" t="str">
        <f>VLOOKUP(E232,销售员!A:B,2,0)</f>
        <v>北区</v>
      </c>
      <c r="B232" s="62" t="str">
        <f>VLOOKUP(E232,销售员!A:C,3,0)</f>
        <v>京津冀</v>
      </c>
      <c r="C232" s="24" t="str">
        <f>VLOOKUP(E232,销售员!A:D,4,0)</f>
        <v>天津</v>
      </c>
      <c r="D232" s="66">
        <v>818601</v>
      </c>
      <c r="E232" s="46" t="s">
        <v>392</v>
      </c>
      <c r="F232" s="45" t="s">
        <v>1404</v>
      </c>
      <c r="G232" s="45" t="s">
        <v>1405</v>
      </c>
      <c r="H232" s="45" t="s">
        <v>1406</v>
      </c>
      <c r="I232" s="44" t="s">
        <v>1407</v>
      </c>
      <c r="J232" s="24">
        <f>SUMIF(利润与分析!B:B,成本与总价!D:D,利润与分析!K:K)</f>
        <v>1362686.66</v>
      </c>
      <c r="K232" s="48" t="s">
        <v>79</v>
      </c>
      <c r="L232" s="49">
        <v>1424734.23</v>
      </c>
      <c r="M232" s="77">
        <f t="shared" si="9"/>
        <v>4.3550276741789302E-2</v>
      </c>
      <c r="N232" s="46">
        <v>0</v>
      </c>
      <c r="O232" s="51" t="s">
        <v>1408</v>
      </c>
      <c r="P232" s="52" t="s">
        <v>213</v>
      </c>
      <c r="Q232" s="52" t="s">
        <v>81</v>
      </c>
      <c r="R232" s="53" t="s">
        <v>51</v>
      </c>
      <c r="V232" s="53">
        <v>120</v>
      </c>
      <c r="W232" s="53">
        <v>1.24</v>
      </c>
      <c r="X232" s="54">
        <v>45671.485729166699</v>
      </c>
      <c r="Y232" s="45" t="s">
        <v>92</v>
      </c>
      <c r="Z232" s="55" t="s">
        <v>1409</v>
      </c>
      <c r="AA232" s="44" t="s">
        <v>127</v>
      </c>
      <c r="AC232" s="57">
        <v>1</v>
      </c>
      <c r="AD232" s="45" t="s">
        <v>96</v>
      </c>
      <c r="AE232" s="92">
        <v>1</v>
      </c>
      <c r="AF232" s="45" t="s">
        <v>96</v>
      </c>
      <c r="AI232" s="60"/>
      <c r="AO232" s="97">
        <f>(SUMIF(利润与分析!B:B,成本与总价!D:D,利润与分析!L:L)-J:J)/SUMIF(利润与分析!B:B,成本与总价!D:D,利润与分析!L:L)</f>
        <v>2.7767349062899401E-2</v>
      </c>
      <c r="AP232" s="77">
        <f t="shared" si="10"/>
        <v>-3.38292767888989E-3</v>
      </c>
      <c r="AR232" s="45">
        <f t="shared" si="11"/>
        <v>120</v>
      </c>
    </row>
    <row r="233" spans="1:44" ht="20.25" customHeight="1" x14ac:dyDescent="0.45">
      <c r="A233" s="62" t="str">
        <f>VLOOKUP(E233,销售员!A:B,2,0)</f>
        <v>南区</v>
      </c>
      <c r="B233" s="62" t="str">
        <f>VLOOKUP(E233,销售员!A:C,3,0)</f>
        <v>湘桂琼</v>
      </c>
      <c r="C233" s="24" t="str">
        <f>VLOOKUP(E233,销售员!A:D,4,0)</f>
        <v>广西</v>
      </c>
      <c r="D233" s="66">
        <v>818729</v>
      </c>
      <c r="E233" s="46" t="s">
        <v>523</v>
      </c>
      <c r="F233" s="45" t="s">
        <v>1410</v>
      </c>
      <c r="G233" s="45" t="s">
        <v>1411</v>
      </c>
      <c r="H233" s="45" t="s">
        <v>1412</v>
      </c>
      <c r="I233" s="44" t="s">
        <v>1413</v>
      </c>
      <c r="J233" s="24">
        <f>SUMIF(利润与分析!B:B,成本与总价!D:D,利润与分析!K:K)</f>
        <v>71941.740000000005</v>
      </c>
      <c r="K233" s="48" t="s">
        <v>79</v>
      </c>
      <c r="L233" s="49">
        <v>75328</v>
      </c>
      <c r="M233" s="77">
        <f t="shared" si="9"/>
        <v>4.4953536533559997E-2</v>
      </c>
      <c r="N233" s="46">
        <v>0</v>
      </c>
      <c r="O233" s="51" t="s">
        <v>763</v>
      </c>
      <c r="P233" s="52" t="s">
        <v>91</v>
      </c>
      <c r="Q233" s="52" t="s">
        <v>81</v>
      </c>
      <c r="X233" s="54">
        <v>45671.491145833301</v>
      </c>
      <c r="Y233" s="45" t="s">
        <v>52</v>
      </c>
      <c r="Z233" s="55" t="s">
        <v>119</v>
      </c>
      <c r="AA233" s="44" t="s">
        <v>83</v>
      </c>
      <c r="AC233" s="57">
        <v>1</v>
      </c>
      <c r="AD233" s="45" t="s">
        <v>128</v>
      </c>
      <c r="AE233" s="92">
        <v>1</v>
      </c>
      <c r="AF233" s="45" t="s">
        <v>128</v>
      </c>
      <c r="AI233" s="60"/>
      <c r="AO233" s="97">
        <f>(SUMIF(利润与分析!B:B,成本与总价!D:D,利润与分析!L:L)-J:J)/SUMIF(利润与分析!B:B,成本与总价!D:D,利润与分析!L:L)</f>
        <v>4.4954931167130202E-2</v>
      </c>
      <c r="AP233" s="77">
        <f t="shared" si="10"/>
        <v>1.39463357014258E-6</v>
      </c>
      <c r="AR233" s="45">
        <f t="shared" si="11"/>
        <v>0</v>
      </c>
    </row>
    <row r="234" spans="1:44" ht="20.25" customHeight="1" x14ac:dyDescent="0.45">
      <c r="A234" s="62" t="str">
        <f>VLOOKUP(E234,销售员!A:B,2,0)</f>
        <v>南区</v>
      </c>
      <c r="B234" s="62" t="str">
        <f>VLOOKUP(E234,销售员!A:C,3,0)</f>
        <v>鄂赣</v>
      </c>
      <c r="C234" s="24" t="str">
        <f>VLOOKUP(E234,销售员!A:D,4,0)</f>
        <v>江西</v>
      </c>
      <c r="D234" s="66">
        <v>818714</v>
      </c>
      <c r="E234" s="46" t="s">
        <v>670</v>
      </c>
      <c r="F234" s="45" t="s">
        <v>1414</v>
      </c>
      <c r="G234" s="45" t="s">
        <v>1415</v>
      </c>
      <c r="H234" s="45" t="s">
        <v>1416</v>
      </c>
      <c r="I234" s="44" t="s">
        <v>1417</v>
      </c>
      <c r="J234" s="24">
        <f>SUMIF(利润与分析!B:B,成本与总价!D:D,利润与分析!K:K)</f>
        <v>4835.0746399999998</v>
      </c>
      <c r="K234" s="48" t="s">
        <v>79</v>
      </c>
      <c r="L234" s="49">
        <v>4925</v>
      </c>
      <c r="M234" s="77">
        <f t="shared" si="9"/>
        <v>1.8258956345177699E-2</v>
      </c>
      <c r="N234" s="46">
        <v>0</v>
      </c>
      <c r="O234" s="51" t="s">
        <v>1418</v>
      </c>
      <c r="P234" s="52" t="s">
        <v>91</v>
      </c>
      <c r="Q234" s="52" t="s">
        <v>103</v>
      </c>
      <c r="X234" s="54">
        <v>45671.518472222197</v>
      </c>
      <c r="Y234" s="45" t="s">
        <v>118</v>
      </c>
      <c r="Z234" s="55" t="s">
        <v>119</v>
      </c>
      <c r="AA234" s="44" t="s">
        <v>1262</v>
      </c>
      <c r="AB234" s="56" t="s">
        <v>1419</v>
      </c>
      <c r="AC234" s="57">
        <v>2</v>
      </c>
      <c r="AD234" s="45" t="s">
        <v>120</v>
      </c>
      <c r="AE234" s="92">
        <v>1</v>
      </c>
      <c r="AF234" s="45" t="s">
        <v>120</v>
      </c>
      <c r="AI234" s="60"/>
      <c r="AO234" s="97">
        <f>(SUMIF(利润与分析!B:B,成本与总价!D:D,利润与分析!L:L)-J:J)/SUMIF(利润与分析!B:B,成本与总价!D:D,利润与分析!L:L)</f>
        <v>3.2985071999999997E-2</v>
      </c>
      <c r="AP234" s="77">
        <f t="shared" si="10"/>
        <v>1.47261156548223E-2</v>
      </c>
      <c r="AR234" s="45">
        <f t="shared" si="11"/>
        <v>0</v>
      </c>
    </row>
    <row r="235" spans="1:44" ht="20.25" customHeight="1" x14ac:dyDescent="0.45">
      <c r="A235" s="62" t="str">
        <f>VLOOKUP(E235,销售员!A:B,2,0)</f>
        <v>南区</v>
      </c>
      <c r="B235" s="62" t="str">
        <f>VLOOKUP(E235,销售员!A:C,3,0)</f>
        <v>沪浙</v>
      </c>
      <c r="C235" s="24" t="str">
        <f>VLOOKUP(E235,销售员!A:D,4,0)</f>
        <v>浙江</v>
      </c>
      <c r="D235" s="66">
        <v>818738</v>
      </c>
      <c r="E235" s="46" t="s">
        <v>1420</v>
      </c>
      <c r="F235" s="45" t="s">
        <v>1421</v>
      </c>
      <c r="G235" s="45" t="s">
        <v>1422</v>
      </c>
      <c r="H235" s="45" t="s">
        <v>1423</v>
      </c>
      <c r="I235" s="44" t="s">
        <v>1424</v>
      </c>
      <c r="J235" s="24">
        <f>SUMIF(利润与分析!B:B,成本与总价!D:D,利润与分析!K:K)</f>
        <v>135966.03</v>
      </c>
      <c r="K235" s="48" t="s">
        <v>79</v>
      </c>
      <c r="L235" s="49">
        <v>140172</v>
      </c>
      <c r="M235" s="77">
        <f t="shared" si="9"/>
        <v>3.0005778614844599E-2</v>
      </c>
      <c r="N235" s="46">
        <v>0</v>
      </c>
      <c r="O235" s="51" t="s">
        <v>1425</v>
      </c>
      <c r="Q235" s="52" t="s">
        <v>113</v>
      </c>
      <c r="X235" s="54">
        <v>45671.589178240698</v>
      </c>
      <c r="Y235" s="45" t="s">
        <v>92</v>
      </c>
      <c r="Z235" s="55" t="s">
        <v>119</v>
      </c>
      <c r="AA235" s="44" t="s">
        <v>1262</v>
      </c>
      <c r="AC235" s="57">
        <v>1</v>
      </c>
      <c r="AD235" s="45" t="s">
        <v>128</v>
      </c>
      <c r="AE235" s="92">
        <v>1</v>
      </c>
      <c r="AF235" s="45" t="s">
        <v>128</v>
      </c>
      <c r="AI235" s="60"/>
      <c r="AO235" s="97">
        <f>(SUMIF(利润与分析!B:B,成本与总价!D:D,利润与分析!L:L)-J:J)/SUMIF(利润与分析!B:B,成本与总价!D:D,利润与分析!L:L)</f>
        <v>2.9999758152766599E-2</v>
      </c>
      <c r="AP235" s="77">
        <f t="shared" si="10"/>
        <v>-6.0204620780344997E-6</v>
      </c>
      <c r="AR235" s="45">
        <f t="shared" si="11"/>
        <v>0</v>
      </c>
    </row>
    <row r="236" spans="1:44" ht="20.25" customHeight="1" x14ac:dyDescent="0.45">
      <c r="A236" s="62" t="str">
        <f>VLOOKUP(E236,销售员!A:B,2,0)</f>
        <v>南区</v>
      </c>
      <c r="B236" s="62" t="str">
        <f>VLOOKUP(E236,销售员!A:C,3,0)</f>
        <v>沪浙</v>
      </c>
      <c r="C236" s="24" t="str">
        <f>VLOOKUP(E236,销售员!A:D,4,0)</f>
        <v>浙江</v>
      </c>
      <c r="D236" s="66">
        <v>818737</v>
      </c>
      <c r="E236" s="46" t="s">
        <v>246</v>
      </c>
      <c r="F236" s="45" t="s">
        <v>1426</v>
      </c>
      <c r="G236" s="45" t="s">
        <v>1427</v>
      </c>
      <c r="H236" s="45" t="s">
        <v>1428</v>
      </c>
      <c r="I236" s="44" t="s">
        <v>1429</v>
      </c>
      <c r="J236" s="24">
        <f>SUMIF(利润与分析!B:B,成本与总价!D:D,利润与分析!K:K)</f>
        <v>17667.099999999999</v>
      </c>
      <c r="K236" s="48" t="s">
        <v>79</v>
      </c>
      <c r="L236" s="49">
        <v>18130</v>
      </c>
      <c r="M236" s="77">
        <f t="shared" si="9"/>
        <v>2.5532266960838299E-2</v>
      </c>
      <c r="N236" s="46">
        <v>5400</v>
      </c>
      <c r="O236" s="51" t="s">
        <v>1430</v>
      </c>
      <c r="P236" s="52" t="s">
        <v>61</v>
      </c>
      <c r="Q236" s="52" t="s">
        <v>113</v>
      </c>
      <c r="X236" s="54">
        <v>45671.605856481503</v>
      </c>
      <c r="Y236" s="45" t="s">
        <v>118</v>
      </c>
      <c r="Z236" s="55" t="s">
        <v>119</v>
      </c>
      <c r="AA236" s="44" t="s">
        <v>1262</v>
      </c>
      <c r="AC236" s="57">
        <v>2</v>
      </c>
      <c r="AD236" s="45" t="s">
        <v>484</v>
      </c>
      <c r="AE236" s="92">
        <v>1</v>
      </c>
      <c r="AF236" s="45" t="s">
        <v>484</v>
      </c>
      <c r="AI236" s="60"/>
      <c r="AO236" s="97">
        <f>(SUMIF(利润与分析!B:B,成本与总价!D:D,利润与分析!L:L)-J:J)/SUMIF(利润与分析!B:B,成本与总价!D:D,利润与分析!L:L)</f>
        <v>4.5000972994010499E-2</v>
      </c>
      <c r="AP236" s="77">
        <f t="shared" si="10"/>
        <v>1.94687060331722E-2</v>
      </c>
      <c r="AR236" s="45">
        <f t="shared" si="11"/>
        <v>0</v>
      </c>
    </row>
    <row r="237" spans="1:44" ht="20.25" customHeight="1" x14ac:dyDescent="0.45">
      <c r="A237" s="62" t="str">
        <f>VLOOKUP(E237,销售员!A:B,2,0)</f>
        <v>南区</v>
      </c>
      <c r="B237" s="62" t="str">
        <f>VLOOKUP(E237,销售员!A:C,3,0)</f>
        <v>鄂赣</v>
      </c>
      <c r="C237" s="24" t="str">
        <f>VLOOKUP(E237,销售员!A:D,4,0)</f>
        <v>江西</v>
      </c>
      <c r="D237" s="66">
        <v>818767</v>
      </c>
      <c r="E237" s="46" t="s">
        <v>171</v>
      </c>
      <c r="F237" s="45" t="s">
        <v>1431</v>
      </c>
      <c r="G237" s="45" t="s">
        <v>1432</v>
      </c>
      <c r="H237" s="45" t="s">
        <v>1433</v>
      </c>
      <c r="I237" s="44" t="s">
        <v>1434</v>
      </c>
      <c r="J237" s="24">
        <f>SUMIF(利润与分析!B:B,成本与总价!D:D,利润与分析!K:K)</f>
        <v>319119.84000000003</v>
      </c>
      <c r="K237" s="48" t="s">
        <v>79</v>
      </c>
      <c r="L237" s="49">
        <v>334156</v>
      </c>
      <c r="M237" s="77">
        <f t="shared" si="9"/>
        <v>4.4997426351763903E-2</v>
      </c>
      <c r="N237" s="46">
        <v>86800</v>
      </c>
      <c r="O237" s="51" t="s">
        <v>1435</v>
      </c>
      <c r="P237" s="52" t="s">
        <v>61</v>
      </c>
      <c r="Q237" s="52" t="s">
        <v>113</v>
      </c>
      <c r="R237" s="53" t="s">
        <v>51</v>
      </c>
      <c r="V237" s="53">
        <v>90</v>
      </c>
      <c r="X237" s="54">
        <v>45671.610115740703</v>
      </c>
      <c r="Y237" s="45" t="s">
        <v>52</v>
      </c>
      <c r="Z237" s="55" t="s">
        <v>1436</v>
      </c>
      <c r="AA237" s="44" t="s">
        <v>1262</v>
      </c>
      <c r="AC237" s="57">
        <v>2</v>
      </c>
      <c r="AD237" s="45" t="s">
        <v>206</v>
      </c>
      <c r="AE237" s="92">
        <v>1</v>
      </c>
      <c r="AF237" s="45" t="s">
        <v>206</v>
      </c>
      <c r="AI237" s="60"/>
      <c r="AO237" s="97">
        <f>(SUMIF(利润与分析!B:B,成本与总价!D:D,利润与分析!L:L)-J:J)/SUMIF(利润与分析!B:B,成本与总价!D:D,利润与分析!L:L)</f>
        <v>4.4997283454028099E-2</v>
      </c>
      <c r="AP237" s="77">
        <f t="shared" si="10"/>
        <v>-1.4289773583864301E-7</v>
      </c>
      <c r="AR237" s="45">
        <f t="shared" si="11"/>
        <v>90</v>
      </c>
    </row>
    <row r="238" spans="1:44" ht="20.25" customHeight="1" x14ac:dyDescent="0.45">
      <c r="A238" s="62" t="str">
        <f>VLOOKUP(E238,销售员!A:B,2,0)</f>
        <v>南区</v>
      </c>
      <c r="B238" s="62" t="str">
        <f>VLOOKUP(E238,销售员!A:C,3,0)</f>
        <v>云贵川渝</v>
      </c>
      <c r="C238" s="24" t="str">
        <f>VLOOKUP(E238,销售员!A:D,4,0)</f>
        <v>西藏</v>
      </c>
      <c r="D238" s="66">
        <v>818793</v>
      </c>
      <c r="E238" s="46" t="s">
        <v>1106</v>
      </c>
      <c r="F238" s="45" t="s">
        <v>1437</v>
      </c>
      <c r="G238" s="45" t="s">
        <v>1438</v>
      </c>
      <c r="H238" s="45" t="s">
        <v>1439</v>
      </c>
      <c r="I238" s="44" t="s">
        <v>1440</v>
      </c>
      <c r="J238" s="24">
        <f>SUMIF(利润与分析!B:B,成本与总价!D:D,利润与分析!K:K)</f>
        <v>82173.862399999998</v>
      </c>
      <c r="K238" s="48" t="s">
        <v>79</v>
      </c>
      <c r="L238" s="49">
        <v>84763.28</v>
      </c>
      <c r="M238" s="77">
        <f t="shared" si="9"/>
        <v>3.0548813118133199E-2</v>
      </c>
      <c r="N238" s="46">
        <v>0</v>
      </c>
      <c r="O238" s="51" t="s">
        <v>1441</v>
      </c>
      <c r="P238" s="52" t="s">
        <v>266</v>
      </c>
      <c r="Q238" s="52" t="s">
        <v>103</v>
      </c>
      <c r="X238" s="54">
        <v>45671.613807870403</v>
      </c>
      <c r="Y238" s="45" t="s">
        <v>52</v>
      </c>
      <c r="Z238" s="55" t="s">
        <v>119</v>
      </c>
      <c r="AA238" s="44" t="s">
        <v>54</v>
      </c>
      <c r="AC238" s="57">
        <v>1</v>
      </c>
      <c r="AD238" s="45" t="s">
        <v>128</v>
      </c>
      <c r="AE238" s="92">
        <v>1</v>
      </c>
      <c r="AF238" s="45" t="s">
        <v>128</v>
      </c>
      <c r="AI238" s="60"/>
      <c r="AO238" s="97">
        <f>(SUMIF(利润与分析!B:B,成本与总价!D:D,利润与分析!L:L)-J:J)/SUMIF(利润与分析!B:B,成本与总价!D:D,利润与分析!L:L)</f>
        <v>3.0548813118133199E-2</v>
      </c>
      <c r="AP238" s="77">
        <f t="shared" si="10"/>
        <v>0</v>
      </c>
      <c r="AR238" s="45">
        <f t="shared" si="11"/>
        <v>0</v>
      </c>
    </row>
    <row r="239" spans="1:44" ht="20.25" customHeight="1" x14ac:dyDescent="0.45">
      <c r="A239" s="62" t="str">
        <f>VLOOKUP(E239,销售员!A:B,2,0)</f>
        <v>北区</v>
      </c>
      <c r="B239" s="62" t="str">
        <f>VLOOKUP(E239,销售员!A:C,3,0)</f>
        <v>京津冀</v>
      </c>
      <c r="C239" s="24" t="str">
        <f>VLOOKUP(E239,销售员!A:D,4,0)</f>
        <v>北京</v>
      </c>
      <c r="D239" s="66">
        <v>818787</v>
      </c>
      <c r="E239" s="46" t="s">
        <v>485</v>
      </c>
      <c r="F239" s="45" t="s">
        <v>1442</v>
      </c>
      <c r="G239" s="45" t="s">
        <v>1443</v>
      </c>
      <c r="H239" s="45" t="s">
        <v>1444</v>
      </c>
      <c r="I239" s="44" t="s">
        <v>1445</v>
      </c>
      <c r="J239" s="24">
        <f>SUMIF(利润与分析!B:B,成本与总价!D:D,利润与分析!K:K)</f>
        <v>43185.08</v>
      </c>
      <c r="K239" s="48" t="s">
        <v>79</v>
      </c>
      <c r="L239" s="49">
        <v>44315.6</v>
      </c>
      <c r="M239" s="77">
        <f t="shared" si="9"/>
        <v>2.55106553899755E-2</v>
      </c>
      <c r="N239" s="46">
        <v>0</v>
      </c>
      <c r="O239" s="51" t="s">
        <v>1446</v>
      </c>
      <c r="P239" s="52" t="s">
        <v>252</v>
      </c>
      <c r="Q239" s="52" t="s">
        <v>113</v>
      </c>
      <c r="X239" s="54">
        <v>45671.617129629602</v>
      </c>
      <c r="Y239" s="45" t="s">
        <v>118</v>
      </c>
      <c r="Z239" s="55" t="s">
        <v>119</v>
      </c>
      <c r="AA239" s="44" t="s">
        <v>127</v>
      </c>
      <c r="AC239" s="57">
        <v>1</v>
      </c>
      <c r="AD239" s="45" t="s">
        <v>120</v>
      </c>
      <c r="AE239" s="92">
        <v>1</v>
      </c>
      <c r="AF239" s="45" t="s">
        <v>120</v>
      </c>
      <c r="AI239" s="60"/>
      <c r="AO239" s="97">
        <f>(SUMIF(利润与分析!B:B,成本与总价!D:D,利润与分析!L:L)-J:J)/SUMIF(利润与分析!B:B,成本与总价!D:D,利润与分析!L:L)</f>
        <v>4.5000231092487998E-2</v>
      </c>
      <c r="AP239" s="77">
        <f t="shared" si="10"/>
        <v>1.9489575702512502E-2</v>
      </c>
      <c r="AR239" s="45">
        <f t="shared" si="11"/>
        <v>0</v>
      </c>
    </row>
    <row r="240" spans="1:44" ht="20.25" customHeight="1" x14ac:dyDescent="0.45">
      <c r="A240" s="62" t="str">
        <f>VLOOKUP(E240,销售员!A:B,2,0)</f>
        <v>北区</v>
      </c>
      <c r="B240" s="62" t="str">
        <f>VLOOKUP(E240,销售员!A:C,3,0)</f>
        <v>京津冀</v>
      </c>
      <c r="C240" s="24" t="str">
        <f>VLOOKUP(E240,销售员!A:D,4,0)</f>
        <v>北京</v>
      </c>
      <c r="D240" s="66">
        <v>818794</v>
      </c>
      <c r="E240" s="46" t="s">
        <v>485</v>
      </c>
      <c r="F240" s="45" t="s">
        <v>1447</v>
      </c>
      <c r="G240" s="45" t="s">
        <v>513</v>
      </c>
      <c r="H240" s="45" t="s">
        <v>1448</v>
      </c>
      <c r="I240" s="44" t="s">
        <v>1449</v>
      </c>
      <c r="J240" s="24">
        <f>SUMIF(利润与分析!B:B,成本与总价!D:D,利润与分析!K:K)</f>
        <v>30804.48</v>
      </c>
      <c r="K240" s="48" t="s">
        <v>79</v>
      </c>
      <c r="L240" s="49">
        <v>32256</v>
      </c>
      <c r="M240" s="77">
        <f t="shared" si="9"/>
        <v>4.4999999999999998E-2</v>
      </c>
      <c r="N240" s="46">
        <v>0</v>
      </c>
      <c r="O240" s="51" t="s">
        <v>1450</v>
      </c>
      <c r="P240" s="52" t="s">
        <v>91</v>
      </c>
      <c r="Q240" s="52" t="s">
        <v>113</v>
      </c>
      <c r="X240" s="54">
        <v>45671.617962962999</v>
      </c>
      <c r="Y240" s="45" t="s">
        <v>92</v>
      </c>
      <c r="Z240" s="55" t="s">
        <v>119</v>
      </c>
      <c r="AA240" s="44" t="s">
        <v>127</v>
      </c>
      <c r="AC240" s="57">
        <v>1</v>
      </c>
      <c r="AD240" s="45" t="s">
        <v>128</v>
      </c>
      <c r="AE240" s="92">
        <v>1</v>
      </c>
      <c r="AF240" s="45" t="s">
        <v>128</v>
      </c>
      <c r="AI240" s="60"/>
      <c r="AO240" s="97">
        <f>(SUMIF(利润与分析!B:B,成本与总价!D:D,利润与分析!L:L)-J:J)/SUMIF(利润与分析!B:B,成本与总价!D:D,利润与分析!L:L)</f>
        <v>4.4999999999999998E-2</v>
      </c>
      <c r="AP240" s="77">
        <f t="shared" si="10"/>
        <v>0</v>
      </c>
      <c r="AR240" s="45">
        <f t="shared" si="11"/>
        <v>0</v>
      </c>
    </row>
    <row r="241" spans="1:44" ht="20.25" customHeight="1" x14ac:dyDescent="0.45">
      <c r="A241" s="62" t="str">
        <f>VLOOKUP(E241,销售员!A:B,2,0)</f>
        <v>北区</v>
      </c>
      <c r="B241" s="62" t="str">
        <f>VLOOKUP(E241,销售员!A:C,3,0)</f>
        <v>陕豫鲁</v>
      </c>
      <c r="C241" s="24" t="str">
        <f>VLOOKUP(E241,销售员!A:D,4,0)</f>
        <v>河南</v>
      </c>
      <c r="D241" s="66">
        <v>818701</v>
      </c>
      <c r="E241" s="46" t="s">
        <v>1451</v>
      </c>
      <c r="F241" s="45" t="s">
        <v>1452</v>
      </c>
      <c r="G241" s="45" t="s">
        <v>1453</v>
      </c>
      <c r="H241" s="45" t="s">
        <v>1454</v>
      </c>
      <c r="I241" s="44" t="s">
        <v>1455</v>
      </c>
      <c r="J241" s="24">
        <f>SUMIF(利润与分析!B:B,成本与总价!D:D,利润与分析!K:K)</f>
        <v>3457932.49</v>
      </c>
      <c r="K241" s="48" t="s">
        <v>79</v>
      </c>
      <c r="L241" s="49">
        <v>3620872.47</v>
      </c>
      <c r="M241" s="77">
        <f t="shared" si="9"/>
        <v>4.5000198529499803E-2</v>
      </c>
      <c r="N241" s="46">
        <v>0</v>
      </c>
      <c r="O241" s="51" t="s">
        <v>1456</v>
      </c>
      <c r="P241" s="52" t="s">
        <v>398</v>
      </c>
      <c r="Q241" s="52" t="s">
        <v>113</v>
      </c>
      <c r="R241" s="53" t="s">
        <v>51</v>
      </c>
      <c r="S241" s="53" t="s">
        <v>51</v>
      </c>
      <c r="T241" s="53">
        <v>180</v>
      </c>
      <c r="V241" s="53">
        <v>180</v>
      </c>
      <c r="X241" s="54">
        <v>45671.6194328704</v>
      </c>
      <c r="Y241" s="45" t="s">
        <v>52</v>
      </c>
      <c r="Z241" s="55" t="s">
        <v>1457</v>
      </c>
      <c r="AA241" s="44" t="s">
        <v>105</v>
      </c>
      <c r="AC241" s="57">
        <v>1</v>
      </c>
      <c r="AD241" s="45" t="s">
        <v>179</v>
      </c>
      <c r="AE241" s="92">
        <v>1</v>
      </c>
      <c r="AF241" s="45" t="s">
        <v>179</v>
      </c>
      <c r="AI241" s="60"/>
      <c r="AO241" s="97">
        <f>(SUMIF(利润与分析!B:B,成本与总价!D:D,利润与分析!L:L)-J:J)/SUMIF(利润与分析!B:B,成本与总价!D:D,利润与分析!L:L)</f>
        <v>4.5000198529499803E-2</v>
      </c>
      <c r="AP241" s="77">
        <f t="shared" si="10"/>
        <v>0</v>
      </c>
      <c r="AR241" s="45">
        <f t="shared" si="11"/>
        <v>180</v>
      </c>
    </row>
    <row r="242" spans="1:44" ht="20.25" customHeight="1" x14ac:dyDescent="0.45">
      <c r="A242" s="62" t="str">
        <f>VLOOKUP(E242,销售员!A:B,2,0)</f>
        <v>南区</v>
      </c>
      <c r="B242" s="62" t="str">
        <f>VLOOKUP(E242,销售员!A:C,3,0)</f>
        <v>福建</v>
      </c>
      <c r="C242" s="24" t="str">
        <f>VLOOKUP(E242,销售员!A:D,4,0)</f>
        <v>福建</v>
      </c>
      <c r="D242" s="66">
        <v>821143</v>
      </c>
      <c r="E242" s="46" t="s">
        <v>226</v>
      </c>
      <c r="F242" s="45" t="s">
        <v>1458</v>
      </c>
      <c r="G242" s="45" t="s">
        <v>756</v>
      </c>
      <c r="H242" s="45" t="s">
        <v>1459</v>
      </c>
      <c r="I242" s="44" t="s">
        <v>1460</v>
      </c>
      <c r="J242" s="24">
        <f>SUMIF(利润与分析!B:B,成本与总价!D:D,利润与分析!K:K)</f>
        <v>35491.599999999999</v>
      </c>
      <c r="K242" s="48" t="s">
        <v>79</v>
      </c>
      <c r="L242" s="49">
        <v>37164</v>
      </c>
      <c r="M242" s="77">
        <f t="shared" si="9"/>
        <v>4.5000538155204002E-2</v>
      </c>
      <c r="N242" s="46">
        <v>0</v>
      </c>
      <c r="O242" s="51" t="s">
        <v>1461</v>
      </c>
      <c r="P242" s="52" t="s">
        <v>91</v>
      </c>
      <c r="Q242" s="52" t="s">
        <v>81</v>
      </c>
      <c r="R242" s="53" t="s">
        <v>51</v>
      </c>
      <c r="V242" s="53">
        <v>90</v>
      </c>
      <c r="X242" s="54">
        <v>45698.449351851901</v>
      </c>
      <c r="Y242" s="45" t="s">
        <v>52</v>
      </c>
      <c r="Z242" s="55" t="s">
        <v>1462</v>
      </c>
      <c r="AA242" s="44" t="s">
        <v>94</v>
      </c>
      <c r="AC242" s="57">
        <v>1</v>
      </c>
      <c r="AD242" s="45" t="s">
        <v>206</v>
      </c>
      <c r="AE242" s="92">
        <v>1</v>
      </c>
      <c r="AF242" s="45" t="s">
        <v>206</v>
      </c>
      <c r="AI242" s="60"/>
      <c r="AO242" s="97">
        <f>(SUMIF(利润与分析!B:B,成本与总价!D:D,利润与分析!L:L)-J:J)/SUMIF(利润与分析!B:B,成本与总价!D:D,利润与分析!L:L)</f>
        <v>4.5000538155204002E-2</v>
      </c>
      <c r="AP242" s="77">
        <f t="shared" si="10"/>
        <v>0</v>
      </c>
      <c r="AR242" s="45">
        <f t="shared" si="11"/>
        <v>90</v>
      </c>
    </row>
    <row r="243" spans="1:44" ht="20.25" customHeight="1" x14ac:dyDescent="0.45">
      <c r="A243" s="62" t="str">
        <f>VLOOKUP(E243,销售员!A:B,2,0)</f>
        <v>北区</v>
      </c>
      <c r="B243" s="62" t="str">
        <f>VLOOKUP(E243,销售员!A:C,3,0)</f>
        <v>行业业务</v>
      </c>
      <c r="C243" s="24" t="str">
        <f>VLOOKUP(E243,销售员!A:D,4,0)</f>
        <v>泛政府</v>
      </c>
      <c r="D243" s="66">
        <v>818782</v>
      </c>
      <c r="E243" s="46" t="s">
        <v>1463</v>
      </c>
      <c r="F243" s="45" t="s">
        <v>1464</v>
      </c>
      <c r="G243" s="45" t="s">
        <v>1465</v>
      </c>
      <c r="H243" s="45" t="s">
        <v>1466</v>
      </c>
      <c r="I243" s="44" t="s">
        <v>1467</v>
      </c>
      <c r="J243" s="24">
        <f>SUMIF(利润与分析!B:B,成本与总价!D:D,利润与分析!K:K)</f>
        <v>431602.75</v>
      </c>
      <c r="K243" s="48" t="s">
        <v>79</v>
      </c>
      <c r="L243" s="49">
        <v>442903</v>
      </c>
      <c r="M243" s="77">
        <f t="shared" si="9"/>
        <v>2.55140516094946E-2</v>
      </c>
      <c r="N243" s="46">
        <v>0</v>
      </c>
      <c r="O243" s="51" t="s">
        <v>1468</v>
      </c>
      <c r="P243" s="52" t="s">
        <v>61</v>
      </c>
      <c r="Q243" s="52" t="s">
        <v>113</v>
      </c>
      <c r="X243" s="54">
        <v>45671.631076388898</v>
      </c>
      <c r="Y243" s="45" t="s">
        <v>118</v>
      </c>
      <c r="Z243" s="55" t="s">
        <v>119</v>
      </c>
      <c r="AA243" s="44" t="s">
        <v>105</v>
      </c>
      <c r="AC243" s="57">
        <v>1</v>
      </c>
      <c r="AD243" s="45" t="s">
        <v>120</v>
      </c>
      <c r="AE243" s="92">
        <v>1</v>
      </c>
      <c r="AF243" s="45" t="s">
        <v>120</v>
      </c>
      <c r="AI243" s="60"/>
      <c r="AO243" s="97">
        <f>(SUMIF(利润与分析!B:B,成本与总价!D:D,利润与分析!L:L)-J:J)/SUMIF(利润与分析!B:B,成本与总价!D:D,利润与分析!L:L)</f>
        <v>4.5000100677058702E-2</v>
      </c>
      <c r="AP243" s="77">
        <f t="shared" si="10"/>
        <v>1.9486049067564098E-2</v>
      </c>
      <c r="AR243" s="45">
        <f t="shared" si="11"/>
        <v>0</v>
      </c>
    </row>
    <row r="244" spans="1:44" ht="20.25" customHeight="1" x14ac:dyDescent="0.45">
      <c r="A244" s="62" t="str">
        <f>VLOOKUP(E244,销售员!A:B,2,0)</f>
        <v>北区</v>
      </c>
      <c r="B244" s="62" t="str">
        <f>VLOOKUP(E244,销售员!A:C,3,0)</f>
        <v>京津冀</v>
      </c>
      <c r="C244" s="24" t="str">
        <f>VLOOKUP(E244,销售员!A:D,4,0)</f>
        <v>北京</v>
      </c>
      <c r="D244" s="66">
        <v>818816</v>
      </c>
      <c r="E244" s="46" t="s">
        <v>471</v>
      </c>
      <c r="F244" s="45" t="s">
        <v>1469</v>
      </c>
      <c r="G244" s="45" t="s">
        <v>1470</v>
      </c>
      <c r="H244" s="45" t="s">
        <v>1471</v>
      </c>
      <c r="I244" s="44" t="s">
        <v>1472</v>
      </c>
      <c r="J244" s="24">
        <f>SUMIF(利润与分析!B:B,成本与总价!D:D,利润与分析!K:K)</f>
        <v>811.75</v>
      </c>
      <c r="K244" s="48" t="s">
        <v>79</v>
      </c>
      <c r="L244" s="49">
        <v>850</v>
      </c>
      <c r="M244" s="77">
        <f t="shared" si="9"/>
        <v>4.5000000000000102E-2</v>
      </c>
      <c r="N244" s="46">
        <v>0</v>
      </c>
      <c r="O244" s="51" t="s">
        <v>1473</v>
      </c>
      <c r="Q244" s="52" t="s">
        <v>113</v>
      </c>
      <c r="X244" s="54">
        <v>45671.643993055601</v>
      </c>
      <c r="Y244" s="45" t="s">
        <v>118</v>
      </c>
      <c r="Z244" s="55" t="s">
        <v>119</v>
      </c>
      <c r="AA244" s="44" t="s">
        <v>127</v>
      </c>
      <c r="AC244" s="57">
        <v>1</v>
      </c>
      <c r="AD244" s="45" t="s">
        <v>120</v>
      </c>
      <c r="AE244" s="92">
        <v>1</v>
      </c>
      <c r="AF244" s="45" t="s">
        <v>120</v>
      </c>
      <c r="AI244" s="60"/>
      <c r="AO244" s="97">
        <f>(SUMIF(利润与分析!B:B,成本与总价!D:D,利润与分析!L:L)-J:J)/SUMIF(利润与分析!B:B,成本与总价!D:D,利润与分析!L:L)</f>
        <v>4.5000000000000102E-2</v>
      </c>
      <c r="AP244" s="77">
        <f t="shared" si="10"/>
        <v>0</v>
      </c>
      <c r="AR244" s="45">
        <f t="shared" si="11"/>
        <v>0</v>
      </c>
    </row>
    <row r="245" spans="1:44" ht="20.25" customHeight="1" x14ac:dyDescent="0.45">
      <c r="A245" s="62" t="str">
        <f>VLOOKUP(E245,销售员!A:B,2,0)</f>
        <v>南区</v>
      </c>
      <c r="B245" s="62" t="str">
        <f>VLOOKUP(E245,销售员!A:C,3,0)</f>
        <v>福建</v>
      </c>
      <c r="C245" s="24" t="str">
        <f>VLOOKUP(E245,销售员!A:D,4,0)</f>
        <v>福建</v>
      </c>
      <c r="D245" s="66">
        <v>819738</v>
      </c>
      <c r="E245" s="46" t="s">
        <v>638</v>
      </c>
      <c r="F245" s="45" t="s">
        <v>1474</v>
      </c>
      <c r="G245" s="45" t="s">
        <v>1051</v>
      </c>
      <c r="H245" s="45" t="s">
        <v>1475</v>
      </c>
      <c r="I245" s="44" t="s">
        <v>1476</v>
      </c>
      <c r="J245" s="24">
        <f>SUMIF(利润与分析!B:B,成本与总价!D:D,利润与分析!K:K)</f>
        <v>40213.589999999997</v>
      </c>
      <c r="K245" s="48" t="s">
        <v>79</v>
      </c>
      <c r="L245" s="49">
        <v>42108.54</v>
      </c>
      <c r="M245" s="77">
        <f t="shared" si="9"/>
        <v>4.50015602535732E-2</v>
      </c>
      <c r="N245" s="46">
        <v>0</v>
      </c>
      <c r="O245" s="51" t="s">
        <v>1477</v>
      </c>
      <c r="P245" s="52" t="s">
        <v>91</v>
      </c>
      <c r="Q245" s="52" t="s">
        <v>81</v>
      </c>
      <c r="R245" s="53" t="s">
        <v>51</v>
      </c>
      <c r="V245" s="53">
        <v>210</v>
      </c>
      <c r="X245" s="54">
        <v>45678.406620370399</v>
      </c>
      <c r="Y245" s="45" t="s">
        <v>52</v>
      </c>
      <c r="Z245" s="55" t="s">
        <v>1145</v>
      </c>
      <c r="AA245" s="44" t="s">
        <v>94</v>
      </c>
      <c r="AC245" s="57">
        <v>1</v>
      </c>
      <c r="AD245" s="45" t="s">
        <v>287</v>
      </c>
      <c r="AE245" s="92">
        <v>1</v>
      </c>
      <c r="AF245" s="45" t="s">
        <v>287</v>
      </c>
      <c r="AI245" s="60"/>
      <c r="AO245" s="97">
        <f>(SUMIF(利润与分析!B:B,成本与总价!D:D,利润与分析!L:L)-J:J)/SUMIF(利润与分析!B:B,成本与总价!D:D,利润与分析!L:L)</f>
        <v>4.50015602535732E-2</v>
      </c>
      <c r="AP245" s="77">
        <f t="shared" si="10"/>
        <v>0</v>
      </c>
      <c r="AR245" s="45">
        <f t="shared" si="11"/>
        <v>210</v>
      </c>
    </row>
    <row r="246" spans="1:44" ht="20.25" customHeight="1" x14ac:dyDescent="0.45">
      <c r="A246" s="62" t="str">
        <f>VLOOKUP(E246,销售员!A:B,2,0)</f>
        <v>南区</v>
      </c>
      <c r="B246" s="62" t="str">
        <f>VLOOKUP(E246,销售员!A:C,3,0)</f>
        <v>云贵川渝</v>
      </c>
      <c r="C246" s="24" t="str">
        <f>VLOOKUP(E246,销售员!A:D,4,0)</f>
        <v>四川</v>
      </c>
      <c r="D246" s="66">
        <v>818822</v>
      </c>
      <c r="E246" s="46" t="s">
        <v>199</v>
      </c>
      <c r="F246" s="45" t="s">
        <v>1478</v>
      </c>
      <c r="G246" s="45" t="s">
        <v>1479</v>
      </c>
      <c r="H246" s="45" t="s">
        <v>1480</v>
      </c>
      <c r="I246" s="44" t="s">
        <v>1481</v>
      </c>
      <c r="J246" s="24">
        <f>SUMIF(利润与分析!B:B,成本与总价!D:D,利润与分析!K:K)</f>
        <v>3964.47</v>
      </c>
      <c r="K246" s="48" t="s">
        <v>79</v>
      </c>
      <c r="L246" s="49">
        <v>4151</v>
      </c>
      <c r="M246" s="77">
        <f t="shared" si="9"/>
        <v>4.4936159961455002E-2</v>
      </c>
      <c r="N246" s="46">
        <v>0</v>
      </c>
      <c r="O246" s="51" t="s">
        <v>1482</v>
      </c>
      <c r="P246" s="52" t="s">
        <v>91</v>
      </c>
      <c r="Q246" s="52" t="s">
        <v>113</v>
      </c>
      <c r="X246" s="54">
        <v>45671.666747685202</v>
      </c>
      <c r="Y246" s="45" t="s">
        <v>118</v>
      </c>
      <c r="Z246" s="55" t="s">
        <v>119</v>
      </c>
      <c r="AA246" s="44" t="s">
        <v>54</v>
      </c>
      <c r="AC246" s="57">
        <v>1</v>
      </c>
      <c r="AD246" s="45" t="s">
        <v>120</v>
      </c>
      <c r="AE246" s="92">
        <v>1</v>
      </c>
      <c r="AF246" s="45" t="s">
        <v>120</v>
      </c>
      <c r="AI246" s="60"/>
      <c r="AO246" s="97">
        <f>(SUMIF(利润与分析!B:B,成本与总价!D:D,利润与分析!L:L)-J:J)/SUMIF(利润与分析!B:B,成本与总价!D:D,利润与分析!L:L)</f>
        <v>4.5000578134936603E-2</v>
      </c>
      <c r="AP246" s="77">
        <f t="shared" si="10"/>
        <v>6.4418173481566005E-5</v>
      </c>
      <c r="AR246" s="45">
        <f t="shared" si="11"/>
        <v>0</v>
      </c>
    </row>
    <row r="247" spans="1:44" ht="20.25" customHeight="1" x14ac:dyDescent="0.45">
      <c r="A247" s="62" t="str">
        <f>VLOOKUP(E247,销售员!A:B,2,0)</f>
        <v>南区</v>
      </c>
      <c r="B247" s="62" t="str">
        <f>VLOOKUP(E247,销售员!A:C,3,0)</f>
        <v>福建</v>
      </c>
      <c r="C247" s="24" t="str">
        <f>VLOOKUP(E247,销售员!A:D,4,0)</f>
        <v>福建</v>
      </c>
      <c r="D247" s="66">
        <v>821150</v>
      </c>
      <c r="E247" s="46" t="s">
        <v>226</v>
      </c>
      <c r="F247" s="45" t="s">
        <v>1483</v>
      </c>
      <c r="G247" s="45" t="s">
        <v>756</v>
      </c>
      <c r="H247" s="45" t="s">
        <v>1484</v>
      </c>
      <c r="I247" s="44" t="s">
        <v>1485</v>
      </c>
      <c r="J247" s="24">
        <f>SUMIF(利润与分析!B:B,成本与总价!D:D,利润与分析!K:K)</f>
        <v>39157.379999999997</v>
      </c>
      <c r="K247" s="48" t="s">
        <v>79</v>
      </c>
      <c r="L247" s="49">
        <v>41002.5</v>
      </c>
      <c r="M247" s="77">
        <f t="shared" si="9"/>
        <v>4.5000182915675903E-2</v>
      </c>
      <c r="N247" s="46">
        <v>0</v>
      </c>
      <c r="O247" s="51" t="s">
        <v>1486</v>
      </c>
      <c r="P247" s="52" t="s">
        <v>91</v>
      </c>
      <c r="Q247" s="52" t="s">
        <v>81</v>
      </c>
      <c r="R247" s="53" t="s">
        <v>51</v>
      </c>
      <c r="V247" s="53">
        <v>90</v>
      </c>
      <c r="X247" s="54">
        <v>45698.462719907402</v>
      </c>
      <c r="Y247" s="45" t="s">
        <v>52</v>
      </c>
      <c r="Z247" s="55" t="s">
        <v>1462</v>
      </c>
      <c r="AA247" s="44" t="s">
        <v>94</v>
      </c>
      <c r="AC247" s="57">
        <v>1</v>
      </c>
      <c r="AD247" s="45" t="s">
        <v>206</v>
      </c>
      <c r="AE247" s="92">
        <v>1</v>
      </c>
      <c r="AF247" s="45" t="s">
        <v>206</v>
      </c>
      <c r="AI247" s="60"/>
      <c r="AO247" s="97">
        <f>(SUMIF(利润与分析!B:B,成本与总价!D:D,利润与分析!L:L)-J:J)/SUMIF(利润与分析!B:B,成本与总价!D:D,利润与分析!L:L)</f>
        <v>4.5000182915675903E-2</v>
      </c>
      <c r="AP247" s="77">
        <f t="shared" si="10"/>
        <v>0</v>
      </c>
      <c r="AR247" s="45">
        <f t="shared" si="11"/>
        <v>90</v>
      </c>
    </row>
    <row r="248" spans="1:44" ht="20.25" customHeight="1" x14ac:dyDescent="0.45">
      <c r="A248" s="62" t="str">
        <f>VLOOKUP(E248,销售员!A:B,2,0)</f>
        <v>南区</v>
      </c>
      <c r="B248" s="62" t="str">
        <f>VLOOKUP(E248,销售员!A:C,3,0)</f>
        <v>云贵川渝</v>
      </c>
      <c r="C248" s="24" t="str">
        <f>VLOOKUP(E248,销售员!A:D,4,0)</f>
        <v>重庆</v>
      </c>
      <c r="D248" s="66">
        <v>818845</v>
      </c>
      <c r="E248" s="46" t="s">
        <v>938</v>
      </c>
      <c r="F248" s="45" t="s">
        <v>1487</v>
      </c>
      <c r="G248" s="45" t="s">
        <v>1488</v>
      </c>
      <c r="H248" s="45" t="s">
        <v>1489</v>
      </c>
      <c r="I248" s="44" t="s">
        <v>1490</v>
      </c>
      <c r="J248" s="24">
        <f>SUMIF(利润与分析!B:B,成本与总价!D:D,利润与分析!K:K)</f>
        <v>38402.69</v>
      </c>
      <c r="K248" s="48" t="s">
        <v>79</v>
      </c>
      <c r="L248" s="49">
        <v>40212.26</v>
      </c>
      <c r="M248" s="77">
        <f t="shared" si="9"/>
        <v>4.5000455085091103E-2</v>
      </c>
      <c r="N248" s="46">
        <v>0</v>
      </c>
      <c r="O248" s="51" t="s">
        <v>1491</v>
      </c>
      <c r="P248" s="52" t="s">
        <v>91</v>
      </c>
      <c r="Q248" s="52" t="s">
        <v>113</v>
      </c>
      <c r="X248" s="54">
        <v>45671.6897453704</v>
      </c>
      <c r="Y248" s="45" t="s">
        <v>52</v>
      </c>
      <c r="Z248" s="55" t="s">
        <v>119</v>
      </c>
      <c r="AA248" s="44" t="s">
        <v>54</v>
      </c>
      <c r="AC248" s="57">
        <v>1</v>
      </c>
      <c r="AD248" s="45" t="s">
        <v>128</v>
      </c>
      <c r="AE248" s="92">
        <v>1</v>
      </c>
      <c r="AF248" s="45" t="s">
        <v>128</v>
      </c>
      <c r="AI248" s="60"/>
      <c r="AO248" s="97">
        <f>(SUMIF(利润与分析!B:B,成本与总价!D:D,利润与分析!L:L)-J:J)/SUMIF(利润与分析!B:B,成本与总价!D:D,利润与分析!L:L)</f>
        <v>4.5000692574679403E-2</v>
      </c>
      <c r="AP248" s="77">
        <f t="shared" si="10"/>
        <v>2.3748958823122099E-7</v>
      </c>
      <c r="AR248" s="45">
        <f t="shared" si="11"/>
        <v>0</v>
      </c>
    </row>
    <row r="249" spans="1:44" ht="20.25" customHeight="1" x14ac:dyDescent="0.45">
      <c r="A249" s="62" t="str">
        <f>VLOOKUP(E249,销售员!A:B,2,0)</f>
        <v>北区</v>
      </c>
      <c r="B249" s="62" t="str">
        <f>VLOOKUP(E249,销售员!A:C,3,0)</f>
        <v>陕豫鲁</v>
      </c>
      <c r="C249" s="24" t="str">
        <f>VLOOKUP(E249,销售员!A:D,4,0)</f>
        <v>山东</v>
      </c>
      <c r="D249" s="66">
        <v>818826</v>
      </c>
      <c r="E249" s="46" t="s">
        <v>107</v>
      </c>
      <c r="F249" s="45" t="s">
        <v>1492</v>
      </c>
      <c r="G249" s="45" t="s">
        <v>1493</v>
      </c>
      <c r="H249" s="45" t="s">
        <v>1494</v>
      </c>
      <c r="I249" s="44" t="s">
        <v>1495</v>
      </c>
      <c r="J249" s="24">
        <f>SUMIF(利润与分析!B:B,成本与总价!D:D,利润与分析!K:K)</f>
        <v>26893.72</v>
      </c>
      <c r="K249" s="48" t="s">
        <v>79</v>
      </c>
      <c r="L249" s="49">
        <v>27597</v>
      </c>
      <c r="M249" s="77">
        <f t="shared" si="9"/>
        <v>2.5483929412617401E-2</v>
      </c>
      <c r="N249" s="46">
        <v>0</v>
      </c>
      <c r="O249" s="51" t="s">
        <v>1496</v>
      </c>
      <c r="P249" s="52" t="s">
        <v>91</v>
      </c>
      <c r="Q249" s="52" t="s">
        <v>113</v>
      </c>
      <c r="X249" s="54">
        <v>45671.709120370397</v>
      </c>
      <c r="Y249" s="45" t="s">
        <v>118</v>
      </c>
      <c r="Z249" s="55" t="s">
        <v>119</v>
      </c>
      <c r="AA249" s="44" t="s">
        <v>105</v>
      </c>
      <c r="AB249" s="56" t="s">
        <v>1497</v>
      </c>
      <c r="AC249" s="57">
        <v>2</v>
      </c>
      <c r="AD249" s="45" t="s">
        <v>120</v>
      </c>
      <c r="AE249" s="92">
        <v>1</v>
      </c>
      <c r="AF249" s="45" t="s">
        <v>120</v>
      </c>
      <c r="AI249" s="60"/>
      <c r="AO249" s="97">
        <f>(SUMIF(利润与分析!B:B,成本与总价!D:D,利润与分析!L:L)-J:J)/SUMIF(利润与分析!B:B,成本与总价!D:D,利润与分析!L:L)</f>
        <v>4.5000564611032801E-2</v>
      </c>
      <c r="AP249" s="77">
        <f t="shared" si="10"/>
        <v>1.95166351984154E-2</v>
      </c>
      <c r="AR249" s="45">
        <f t="shared" si="11"/>
        <v>0</v>
      </c>
    </row>
    <row r="250" spans="1:44" ht="20.25" customHeight="1" x14ac:dyDescent="0.45">
      <c r="A250" s="62" t="str">
        <f>VLOOKUP(E250,销售员!A:B,2,0)</f>
        <v>南区</v>
      </c>
      <c r="B250" s="62" t="str">
        <f>VLOOKUP(E250,销售员!A:C,3,0)</f>
        <v>云贵川渝</v>
      </c>
      <c r="C250" s="24" t="str">
        <f>VLOOKUP(E250,销售员!A:D,4,0)</f>
        <v>贵州</v>
      </c>
      <c r="D250" s="66">
        <v>818848</v>
      </c>
      <c r="E250" s="46" t="s">
        <v>1498</v>
      </c>
      <c r="F250" s="45" t="s">
        <v>1499</v>
      </c>
      <c r="G250" s="45" t="s">
        <v>1500</v>
      </c>
      <c r="H250" s="45" t="s">
        <v>1501</v>
      </c>
      <c r="I250" s="44" t="s">
        <v>1502</v>
      </c>
      <c r="J250" s="24">
        <f>SUMIF(利润与分析!B:B,成本与总价!D:D,利润与分析!K:K)</f>
        <v>242651.51999999999</v>
      </c>
      <c r="K250" s="48" t="s">
        <v>79</v>
      </c>
      <c r="L250" s="49">
        <v>245352</v>
      </c>
      <c r="M250" s="77">
        <f t="shared" si="9"/>
        <v>1.10065538491637E-2</v>
      </c>
      <c r="N250" s="46">
        <v>0</v>
      </c>
      <c r="O250" s="51" t="s">
        <v>1503</v>
      </c>
      <c r="P250" s="52" t="s">
        <v>213</v>
      </c>
      <c r="Q250" s="52" t="s">
        <v>113</v>
      </c>
      <c r="X250" s="54">
        <v>45671.715833333299</v>
      </c>
      <c r="Y250" s="45" t="s">
        <v>118</v>
      </c>
      <c r="Z250" s="55" t="s">
        <v>119</v>
      </c>
      <c r="AA250" s="44" t="s">
        <v>54</v>
      </c>
      <c r="AB250" s="56" t="s">
        <v>1504</v>
      </c>
      <c r="AC250" s="57">
        <v>2</v>
      </c>
      <c r="AD250" s="45" t="s">
        <v>120</v>
      </c>
      <c r="AE250" s="92">
        <v>1</v>
      </c>
      <c r="AF250" s="45" t="s">
        <v>120</v>
      </c>
      <c r="AI250" s="60"/>
      <c r="AO250" s="97">
        <f>(SUMIF(利润与分析!B:B,成本与总价!D:D,利润与分析!L:L)-J:J)/SUMIF(利润与分析!B:B,成本与总价!D:D,利润与分析!L:L)</f>
        <v>3.0002302555836999E-2</v>
      </c>
      <c r="AP250" s="77">
        <f t="shared" si="10"/>
        <v>1.89957487066733E-2</v>
      </c>
      <c r="AR250" s="45">
        <f t="shared" si="11"/>
        <v>0</v>
      </c>
    </row>
    <row r="251" spans="1:44" ht="20.25" customHeight="1" x14ac:dyDescent="0.45">
      <c r="A251" s="62" t="str">
        <f>VLOOKUP(E251,销售员!A:B,2,0)</f>
        <v>南区</v>
      </c>
      <c r="B251" s="62" t="str">
        <f>VLOOKUP(E251,销售员!A:C,3,0)</f>
        <v>广深</v>
      </c>
      <c r="C251" s="24" t="str">
        <f>VLOOKUP(E251,销售员!A:D,4,0)</f>
        <v>广东</v>
      </c>
      <c r="D251" s="66">
        <v>818831</v>
      </c>
      <c r="E251" s="46" t="s">
        <v>97</v>
      </c>
      <c r="F251" s="45" t="s">
        <v>1505</v>
      </c>
      <c r="G251" s="45" t="s">
        <v>1506</v>
      </c>
      <c r="H251" s="45" t="s">
        <v>1507</v>
      </c>
      <c r="I251" s="44" t="s">
        <v>1508</v>
      </c>
      <c r="J251" s="24">
        <f>SUMIF(利润与分析!B:B,成本与总价!D:D,利润与分析!K:K)</f>
        <v>431152.33</v>
      </c>
      <c r="K251" s="48" t="s">
        <v>79</v>
      </c>
      <c r="L251" s="49">
        <v>451468.36</v>
      </c>
      <c r="M251" s="77">
        <f t="shared" si="9"/>
        <v>4.49998976672474E-2</v>
      </c>
      <c r="N251" s="46">
        <v>0</v>
      </c>
      <c r="O251" s="51" t="s">
        <v>1509</v>
      </c>
      <c r="P251" s="52" t="s">
        <v>91</v>
      </c>
      <c r="Q251" s="52" t="s">
        <v>113</v>
      </c>
      <c r="R251" s="53" t="s">
        <v>51</v>
      </c>
      <c r="V251" s="53">
        <v>90</v>
      </c>
      <c r="X251" s="54">
        <v>45671.737789351799</v>
      </c>
      <c r="Y251" s="45" t="s">
        <v>92</v>
      </c>
      <c r="Z251" s="55" t="s">
        <v>1510</v>
      </c>
      <c r="AA251" s="44" t="s">
        <v>94</v>
      </c>
      <c r="AB251" s="56" t="s">
        <v>1256</v>
      </c>
      <c r="AC251" s="57">
        <v>2</v>
      </c>
      <c r="AD251" s="45" t="s">
        <v>206</v>
      </c>
      <c r="AE251" s="92">
        <v>1</v>
      </c>
      <c r="AF251" s="45" t="s">
        <v>206</v>
      </c>
      <c r="AI251" s="60"/>
      <c r="AO251" s="97">
        <f>(SUMIF(利润与分析!B:B,成本与总价!D:D,利润与分析!L:L)-J:J)/SUMIF(利润与分析!B:B,成本与总价!D:D,利润与分析!L:L)</f>
        <v>4.4999918820448098E-2</v>
      </c>
      <c r="AP251" s="77">
        <f t="shared" si="10"/>
        <v>2.1153200684131999E-8</v>
      </c>
      <c r="AR251" s="45">
        <f t="shared" si="11"/>
        <v>90</v>
      </c>
    </row>
    <row r="252" spans="1:44" ht="20.25" customHeight="1" x14ac:dyDescent="0.45">
      <c r="A252" s="62" t="str">
        <f>VLOOKUP(E252,销售员!A:B,2,0)</f>
        <v>南区</v>
      </c>
      <c r="B252" s="62" t="str">
        <f>VLOOKUP(E252,销售员!A:C,3,0)</f>
        <v>福建</v>
      </c>
      <c r="C252" s="24" t="str">
        <f>VLOOKUP(E252,销售员!A:D,4,0)</f>
        <v>福建</v>
      </c>
      <c r="D252" s="66">
        <v>820818</v>
      </c>
      <c r="E252" s="46" t="s">
        <v>638</v>
      </c>
      <c r="F252" s="45" t="s">
        <v>1511</v>
      </c>
      <c r="G252" s="45" t="s">
        <v>1051</v>
      </c>
      <c r="H252" s="45" t="s">
        <v>1512</v>
      </c>
      <c r="I252" s="44" t="s">
        <v>1513</v>
      </c>
      <c r="J252" s="24">
        <f>SUMIF(利润与分析!B:B,成本与总价!D:D,利润与分析!K:K)</f>
        <v>202638.84</v>
      </c>
      <c r="K252" s="48" t="s">
        <v>79</v>
      </c>
      <c r="L252" s="49">
        <v>215573.9</v>
      </c>
      <c r="M252" s="77">
        <f t="shared" si="9"/>
        <v>6.0002903876582497E-2</v>
      </c>
      <c r="N252" s="46">
        <v>0</v>
      </c>
      <c r="O252" s="51" t="s">
        <v>1514</v>
      </c>
      <c r="P252" s="52" t="s">
        <v>294</v>
      </c>
      <c r="Q252" s="52" t="s">
        <v>81</v>
      </c>
      <c r="R252" s="53" t="s">
        <v>51</v>
      </c>
      <c r="V252" s="53">
        <v>210</v>
      </c>
      <c r="X252" s="54">
        <v>45695.436064814799</v>
      </c>
      <c r="Y252" s="45" t="s">
        <v>52</v>
      </c>
      <c r="Z252" s="55" t="s">
        <v>1371</v>
      </c>
      <c r="AA252" s="44" t="s">
        <v>94</v>
      </c>
      <c r="AC252" s="57">
        <v>1</v>
      </c>
      <c r="AD252" s="45" t="s">
        <v>287</v>
      </c>
      <c r="AE252" s="92">
        <v>1</v>
      </c>
      <c r="AF252" s="45" t="s">
        <v>287</v>
      </c>
      <c r="AI252" s="60"/>
      <c r="AO252" s="97">
        <f>(SUMIF(利润与分析!B:B,成本与总价!D:D,利润与分析!L:L)-J:J)/SUMIF(利润与分析!B:B,成本与总价!D:D,利润与分析!L:L)</f>
        <v>6.0002903876582497E-2</v>
      </c>
      <c r="AP252" s="77">
        <f t="shared" si="10"/>
        <v>0</v>
      </c>
      <c r="AR252" s="45">
        <f t="shared" si="11"/>
        <v>210</v>
      </c>
    </row>
    <row r="253" spans="1:44" ht="20.25" customHeight="1" x14ac:dyDescent="0.45">
      <c r="A253" s="62" t="str">
        <f>VLOOKUP(E253,销售员!A:B,2,0)</f>
        <v>南区</v>
      </c>
      <c r="B253" s="62" t="str">
        <f>VLOOKUP(E253,销售员!A:C,3,0)</f>
        <v>广深</v>
      </c>
      <c r="C253" s="24" t="str">
        <f>VLOOKUP(E253,销售员!A:D,4,0)</f>
        <v>广东</v>
      </c>
      <c r="D253" s="66">
        <v>818814</v>
      </c>
      <c r="E253" s="46" t="s">
        <v>97</v>
      </c>
      <c r="F253" s="45" t="s">
        <v>1515</v>
      </c>
      <c r="G253" s="45" t="s">
        <v>507</v>
      </c>
      <c r="H253" s="45" t="s">
        <v>1516</v>
      </c>
      <c r="I253" s="44" t="s">
        <v>1517</v>
      </c>
      <c r="J253" s="24">
        <f>SUMIF(利润与分析!B:B,成本与总价!D:D,利润与分析!K:K)</f>
        <v>422872</v>
      </c>
      <c r="K253" s="48" t="s">
        <v>79</v>
      </c>
      <c r="L253" s="49">
        <v>442783.75</v>
      </c>
      <c r="M253" s="77">
        <f t="shared" si="9"/>
        <v>4.4969468730503302E-2</v>
      </c>
      <c r="N253" s="46">
        <v>0</v>
      </c>
      <c r="O253" s="51" t="s">
        <v>1518</v>
      </c>
      <c r="P253" s="52" t="s">
        <v>91</v>
      </c>
      <c r="Q253" s="52" t="s">
        <v>113</v>
      </c>
      <c r="R253" s="53" t="s">
        <v>51</v>
      </c>
      <c r="V253" s="53">
        <v>150</v>
      </c>
      <c r="X253" s="54">
        <v>45672.408483796302</v>
      </c>
      <c r="Y253" s="45" t="s">
        <v>92</v>
      </c>
      <c r="Z253" s="55" t="s">
        <v>1519</v>
      </c>
      <c r="AA253" s="44" t="s">
        <v>94</v>
      </c>
      <c r="AC253" s="57">
        <v>1</v>
      </c>
      <c r="AD253" s="45" t="s">
        <v>1151</v>
      </c>
      <c r="AE253" s="92">
        <v>1</v>
      </c>
      <c r="AF253" s="45" t="s">
        <v>1151</v>
      </c>
      <c r="AI253" s="60"/>
      <c r="AO253" s="97">
        <f>(SUMIF(利润与分析!B:B,成本与总价!D:D,利润与分析!L:L)-J:J)/SUMIF(利润与分析!B:B,成本与总价!D:D,利润与分析!L:L)</f>
        <v>4.4970007949700103E-2</v>
      </c>
      <c r="AP253" s="77">
        <f t="shared" si="10"/>
        <v>5.3921919675875605E-7</v>
      </c>
      <c r="AR253" s="45">
        <f t="shared" si="11"/>
        <v>150</v>
      </c>
    </row>
    <row r="254" spans="1:44" ht="20.25" customHeight="1" x14ac:dyDescent="0.45">
      <c r="A254" s="62" t="str">
        <f>VLOOKUP(E254,销售员!A:B,2,0)</f>
        <v>南区</v>
      </c>
      <c r="B254" s="62" t="str">
        <f>VLOOKUP(E254,销售员!A:C,3,0)</f>
        <v>沪浙</v>
      </c>
      <c r="C254" s="24" t="str">
        <f>VLOOKUP(E254,销售员!A:D,4,0)</f>
        <v>浙江</v>
      </c>
      <c r="D254" s="66">
        <v>818733</v>
      </c>
      <c r="E254" s="46" t="s">
        <v>1420</v>
      </c>
      <c r="F254" s="45" t="s">
        <v>1520</v>
      </c>
      <c r="G254" s="45" t="s">
        <v>1521</v>
      </c>
      <c r="H254" s="45" t="s">
        <v>1522</v>
      </c>
      <c r="I254" s="44" t="s">
        <v>1523</v>
      </c>
      <c r="J254" s="24">
        <f>SUMIF(利润与分析!B:B,成本与总价!D:D,利润与分析!K:K)</f>
        <v>173858.24</v>
      </c>
      <c r="K254" s="48" t="s">
        <v>79</v>
      </c>
      <c r="L254" s="49">
        <v>182051</v>
      </c>
      <c r="M254" s="77">
        <f t="shared" si="9"/>
        <v>4.5002554229309301E-2</v>
      </c>
      <c r="N254" s="46">
        <v>14424.98</v>
      </c>
      <c r="O254" s="51" t="s">
        <v>1524</v>
      </c>
      <c r="Q254" s="52" t="s">
        <v>113</v>
      </c>
      <c r="X254" s="54">
        <v>45672.423865740697</v>
      </c>
      <c r="Y254" s="45" t="s">
        <v>92</v>
      </c>
      <c r="Z254" s="55" t="s">
        <v>119</v>
      </c>
      <c r="AA254" s="44" t="s">
        <v>1262</v>
      </c>
      <c r="AC254" s="57">
        <v>2</v>
      </c>
      <c r="AD254" s="45" t="s">
        <v>128</v>
      </c>
      <c r="AE254" s="92">
        <v>1</v>
      </c>
      <c r="AF254" s="45" t="s">
        <v>128</v>
      </c>
      <c r="AI254" s="60"/>
      <c r="AO254" s="97">
        <f>(SUMIF(利润与分析!B:B,成本与总价!D:D,利润与分析!L:L)-J:J)/SUMIF(利润与分析!B:B,成本与总价!D:D,利润与分析!L:L)</f>
        <v>4.5002711602345702E-2</v>
      </c>
      <c r="AP254" s="77">
        <f t="shared" si="10"/>
        <v>1.57373036407948E-7</v>
      </c>
      <c r="AR254" s="45">
        <f t="shared" si="11"/>
        <v>0</v>
      </c>
    </row>
    <row r="255" spans="1:44" ht="20.25" customHeight="1" x14ac:dyDescent="0.45">
      <c r="A255" s="62" t="str">
        <f>VLOOKUP(E255,销售员!A:B,2,0)</f>
        <v>北区</v>
      </c>
      <c r="B255" s="62" t="str">
        <f>VLOOKUP(E255,销售员!A:C,3,0)</f>
        <v>京津冀</v>
      </c>
      <c r="C255" s="24" t="str">
        <f>VLOOKUP(E255,销售员!A:D,4,0)</f>
        <v>天津</v>
      </c>
      <c r="D255" s="66">
        <v>818914</v>
      </c>
      <c r="E255" s="46" t="s">
        <v>295</v>
      </c>
      <c r="F255" s="45" t="s">
        <v>1525</v>
      </c>
      <c r="G255" s="45" t="s">
        <v>1526</v>
      </c>
      <c r="H255" s="45" t="s">
        <v>1527</v>
      </c>
      <c r="I255" s="44" t="s">
        <v>1528</v>
      </c>
      <c r="J255" s="24">
        <f>SUMIF(利润与分析!B:B,成本与总价!D:D,利润与分析!K:K)</f>
        <v>35741.5</v>
      </c>
      <c r="K255" s="48" t="s">
        <v>79</v>
      </c>
      <c r="L255" s="49">
        <v>38011</v>
      </c>
      <c r="M255" s="77">
        <f t="shared" si="9"/>
        <v>5.9706400778721899E-2</v>
      </c>
      <c r="N255" s="46">
        <v>0</v>
      </c>
      <c r="O255" s="51" t="s">
        <v>1529</v>
      </c>
      <c r="P255" s="52" t="s">
        <v>1084</v>
      </c>
      <c r="Q255" s="52" t="s">
        <v>113</v>
      </c>
      <c r="X255" s="54">
        <v>45672.4378587963</v>
      </c>
      <c r="Y255" s="45" t="s">
        <v>118</v>
      </c>
      <c r="Z255" s="55" t="s">
        <v>119</v>
      </c>
      <c r="AA255" s="44" t="s">
        <v>127</v>
      </c>
      <c r="AC255" s="57">
        <v>1</v>
      </c>
      <c r="AD255" s="45" t="s">
        <v>120</v>
      </c>
      <c r="AE255" s="92">
        <v>1</v>
      </c>
      <c r="AF255" s="45" t="s">
        <v>120</v>
      </c>
      <c r="AI255" s="60"/>
      <c r="AO255" s="97">
        <f>(SUMIF(利润与分析!B:B,成本与总价!D:D,利润与分析!L:L)-J:J)/SUMIF(利润与分析!B:B,成本与总价!D:D,利润与分析!L:L)</f>
        <v>5.9701453271175597E-2</v>
      </c>
      <c r="AP255" s="77">
        <f t="shared" si="10"/>
        <v>-4.9475075463156804E-6</v>
      </c>
      <c r="AR255" s="45">
        <f t="shared" si="11"/>
        <v>0</v>
      </c>
    </row>
    <row r="256" spans="1:44" ht="20.25" customHeight="1" x14ac:dyDescent="0.45">
      <c r="A256" s="62" t="str">
        <f>VLOOKUP(E256,销售员!A:B,2,0)</f>
        <v>北区</v>
      </c>
      <c r="B256" s="62" t="str">
        <f>VLOOKUP(E256,销售员!A:C,3,0)</f>
        <v>京津冀</v>
      </c>
      <c r="C256" s="24" t="str">
        <f>VLOOKUP(E256,销售员!A:D,4,0)</f>
        <v>北京</v>
      </c>
      <c r="D256" s="66">
        <v>818912</v>
      </c>
      <c r="E256" s="46" t="s">
        <v>471</v>
      </c>
      <c r="F256" s="45" t="s">
        <v>1530</v>
      </c>
      <c r="G256" s="45" t="s">
        <v>1531</v>
      </c>
      <c r="H256" s="45" t="s">
        <v>1532</v>
      </c>
      <c r="I256" s="44" t="s">
        <v>1533</v>
      </c>
      <c r="J256" s="24">
        <f>SUMIF(利润与分析!B:B,成本与总价!D:D,利润与分析!K:K)</f>
        <v>1186.6199999999999</v>
      </c>
      <c r="K256" s="48" t="s">
        <v>79</v>
      </c>
      <c r="L256" s="49">
        <v>1236</v>
      </c>
      <c r="M256" s="77">
        <f t="shared" si="9"/>
        <v>3.99514563106797E-2</v>
      </c>
      <c r="N256" s="46">
        <v>0</v>
      </c>
      <c r="O256" s="51" t="s">
        <v>1534</v>
      </c>
      <c r="Q256" s="52" t="s">
        <v>113</v>
      </c>
      <c r="X256" s="54">
        <v>45672.438460648104</v>
      </c>
      <c r="Y256" s="45" t="s">
        <v>92</v>
      </c>
      <c r="Z256" s="55" t="s">
        <v>119</v>
      </c>
      <c r="AA256" s="44" t="s">
        <v>127</v>
      </c>
      <c r="AC256" s="57">
        <v>1</v>
      </c>
      <c r="AD256" s="45" t="s">
        <v>128</v>
      </c>
      <c r="AE256" s="92">
        <v>1</v>
      </c>
      <c r="AF256" s="45" t="s">
        <v>128</v>
      </c>
      <c r="AI256" s="60"/>
      <c r="AO256" s="97">
        <f>(SUMIF(利润与分析!B:B,成本与总价!D:D,利润与分析!L:L)-J:J)/SUMIF(利润与分析!B:B,成本与总价!D:D,利润与分析!L:L)</f>
        <v>4.0145601617795797E-2</v>
      </c>
      <c r="AP256" s="77">
        <f t="shared" si="10"/>
        <v>1.94145307116138E-4</v>
      </c>
      <c r="AR256" s="45">
        <f t="shared" si="11"/>
        <v>0</v>
      </c>
    </row>
    <row r="257" spans="1:44" ht="20.25" customHeight="1" x14ac:dyDescent="0.45">
      <c r="A257" s="62" t="str">
        <f>VLOOKUP(E257,销售员!A:B,2,0)</f>
        <v>南区</v>
      </c>
      <c r="B257" s="62" t="str">
        <f>VLOOKUP(E257,销售员!A:C,3,0)</f>
        <v>广深</v>
      </c>
      <c r="C257" s="24" t="str">
        <f>VLOOKUP(E257,销售员!A:D,4,0)</f>
        <v>广东</v>
      </c>
      <c r="D257" s="66">
        <v>818883</v>
      </c>
      <c r="E257" s="46" t="s">
        <v>97</v>
      </c>
      <c r="F257" s="45" t="s">
        <v>1535</v>
      </c>
      <c r="G257" s="45" t="s">
        <v>1536</v>
      </c>
      <c r="H257" s="45" t="s">
        <v>1537</v>
      </c>
      <c r="I257" s="44" t="s">
        <v>1538</v>
      </c>
      <c r="J257" s="24">
        <f>SUMIF(利润与分析!B:B,成本与总价!D:D,利润与分析!K:K)</f>
        <v>11775.25</v>
      </c>
      <c r="K257" s="48" t="s">
        <v>79</v>
      </c>
      <c r="L257" s="49">
        <v>12148</v>
      </c>
      <c r="M257" s="77">
        <f t="shared" si="9"/>
        <v>3.0684063220283199E-2</v>
      </c>
      <c r="N257" s="46">
        <v>0</v>
      </c>
      <c r="O257" s="51" t="s">
        <v>1539</v>
      </c>
      <c r="P257" s="52" t="s">
        <v>582</v>
      </c>
      <c r="Q257" s="52" t="s">
        <v>113</v>
      </c>
      <c r="X257" s="54">
        <v>45672.447951388902</v>
      </c>
      <c r="Y257" s="45" t="s">
        <v>118</v>
      </c>
      <c r="Z257" s="55" t="s">
        <v>119</v>
      </c>
      <c r="AA257" s="44" t="s">
        <v>94</v>
      </c>
      <c r="AC257" s="57">
        <v>1</v>
      </c>
      <c r="AD257" s="45" t="s">
        <v>120</v>
      </c>
      <c r="AE257" s="92">
        <v>1</v>
      </c>
      <c r="AF257" s="45" t="s">
        <v>120</v>
      </c>
      <c r="AI257" s="60"/>
      <c r="AO257" s="97">
        <f>(SUMIF(利润与分析!B:B,成本与总价!D:D,利润与分析!L:L)-J:J)/SUMIF(利润与分析!B:B,成本与总价!D:D,利润与分析!L:L)</f>
        <v>0.05</v>
      </c>
      <c r="AP257" s="77">
        <f t="shared" si="10"/>
        <v>1.93159367797168E-2</v>
      </c>
      <c r="AR257" s="45">
        <f t="shared" si="11"/>
        <v>0</v>
      </c>
    </row>
    <row r="258" spans="1:44" ht="20.25" customHeight="1" x14ac:dyDescent="0.45">
      <c r="A258" s="62" t="str">
        <f>VLOOKUP(E258,销售员!A:B,2,0)</f>
        <v>北区</v>
      </c>
      <c r="B258" s="62" t="str">
        <f>VLOOKUP(E258,销售员!A:C,3,0)</f>
        <v>京津冀</v>
      </c>
      <c r="C258" s="24" t="str">
        <f>VLOOKUP(E258,销售员!A:D,4,0)</f>
        <v>北京</v>
      </c>
      <c r="D258" s="66">
        <v>818929</v>
      </c>
      <c r="E258" s="46" t="s">
        <v>471</v>
      </c>
      <c r="F258" s="45" t="s">
        <v>1540</v>
      </c>
      <c r="G258" s="45" t="s">
        <v>1541</v>
      </c>
      <c r="H258" s="45" t="s">
        <v>1542</v>
      </c>
      <c r="I258" s="44" t="s">
        <v>1543</v>
      </c>
      <c r="J258" s="24">
        <f>SUMIF(利润与分析!B:B,成本与总价!D:D,利润与分析!K:K)</f>
        <v>2019.47</v>
      </c>
      <c r="K258" s="48" t="s">
        <v>79</v>
      </c>
      <c r="L258" s="49">
        <v>2072.34</v>
      </c>
      <c r="M258" s="77">
        <f t="shared" ref="M258:M321" si="12">(L:L-J:J)/L:L</f>
        <v>2.5512222897787099E-2</v>
      </c>
      <c r="N258" s="46">
        <v>0</v>
      </c>
      <c r="O258" s="51" t="s">
        <v>1544</v>
      </c>
      <c r="Q258" s="52" t="s">
        <v>113</v>
      </c>
      <c r="X258" s="54">
        <v>45672.455659722204</v>
      </c>
      <c r="Y258" s="45" t="s">
        <v>118</v>
      </c>
      <c r="Z258" s="55" t="s">
        <v>119</v>
      </c>
      <c r="AA258" s="44" t="s">
        <v>127</v>
      </c>
      <c r="AC258" s="57">
        <v>1</v>
      </c>
      <c r="AD258" s="45" t="s">
        <v>120</v>
      </c>
      <c r="AE258" s="92">
        <v>1</v>
      </c>
      <c r="AF258" s="45" t="s">
        <v>120</v>
      </c>
      <c r="AI258" s="60"/>
      <c r="AO258" s="97">
        <f>(SUMIF(利润与分析!B:B,成本与总价!D:D,利润与分析!L:L)-J:J)/SUMIF(利润与分析!B:B,成本与总价!D:D,利润与分析!L:L)</f>
        <v>4.5005296409790702E-2</v>
      </c>
      <c r="AP258" s="77">
        <f t="shared" ref="AP258:AP321" si="13">AO258-M258+W258%</f>
        <v>1.9493073512003599E-2</v>
      </c>
      <c r="AR258" s="45">
        <f t="shared" ref="AR258:AR321" si="14">IF(R258="是",AE258*AF258+AG258*AH258+AI258*AJ258+AK258*AL258+AM258*AN258,0)</f>
        <v>0</v>
      </c>
    </row>
    <row r="259" spans="1:44" ht="20.25" customHeight="1" x14ac:dyDescent="0.45">
      <c r="A259" s="62" t="str">
        <f>VLOOKUP(E259,销售员!A:B,2,0)</f>
        <v>南区</v>
      </c>
      <c r="B259" s="62" t="str">
        <f>VLOOKUP(E259,销售员!A:C,3,0)</f>
        <v>福建</v>
      </c>
      <c r="C259" s="24" t="str">
        <f>VLOOKUP(E259,销售员!A:D,4,0)</f>
        <v>福建</v>
      </c>
      <c r="D259" s="66">
        <v>820825</v>
      </c>
      <c r="E259" s="46" t="s">
        <v>638</v>
      </c>
      <c r="F259" s="45" t="s">
        <v>1545</v>
      </c>
      <c r="G259" s="45" t="s">
        <v>640</v>
      </c>
      <c r="H259" s="45" t="s">
        <v>1546</v>
      </c>
      <c r="I259" s="44" t="s">
        <v>1547</v>
      </c>
      <c r="J259" s="24">
        <f>SUMIF(利润与分析!B:B,成本与总价!D:D,利润与分析!K:K)</f>
        <v>96105.919999999998</v>
      </c>
      <c r="K259" s="48" t="s">
        <v>79</v>
      </c>
      <c r="L259" s="49">
        <v>100634.46</v>
      </c>
      <c r="M259" s="77">
        <f t="shared" si="12"/>
        <v>4.4999893674592402E-2</v>
      </c>
      <c r="N259" s="46">
        <v>30190</v>
      </c>
      <c r="O259" s="51" t="s">
        <v>1548</v>
      </c>
      <c r="P259" s="52" t="s">
        <v>61</v>
      </c>
      <c r="Q259" s="52" t="s">
        <v>81</v>
      </c>
      <c r="R259" s="53" t="s">
        <v>51</v>
      </c>
      <c r="V259" s="53">
        <v>90</v>
      </c>
      <c r="X259" s="54">
        <v>45695.554768518501</v>
      </c>
      <c r="Y259" s="45" t="s">
        <v>52</v>
      </c>
      <c r="Z259" s="55" t="s">
        <v>1549</v>
      </c>
      <c r="AA259" s="44" t="s">
        <v>94</v>
      </c>
      <c r="AC259" s="57">
        <v>2</v>
      </c>
      <c r="AD259" s="45" t="s">
        <v>206</v>
      </c>
      <c r="AE259" s="92">
        <v>1</v>
      </c>
      <c r="AF259" s="45" t="s">
        <v>206</v>
      </c>
      <c r="AI259" s="60"/>
      <c r="AO259" s="97">
        <f>(SUMIF(利润与分析!B:B,成本与总价!D:D,利润与分析!L:L)-J:J)/SUMIF(利润与分析!B:B,成本与总价!D:D,利润与分析!L:L)</f>
        <v>4.4999893674592402E-2</v>
      </c>
      <c r="AP259" s="77">
        <f t="shared" si="13"/>
        <v>0</v>
      </c>
      <c r="AR259" s="45">
        <f t="shared" si="14"/>
        <v>90</v>
      </c>
    </row>
    <row r="260" spans="1:44" ht="20.25" customHeight="1" x14ac:dyDescent="0.45">
      <c r="A260" s="62" t="str">
        <f>VLOOKUP(E260,销售员!A:B,2,0)</f>
        <v>南区</v>
      </c>
      <c r="B260" s="62" t="str">
        <f>VLOOKUP(E260,销售员!A:C,3,0)</f>
        <v>鄂赣</v>
      </c>
      <c r="C260" s="24" t="str">
        <f>VLOOKUP(E260,销售员!A:D,4,0)</f>
        <v>江西</v>
      </c>
      <c r="D260" s="66">
        <v>818938</v>
      </c>
      <c r="E260" s="46" t="s">
        <v>670</v>
      </c>
      <c r="F260" s="45" t="s">
        <v>1550</v>
      </c>
      <c r="G260" s="45" t="s">
        <v>1551</v>
      </c>
      <c r="H260" s="45" t="s">
        <v>1552</v>
      </c>
      <c r="I260" s="44" t="s">
        <v>1553</v>
      </c>
      <c r="J260" s="24">
        <f>SUMIF(利润与分析!B:B,成本与总价!D:D,利润与分析!K:K)</f>
        <v>24387.61</v>
      </c>
      <c r="K260" s="48" t="s">
        <v>79</v>
      </c>
      <c r="L260" s="49">
        <v>25026</v>
      </c>
      <c r="M260" s="77">
        <f t="shared" si="12"/>
        <v>2.5509070566610802E-2</v>
      </c>
      <c r="N260" s="46">
        <v>0</v>
      </c>
      <c r="O260" s="51" t="s">
        <v>1554</v>
      </c>
      <c r="P260" s="52" t="s">
        <v>91</v>
      </c>
      <c r="Q260" s="52" t="s">
        <v>113</v>
      </c>
      <c r="X260" s="54">
        <v>45672.485381944403</v>
      </c>
      <c r="Y260" s="45" t="s">
        <v>118</v>
      </c>
      <c r="Z260" s="55" t="s">
        <v>119</v>
      </c>
      <c r="AA260" s="44" t="s">
        <v>1262</v>
      </c>
      <c r="AC260" s="57">
        <v>1</v>
      </c>
      <c r="AD260" s="45" t="s">
        <v>120</v>
      </c>
      <c r="AE260" s="92">
        <v>1</v>
      </c>
      <c r="AF260" s="45" t="s">
        <v>120</v>
      </c>
      <c r="AI260" s="60"/>
      <c r="AO260" s="97">
        <f>(SUMIF(利润与分析!B:B,成本与总价!D:D,利润与分析!L:L)-J:J)/SUMIF(利润与分析!B:B,成本与总价!D:D,利润与分析!L:L)</f>
        <v>4.50002095018283E-2</v>
      </c>
      <c r="AP260" s="77">
        <f t="shared" si="13"/>
        <v>1.9491138935217402E-2</v>
      </c>
      <c r="AR260" s="45">
        <f t="shared" si="14"/>
        <v>0</v>
      </c>
    </row>
    <row r="261" spans="1:44" ht="20.25" customHeight="1" x14ac:dyDescent="0.45">
      <c r="A261" s="62" t="str">
        <f>VLOOKUP(E261,销售员!A:B,2,0)</f>
        <v>北区</v>
      </c>
      <c r="B261" s="62" t="str">
        <f>VLOOKUP(E261,销售员!A:C,3,0)</f>
        <v>京津冀</v>
      </c>
      <c r="C261" s="24" t="str">
        <f>VLOOKUP(E261,销售员!A:D,4,0)</f>
        <v>河北</v>
      </c>
      <c r="D261" s="66">
        <v>818955</v>
      </c>
      <c r="E261" s="46" t="s">
        <v>1008</v>
      </c>
      <c r="F261" s="45" t="s">
        <v>1555</v>
      </c>
      <c r="G261" s="45" t="s">
        <v>1556</v>
      </c>
      <c r="H261" s="45" t="s">
        <v>1557</v>
      </c>
      <c r="I261" s="44" t="s">
        <v>1558</v>
      </c>
      <c r="J261" s="24">
        <f>SUMIF(利润与分析!B:B,成本与总价!D:D,利润与分析!K:K)</f>
        <v>27710.11</v>
      </c>
      <c r="K261" s="48" t="s">
        <v>79</v>
      </c>
      <c r="L261" s="49">
        <v>28435</v>
      </c>
      <c r="M261" s="77">
        <f t="shared" si="12"/>
        <v>2.5492878494812701E-2</v>
      </c>
      <c r="N261" s="46">
        <v>0</v>
      </c>
      <c r="O261" s="51" t="s">
        <v>1559</v>
      </c>
      <c r="Q261" s="52" t="s">
        <v>113</v>
      </c>
      <c r="X261" s="54">
        <v>45672.582743055602</v>
      </c>
      <c r="Y261" s="45" t="s">
        <v>118</v>
      </c>
      <c r="Z261" s="55" t="s">
        <v>119</v>
      </c>
      <c r="AA261" s="44" t="s">
        <v>127</v>
      </c>
      <c r="AC261" s="57">
        <v>1</v>
      </c>
      <c r="AD261" s="45" t="s">
        <v>120</v>
      </c>
      <c r="AE261" s="92">
        <v>1</v>
      </c>
      <c r="AF261" s="45" t="s">
        <v>120</v>
      </c>
      <c r="AI261" s="60"/>
      <c r="AO261" s="97">
        <f>(SUMIF(利润与分析!B:B,成本与总价!D:D,利润与分析!L:L)-J:J)/SUMIF(利润与分析!B:B,成本与总价!D:D,利润与分析!L:L)</f>
        <v>4.4999605387545598E-2</v>
      </c>
      <c r="AP261" s="77">
        <f t="shared" si="13"/>
        <v>1.95067268927329E-2</v>
      </c>
      <c r="AR261" s="45">
        <f t="shared" si="14"/>
        <v>0</v>
      </c>
    </row>
    <row r="262" spans="1:44" ht="20.25" customHeight="1" x14ac:dyDescent="0.45">
      <c r="A262" s="62" t="str">
        <f>VLOOKUP(E262,销售员!A:B,2,0)</f>
        <v>南区</v>
      </c>
      <c r="B262" s="62" t="str">
        <f>VLOOKUP(E262,销售员!A:C,3,0)</f>
        <v>福建</v>
      </c>
      <c r="C262" s="24" t="str">
        <f>VLOOKUP(E262,销售员!A:D,4,0)</f>
        <v>福建</v>
      </c>
      <c r="D262" s="66">
        <v>820962</v>
      </c>
      <c r="E262" s="46" t="s">
        <v>822</v>
      </c>
      <c r="F262" s="45" t="s">
        <v>1560</v>
      </c>
      <c r="G262" s="45" t="s">
        <v>824</v>
      </c>
      <c r="H262" s="45" t="s">
        <v>1561</v>
      </c>
      <c r="I262" s="44" t="s">
        <v>1562</v>
      </c>
      <c r="J262" s="24">
        <f>SUMIF(利润与分析!B:B,成本与总价!D:D,利润与分析!K:K)</f>
        <v>2022344.92</v>
      </c>
      <c r="K262" s="48" t="s">
        <v>79</v>
      </c>
      <c r="L262" s="49">
        <v>2117638.64</v>
      </c>
      <c r="M262" s="77">
        <f t="shared" si="12"/>
        <v>4.4999991122187097E-2</v>
      </c>
      <c r="N262" s="46">
        <v>0</v>
      </c>
      <c r="O262" s="51" t="s">
        <v>1563</v>
      </c>
      <c r="P262" s="52" t="s">
        <v>91</v>
      </c>
      <c r="Q262" s="52" t="s">
        <v>113</v>
      </c>
      <c r="X262" s="54">
        <v>45695.748229166697</v>
      </c>
      <c r="Y262" s="45" t="s">
        <v>52</v>
      </c>
      <c r="Z262" s="55" t="s">
        <v>119</v>
      </c>
      <c r="AA262" s="44" t="s">
        <v>94</v>
      </c>
      <c r="AC262" s="57">
        <v>1</v>
      </c>
      <c r="AD262" s="45" t="s">
        <v>128</v>
      </c>
      <c r="AE262" s="92">
        <v>1</v>
      </c>
      <c r="AF262" s="45" t="s">
        <v>128</v>
      </c>
      <c r="AI262" s="60"/>
      <c r="AO262" s="97">
        <f>(SUMIF(利润与分析!B:B,成本与总价!D:D,利润与分析!L:L)-J:J)/SUMIF(利润与分析!B:B,成本与总价!D:D,利润与分析!L:L)</f>
        <v>4.5000000141667398E-2</v>
      </c>
      <c r="AP262" s="77">
        <f t="shared" si="13"/>
        <v>9.01948030845867E-9</v>
      </c>
      <c r="AR262" s="45">
        <f t="shared" si="14"/>
        <v>0</v>
      </c>
    </row>
    <row r="263" spans="1:44" ht="20.25" customHeight="1" x14ac:dyDescent="0.45">
      <c r="A263" s="62" t="str">
        <f>VLOOKUP(E263,销售员!A:B,2,0)</f>
        <v>南区</v>
      </c>
      <c r="B263" s="62" t="str">
        <f>VLOOKUP(E263,销售员!A:C,3,0)</f>
        <v>苏皖</v>
      </c>
      <c r="C263" s="24" t="str">
        <f>VLOOKUP(E263,销售员!A:D,4,0)</f>
        <v>江苏</v>
      </c>
      <c r="D263" s="66">
        <v>818979</v>
      </c>
      <c r="E263" s="46" t="s">
        <v>558</v>
      </c>
      <c r="F263" s="45" t="s">
        <v>1564</v>
      </c>
      <c r="G263" s="45" t="s">
        <v>1565</v>
      </c>
      <c r="H263" s="45" t="s">
        <v>1566</v>
      </c>
      <c r="I263" s="44" t="s">
        <v>1567</v>
      </c>
      <c r="J263" s="24">
        <f>SUMIF(利润与分析!B:B,成本与总价!D:D,利润与分析!K:K)</f>
        <v>8915.2683199999992</v>
      </c>
      <c r="K263" s="48" t="s">
        <v>79</v>
      </c>
      <c r="L263" s="49">
        <v>9036</v>
      </c>
      <c r="M263" s="77">
        <f t="shared" si="12"/>
        <v>1.3361186365648399E-2</v>
      </c>
      <c r="N263" s="46">
        <v>0</v>
      </c>
      <c r="O263" s="51" t="s">
        <v>1568</v>
      </c>
      <c r="P263" s="52" t="s">
        <v>91</v>
      </c>
      <c r="Q263" s="52" t="s">
        <v>103</v>
      </c>
      <c r="X263" s="54">
        <v>45672.597581018497</v>
      </c>
      <c r="Y263" s="45" t="s">
        <v>118</v>
      </c>
      <c r="Z263" s="55" t="s">
        <v>119</v>
      </c>
      <c r="AA263" s="44" t="s">
        <v>83</v>
      </c>
      <c r="AC263" s="57">
        <v>1</v>
      </c>
      <c r="AD263" s="45" t="s">
        <v>120</v>
      </c>
      <c r="AE263" s="92">
        <v>1</v>
      </c>
      <c r="AF263" s="45" t="s">
        <v>120</v>
      </c>
      <c r="AI263" s="60"/>
      <c r="AO263" s="97">
        <f>(SUMIF(利润与分析!B:B,成本与总价!D:D,利润与分析!L:L)-J:J)/SUMIF(利润与分析!B:B,成本与总价!D:D,利润与分析!L:L)</f>
        <v>3.29882291689262E-2</v>
      </c>
      <c r="AP263" s="77">
        <f t="shared" si="13"/>
        <v>1.9627042803277799E-2</v>
      </c>
      <c r="AR263" s="45">
        <f t="shared" si="14"/>
        <v>0</v>
      </c>
    </row>
    <row r="264" spans="1:44" ht="20.25" customHeight="1" x14ac:dyDescent="0.45">
      <c r="A264" s="62" t="str">
        <f>VLOOKUP(E264,销售员!A:B,2,0)</f>
        <v>南区</v>
      </c>
      <c r="B264" s="62" t="str">
        <f>VLOOKUP(E264,销售员!A:C,3,0)</f>
        <v>福建</v>
      </c>
      <c r="C264" s="24" t="str">
        <f>VLOOKUP(E264,销售员!A:D,4,0)</f>
        <v>福建</v>
      </c>
      <c r="D264" s="66">
        <v>820958</v>
      </c>
      <c r="E264" s="46" t="s">
        <v>822</v>
      </c>
      <c r="F264" s="45" t="s">
        <v>1569</v>
      </c>
      <c r="G264" s="45" t="s">
        <v>824</v>
      </c>
      <c r="H264" s="45" t="s">
        <v>1570</v>
      </c>
      <c r="I264" s="44" t="s">
        <v>1571</v>
      </c>
      <c r="J264" s="24">
        <f>SUMIF(利润与分析!B:B,成本与总价!D:D,利润与分析!K:K)</f>
        <v>2811579.2</v>
      </c>
      <c r="K264" s="48" t="s">
        <v>79</v>
      </c>
      <c r="L264" s="49">
        <v>2944062</v>
      </c>
      <c r="M264" s="77">
        <f t="shared" si="12"/>
        <v>4.5000003396667501E-2</v>
      </c>
      <c r="N264" s="46">
        <v>0</v>
      </c>
      <c r="O264" s="51" t="s">
        <v>1563</v>
      </c>
      <c r="P264" s="52" t="s">
        <v>91</v>
      </c>
      <c r="Q264" s="52" t="s">
        <v>113</v>
      </c>
      <c r="X264" s="54">
        <v>45695.730532407397</v>
      </c>
      <c r="Y264" s="45" t="s">
        <v>52</v>
      </c>
      <c r="Z264" s="55" t="s">
        <v>119</v>
      </c>
      <c r="AA264" s="44" t="s">
        <v>94</v>
      </c>
      <c r="AC264" s="57">
        <v>1</v>
      </c>
      <c r="AD264" s="45" t="s">
        <v>128</v>
      </c>
      <c r="AE264" s="92">
        <v>1</v>
      </c>
      <c r="AF264" s="45" t="s">
        <v>128</v>
      </c>
      <c r="AI264" s="60"/>
      <c r="AO264" s="97">
        <f>(SUMIF(利润与分析!B:B,成本与总价!D:D,利润与分析!L:L)-J:J)/SUMIF(利润与分析!B:B,成本与总价!D:D,利润与分析!L:L)</f>
        <v>4.5000003396667501E-2</v>
      </c>
      <c r="AP264" s="77">
        <f t="shared" si="13"/>
        <v>0</v>
      </c>
      <c r="AR264" s="45">
        <f t="shared" si="14"/>
        <v>0</v>
      </c>
    </row>
    <row r="265" spans="1:44" ht="20.25" customHeight="1" x14ac:dyDescent="0.45">
      <c r="A265" s="62" t="str">
        <f>VLOOKUP(E265,销售员!A:B,2,0)</f>
        <v>南区</v>
      </c>
      <c r="B265" s="62" t="str">
        <f>VLOOKUP(E265,销售员!A:C,3,0)</f>
        <v>沪浙</v>
      </c>
      <c r="C265" s="24" t="str">
        <f>VLOOKUP(E265,销售员!A:D,4,0)</f>
        <v>浙江</v>
      </c>
      <c r="D265" s="66">
        <v>817283</v>
      </c>
      <c r="E265" s="46" t="s">
        <v>288</v>
      </c>
      <c r="F265" s="45" t="s">
        <v>1572</v>
      </c>
      <c r="G265" s="45" t="s">
        <v>1573</v>
      </c>
      <c r="H265" s="45" t="s">
        <v>1574</v>
      </c>
      <c r="I265" s="44" t="s">
        <v>1575</v>
      </c>
      <c r="J265" s="24">
        <f>SUMIF(利润与分析!B:B,成本与总价!D:D,利润与分析!K:K)</f>
        <v>2780580.14</v>
      </c>
      <c r="K265" s="48" t="s">
        <v>79</v>
      </c>
      <c r="L265" s="49">
        <v>2853375</v>
      </c>
      <c r="M265" s="77">
        <f t="shared" si="12"/>
        <v>2.5511844745257899E-2</v>
      </c>
      <c r="N265" s="46">
        <v>0</v>
      </c>
      <c r="O265" s="51" t="s">
        <v>1576</v>
      </c>
      <c r="P265" s="52" t="s">
        <v>91</v>
      </c>
      <c r="Q265" s="52" t="s">
        <v>113</v>
      </c>
      <c r="X265" s="54">
        <v>45663.4891319444</v>
      </c>
      <c r="Y265" s="45" t="s">
        <v>118</v>
      </c>
      <c r="Z265" s="55" t="s">
        <v>119</v>
      </c>
      <c r="AA265" s="44" t="s">
        <v>127</v>
      </c>
      <c r="AC265" s="57">
        <v>1</v>
      </c>
      <c r="AD265" s="45" t="s">
        <v>484</v>
      </c>
      <c r="AE265" s="92">
        <v>1</v>
      </c>
      <c r="AF265" s="45" t="s">
        <v>484</v>
      </c>
      <c r="AI265" s="60"/>
      <c r="AO265" s="97">
        <f>(SUMIF(利润与分析!B:B,成本与总价!D:D,利润与分析!L:L)-J:J)/SUMIF(利润与分析!B:B,成本与总价!D:D,利润与分析!L:L)</f>
        <v>4.50014855543149E-2</v>
      </c>
      <c r="AP265" s="77">
        <f t="shared" si="13"/>
        <v>1.94896408090569E-2</v>
      </c>
      <c r="AR265" s="45">
        <f t="shared" si="14"/>
        <v>0</v>
      </c>
    </row>
    <row r="266" spans="1:44" ht="20.25" customHeight="1" x14ac:dyDescent="0.45">
      <c r="A266" s="62" t="str">
        <f>VLOOKUP(E266,销售员!A:B,2,0)</f>
        <v>南区</v>
      </c>
      <c r="B266" s="62" t="str">
        <f>VLOOKUP(E266,销售员!A:C,3,0)</f>
        <v>福建</v>
      </c>
      <c r="C266" s="24" t="str">
        <f>VLOOKUP(E266,销售员!A:D,4,0)</f>
        <v>福建</v>
      </c>
      <c r="D266" s="66">
        <v>821385</v>
      </c>
      <c r="E266" s="46" t="s">
        <v>638</v>
      </c>
      <c r="F266" s="45" t="s">
        <v>1577</v>
      </c>
      <c r="G266" s="45" t="s">
        <v>1578</v>
      </c>
      <c r="H266" s="45" t="s">
        <v>1579</v>
      </c>
      <c r="I266" s="44" t="s">
        <v>1580</v>
      </c>
      <c r="J266" s="24">
        <f>SUMIF(利润与分析!B:B,成本与总价!D:D,利润与分析!K:K)</f>
        <v>1979144.25</v>
      </c>
      <c r="K266" s="48" t="s">
        <v>79</v>
      </c>
      <c r="L266" s="49">
        <v>2010157.6</v>
      </c>
      <c r="M266" s="77">
        <f t="shared" si="12"/>
        <v>1.5428317660267201E-2</v>
      </c>
      <c r="N266" s="46">
        <v>0</v>
      </c>
      <c r="O266" s="51" t="s">
        <v>1581</v>
      </c>
      <c r="P266" s="52" t="s">
        <v>91</v>
      </c>
      <c r="Q266" s="52" t="s">
        <v>81</v>
      </c>
      <c r="R266" s="53" t="s">
        <v>51</v>
      </c>
      <c r="V266" s="53">
        <v>0</v>
      </c>
      <c r="W266" s="53">
        <v>-3</v>
      </c>
      <c r="X266" s="54">
        <v>45699.6621296296</v>
      </c>
      <c r="Y266" s="45" t="s">
        <v>118</v>
      </c>
      <c r="Z266" s="55" t="s">
        <v>1582</v>
      </c>
      <c r="AA266" s="44" t="s">
        <v>94</v>
      </c>
      <c r="AC266" s="57">
        <v>1</v>
      </c>
      <c r="AD266" s="45" t="s">
        <v>120</v>
      </c>
      <c r="AE266" s="92">
        <v>1</v>
      </c>
      <c r="AF266" s="45" t="s">
        <v>120</v>
      </c>
      <c r="AI266" s="60"/>
      <c r="AO266" s="97">
        <f>(SUMIF(利润与分析!B:B,成本与总价!D:D,利润与分析!L:L)-J:J)/SUMIF(利润与分析!B:B,成本与总价!D:D,利润与分析!L:L)</f>
        <v>4.4965291771708098E-2</v>
      </c>
      <c r="AP266" s="77">
        <f t="shared" si="13"/>
        <v>-4.6302588855906502E-4</v>
      </c>
      <c r="AR266" s="45">
        <f t="shared" si="14"/>
        <v>0</v>
      </c>
    </row>
    <row r="267" spans="1:44" ht="20.25" customHeight="1" x14ac:dyDescent="0.45">
      <c r="A267" s="62" t="str">
        <f>VLOOKUP(E267,销售员!A:B,2,0)</f>
        <v>南区</v>
      </c>
      <c r="B267" s="62" t="str">
        <f>VLOOKUP(E267,销售员!A:C,3,0)</f>
        <v>广深</v>
      </c>
      <c r="C267" s="24" t="str">
        <f>VLOOKUP(E267,销售员!A:D,4,0)</f>
        <v>广东</v>
      </c>
      <c r="D267" s="66">
        <v>818569</v>
      </c>
      <c r="E267" s="46" t="s">
        <v>843</v>
      </c>
      <c r="F267" s="45" t="s">
        <v>1583</v>
      </c>
      <c r="G267" s="45" t="s">
        <v>1584</v>
      </c>
      <c r="H267" s="45" t="s">
        <v>1585</v>
      </c>
      <c r="I267" s="44" t="s">
        <v>1586</v>
      </c>
      <c r="J267" s="24">
        <f>SUMIF(利润与分析!B:B,成本与总价!D:D,利润与分析!K:K)</f>
        <v>3808866.09</v>
      </c>
      <c r="K267" s="48" t="s">
        <v>79</v>
      </c>
      <c r="L267" s="49">
        <v>3808866.18</v>
      </c>
      <c r="M267" s="77">
        <f t="shared" si="12"/>
        <v>2.3629079117883201E-8</v>
      </c>
      <c r="N267" s="46">
        <v>0</v>
      </c>
      <c r="O267" s="51" t="s">
        <v>1587</v>
      </c>
      <c r="P267" s="52" t="s">
        <v>213</v>
      </c>
      <c r="Q267" s="52" t="s">
        <v>113</v>
      </c>
      <c r="R267" s="53" t="s">
        <v>51</v>
      </c>
      <c r="V267" s="53">
        <v>20</v>
      </c>
      <c r="W267" s="53">
        <v>-3</v>
      </c>
      <c r="X267" s="54">
        <v>45671.445104166698</v>
      </c>
      <c r="Y267" s="45" t="s">
        <v>52</v>
      </c>
      <c r="Z267" s="55" t="s">
        <v>1588</v>
      </c>
      <c r="AA267" s="44" t="s">
        <v>94</v>
      </c>
      <c r="AB267" s="56" t="s">
        <v>1589</v>
      </c>
      <c r="AC267" s="57">
        <v>3</v>
      </c>
      <c r="AD267" s="45" t="s">
        <v>304</v>
      </c>
      <c r="AE267" s="92">
        <v>1</v>
      </c>
      <c r="AF267" s="45" t="s">
        <v>304</v>
      </c>
      <c r="AI267" s="60"/>
      <c r="AO267" s="97">
        <f>(SUMIF(利润与分析!B:B,成本与总价!D:D,利润与分析!L:L)-J:J)/SUMIF(利润与分析!B:B,成本与总价!D:D,利润与分析!L:L)</f>
        <v>3.0000024168084598E-2</v>
      </c>
      <c r="AP267" s="77">
        <f t="shared" si="13"/>
        <v>5.3900545485263695E-10</v>
      </c>
      <c r="AR267" s="45">
        <f t="shared" si="14"/>
        <v>20</v>
      </c>
    </row>
    <row r="268" spans="1:44" ht="20.25" customHeight="1" x14ac:dyDescent="0.45">
      <c r="A268" s="62" t="str">
        <f>VLOOKUP(E268,销售员!A:B,2,0)</f>
        <v>北区</v>
      </c>
      <c r="B268" s="62" t="str">
        <f>VLOOKUP(E268,销售员!A:C,3,0)</f>
        <v>行业业务</v>
      </c>
      <c r="C268" s="24" t="str">
        <f>VLOOKUP(E268,销售员!A:D,4,0)</f>
        <v>泛企业</v>
      </c>
      <c r="D268" s="66">
        <v>819081</v>
      </c>
      <c r="E268" s="46" t="s">
        <v>1590</v>
      </c>
      <c r="F268" s="45" t="s">
        <v>1591</v>
      </c>
      <c r="G268" s="45" t="s">
        <v>1592</v>
      </c>
      <c r="H268" s="45" t="s">
        <v>1593</v>
      </c>
      <c r="I268" s="44" t="s">
        <v>1594</v>
      </c>
      <c r="J268" s="24">
        <f>SUMIF(利润与分析!B:B,成本与总价!D:D,利润与分析!K:K)</f>
        <v>411957.71</v>
      </c>
      <c r="K268" s="48" t="s">
        <v>79</v>
      </c>
      <c r="L268" s="49">
        <v>431371</v>
      </c>
      <c r="M268" s="77">
        <f t="shared" si="12"/>
        <v>4.5003697513277499E-2</v>
      </c>
      <c r="N268" s="46">
        <v>0</v>
      </c>
      <c r="O268" s="51" t="s">
        <v>1595</v>
      </c>
      <c r="P268" s="52" t="s">
        <v>91</v>
      </c>
      <c r="Q268" s="52" t="s">
        <v>113</v>
      </c>
      <c r="X268" s="54">
        <v>45672.741990740702</v>
      </c>
      <c r="Y268" s="45" t="s">
        <v>92</v>
      </c>
      <c r="Z268" s="55" t="s">
        <v>119</v>
      </c>
      <c r="AA268" s="44" t="s">
        <v>105</v>
      </c>
      <c r="AC268" s="57">
        <v>1</v>
      </c>
      <c r="AD268" s="45" t="s">
        <v>128</v>
      </c>
      <c r="AE268" s="92">
        <v>1</v>
      </c>
      <c r="AF268" s="45" t="s">
        <v>128</v>
      </c>
      <c r="AI268" s="60"/>
      <c r="AO268" s="97">
        <f>(SUMIF(利润与分析!B:B,成本与总价!D:D,利润与分析!L:L)-J:J)/SUMIF(利润与分析!B:B,成本与总价!D:D,利润与分析!L:L)</f>
        <v>4.5000243874485001E-2</v>
      </c>
      <c r="AP268" s="77">
        <f t="shared" si="13"/>
        <v>-3.4536387924846701E-6</v>
      </c>
      <c r="AR268" s="45">
        <f t="shared" si="14"/>
        <v>0</v>
      </c>
    </row>
    <row r="269" spans="1:44" ht="20.25" customHeight="1" x14ac:dyDescent="0.45">
      <c r="A269" s="62" t="str">
        <f>VLOOKUP(E269,销售员!A:B,2,0)</f>
        <v>北区</v>
      </c>
      <c r="B269" s="62" t="str">
        <f>VLOOKUP(E269,销售员!A:C,3,0)</f>
        <v>黑吉辽</v>
      </c>
      <c r="C269" s="24" t="str">
        <f>VLOOKUP(E269,销售员!A:D,4,0)</f>
        <v>辽宁</v>
      </c>
      <c r="D269" s="66">
        <v>819135</v>
      </c>
      <c r="E269" s="46" t="s">
        <v>569</v>
      </c>
      <c r="F269" s="45" t="s">
        <v>1596</v>
      </c>
      <c r="G269" s="45" t="s">
        <v>957</v>
      </c>
      <c r="H269" s="45" t="s">
        <v>1597</v>
      </c>
      <c r="I269" s="44" t="s">
        <v>1598</v>
      </c>
      <c r="J269" s="24">
        <f>SUMIF(利润与分析!B:B,成本与总价!D:D,利润与分析!K:K)</f>
        <v>714532.96</v>
      </c>
      <c r="K269" s="48" t="s">
        <v>79</v>
      </c>
      <c r="L269" s="49">
        <v>748202</v>
      </c>
      <c r="M269" s="77">
        <f t="shared" si="12"/>
        <v>4.4999933173127102E-2</v>
      </c>
      <c r="N269" s="46">
        <v>0</v>
      </c>
      <c r="O269" s="51" t="s">
        <v>251</v>
      </c>
      <c r="P269" s="52" t="s">
        <v>170</v>
      </c>
      <c r="Q269" s="52" t="s">
        <v>113</v>
      </c>
      <c r="R269" s="53" t="s">
        <v>51</v>
      </c>
      <c r="V269" s="53">
        <v>90</v>
      </c>
      <c r="X269" s="54">
        <v>45673.462083333303</v>
      </c>
      <c r="Y269" s="45" t="s">
        <v>92</v>
      </c>
      <c r="Z269" s="55" t="s">
        <v>1599</v>
      </c>
      <c r="AA269" s="44" t="s">
        <v>127</v>
      </c>
      <c r="AC269" s="57">
        <v>1</v>
      </c>
      <c r="AD269" s="45" t="s">
        <v>206</v>
      </c>
      <c r="AE269" s="92">
        <v>1</v>
      </c>
      <c r="AF269" s="45" t="s">
        <v>206</v>
      </c>
      <c r="AI269" s="60"/>
      <c r="AO269" s="97">
        <f>(SUMIF(利润与分析!B:B,成本与总价!D:D,利润与分析!L:L)-J:J)/SUMIF(利润与分析!B:B,成本与总价!D:D,利润与分析!L:L)</f>
        <v>4.5000073576376302E-2</v>
      </c>
      <c r="AP269" s="77">
        <f t="shared" si="13"/>
        <v>1.40403249242194E-7</v>
      </c>
      <c r="AR269" s="45">
        <f t="shared" si="14"/>
        <v>90</v>
      </c>
    </row>
    <row r="270" spans="1:44" ht="20.25" customHeight="1" x14ac:dyDescent="0.45">
      <c r="A270" s="62" t="str">
        <f>VLOOKUP(E270,销售员!A:B,2,0)</f>
        <v>北区</v>
      </c>
      <c r="B270" s="62" t="str">
        <f>VLOOKUP(E270,销售员!A:C,3,0)</f>
        <v>黑吉辽</v>
      </c>
      <c r="C270" s="24" t="str">
        <f>VLOOKUP(E270,销售员!A:D,4,0)</f>
        <v>辽宁</v>
      </c>
      <c r="D270" s="66">
        <v>819049</v>
      </c>
      <c r="E270" s="46" t="s">
        <v>569</v>
      </c>
      <c r="F270" s="45" t="s">
        <v>1600</v>
      </c>
      <c r="G270" s="45" t="s">
        <v>1601</v>
      </c>
      <c r="H270" s="45" t="s">
        <v>1602</v>
      </c>
      <c r="I270" s="44" t="s">
        <v>1603</v>
      </c>
      <c r="J270" s="24">
        <f>SUMIF(利润与分析!B:B,成本与总价!D:D,利润与分析!K:K)</f>
        <v>11482602.699999999</v>
      </c>
      <c r="K270" s="48" t="s">
        <v>79</v>
      </c>
      <c r="L270" s="49">
        <v>11837733.550000001</v>
      </c>
      <c r="M270" s="77">
        <f t="shared" si="12"/>
        <v>2.9999902303934001E-2</v>
      </c>
      <c r="N270" s="46">
        <v>0</v>
      </c>
      <c r="O270" s="51" t="s">
        <v>1604</v>
      </c>
      <c r="P270" s="52" t="s">
        <v>1605</v>
      </c>
      <c r="Q270" s="52" t="s">
        <v>81</v>
      </c>
      <c r="R270" s="53" t="s">
        <v>51</v>
      </c>
      <c r="V270" s="53">
        <v>180</v>
      </c>
      <c r="X270" s="54">
        <v>45673.4625115741</v>
      </c>
      <c r="Y270" s="45" t="s">
        <v>345</v>
      </c>
      <c r="Z270" s="55" t="s">
        <v>1606</v>
      </c>
      <c r="AA270" s="44" t="s">
        <v>127</v>
      </c>
      <c r="AB270" s="56" t="s">
        <v>1607</v>
      </c>
      <c r="AC270" s="57">
        <v>2</v>
      </c>
      <c r="AD270" s="45" t="s">
        <v>179</v>
      </c>
      <c r="AE270" s="92">
        <v>1</v>
      </c>
      <c r="AF270" s="45" t="s">
        <v>179</v>
      </c>
      <c r="AI270" s="60"/>
      <c r="AO270" s="97">
        <f>(SUMIF(利润与分析!B:B,成本与总价!D:D,利润与分析!L:L)-J:J)/SUMIF(利润与分析!B:B,成本与总价!D:D,利润与分析!L:L)</f>
        <v>2.9999902303934001E-2</v>
      </c>
      <c r="AP270" s="77">
        <f t="shared" si="13"/>
        <v>0</v>
      </c>
      <c r="AR270" s="45">
        <f t="shared" si="14"/>
        <v>180</v>
      </c>
    </row>
    <row r="271" spans="1:44" ht="20.25" customHeight="1" x14ac:dyDescent="0.45">
      <c r="A271" s="62" t="str">
        <f>VLOOKUP(E271,销售员!A:B,2,0)</f>
        <v>南区</v>
      </c>
      <c r="B271" s="62" t="str">
        <f>VLOOKUP(E271,销售员!A:C,3,0)</f>
        <v>广深</v>
      </c>
      <c r="C271" s="24" t="str">
        <f>VLOOKUP(E271,销售员!A:D,4,0)</f>
        <v>广东</v>
      </c>
      <c r="D271" s="66">
        <v>818854</v>
      </c>
      <c r="E271" s="46" t="s">
        <v>843</v>
      </c>
      <c r="F271" s="45" t="s">
        <v>1608</v>
      </c>
      <c r="G271" s="45" t="s">
        <v>1584</v>
      </c>
      <c r="H271" s="45" t="s">
        <v>1609</v>
      </c>
      <c r="I271" s="44" t="s">
        <v>1610</v>
      </c>
      <c r="J271" s="24">
        <f>SUMIF(利润与分析!B:B,成本与总价!D:D,利润与分析!K:K)</f>
        <v>5496325.5999999996</v>
      </c>
      <c r="K271" s="48" t="s">
        <v>79</v>
      </c>
      <c r="L271" s="49">
        <v>5496324.0899999999</v>
      </c>
      <c r="M271" s="77">
        <f t="shared" si="12"/>
        <v>-2.7472906892877198E-7</v>
      </c>
      <c r="N271" s="46">
        <v>0</v>
      </c>
      <c r="O271" s="51" t="s">
        <v>1611</v>
      </c>
      <c r="P271" s="52" t="s">
        <v>213</v>
      </c>
      <c r="Q271" s="52" t="s">
        <v>113</v>
      </c>
      <c r="R271" s="53" t="s">
        <v>51</v>
      </c>
      <c r="V271" s="53">
        <v>0</v>
      </c>
      <c r="W271" s="53">
        <v>-3</v>
      </c>
      <c r="X271" s="54">
        <v>45673.460972222201</v>
      </c>
      <c r="Y271" s="45" t="s">
        <v>118</v>
      </c>
      <c r="Z271" s="55" t="s">
        <v>1612</v>
      </c>
      <c r="AA271" s="44" t="s">
        <v>94</v>
      </c>
      <c r="AC271" s="57">
        <v>1</v>
      </c>
      <c r="AD271" s="45" t="s">
        <v>120</v>
      </c>
      <c r="AE271" s="92">
        <v>1</v>
      </c>
      <c r="AF271" s="45" t="s">
        <v>120</v>
      </c>
      <c r="AI271" s="60"/>
      <c r="AO271" s="97">
        <f>(SUMIF(利润与分析!B:B,成本与总价!D:D,利润与分析!L:L)-J:J)/SUMIF(利润与分析!B:B,成本与总价!D:D,利润与分析!L:L)</f>
        <v>2.9999631682888699E-2</v>
      </c>
      <c r="AP271" s="77">
        <f t="shared" si="13"/>
        <v>-9.3588042409525896E-8</v>
      </c>
      <c r="AR271" s="45">
        <f t="shared" si="14"/>
        <v>0</v>
      </c>
    </row>
    <row r="272" spans="1:44" ht="20.25" customHeight="1" x14ac:dyDescent="0.45">
      <c r="A272" s="62" t="str">
        <f>VLOOKUP(E272,销售员!A:B,2,0)</f>
        <v>北区</v>
      </c>
      <c r="B272" s="62" t="str">
        <f>VLOOKUP(E272,销售员!A:C,3,0)</f>
        <v>晋蒙宁</v>
      </c>
      <c r="C272" s="24" t="str">
        <f>VLOOKUP(E272,销售员!A:D,4,0)</f>
        <v>内蒙</v>
      </c>
      <c r="D272" s="66">
        <v>819133</v>
      </c>
      <c r="E272" s="46" t="s">
        <v>986</v>
      </c>
      <c r="F272" s="45" t="s">
        <v>1613</v>
      </c>
      <c r="G272" s="45" t="s">
        <v>988</v>
      </c>
      <c r="H272" s="45" t="s">
        <v>1614</v>
      </c>
      <c r="I272" s="44" t="s">
        <v>1615</v>
      </c>
      <c r="J272" s="24">
        <f>SUMIF(利润与分析!B:B,成本与总价!D:D,利润与分析!K:K)</f>
        <v>9410.94</v>
      </c>
      <c r="K272" s="48" t="s">
        <v>79</v>
      </c>
      <c r="L272" s="49">
        <v>9506</v>
      </c>
      <c r="M272" s="77">
        <f t="shared" si="12"/>
        <v>9.9999999999999499E-3</v>
      </c>
      <c r="N272" s="46">
        <v>0</v>
      </c>
      <c r="O272" s="51" t="s">
        <v>1616</v>
      </c>
      <c r="P272" s="52" t="s">
        <v>213</v>
      </c>
      <c r="Q272" s="52" t="s">
        <v>113</v>
      </c>
      <c r="X272" s="54">
        <v>45673.4793055556</v>
      </c>
      <c r="Y272" s="45" t="s">
        <v>118</v>
      </c>
      <c r="Z272" s="55" t="s">
        <v>119</v>
      </c>
      <c r="AA272" s="44" t="s">
        <v>127</v>
      </c>
      <c r="AC272" s="57">
        <v>1</v>
      </c>
      <c r="AD272" s="45" t="s">
        <v>120</v>
      </c>
      <c r="AE272" s="92">
        <v>1</v>
      </c>
      <c r="AF272" s="45" t="s">
        <v>120</v>
      </c>
      <c r="AI272" s="60"/>
      <c r="AO272" s="97">
        <f>(SUMIF(利润与分析!B:B,成本与总价!D:D,利润与分析!L:L)-J:J)/SUMIF(利润与分析!B:B,成本与总价!D:D,利润与分析!L:L)</f>
        <v>2.9999999999999898E-2</v>
      </c>
      <c r="AP272" s="77">
        <f t="shared" si="13"/>
        <v>0.02</v>
      </c>
      <c r="AR272" s="45">
        <f t="shared" si="14"/>
        <v>0</v>
      </c>
    </row>
    <row r="273" spans="1:44" ht="20.25" customHeight="1" x14ac:dyDescent="0.45">
      <c r="A273" s="62" t="str">
        <f>VLOOKUP(E273,销售员!A:B,2,0)</f>
        <v>北区</v>
      </c>
      <c r="B273" s="62" t="str">
        <f>VLOOKUP(E273,销售员!A:C,3,0)</f>
        <v>京津冀</v>
      </c>
      <c r="C273" s="24" t="str">
        <f>VLOOKUP(E273,销售员!A:D,4,0)</f>
        <v>北京</v>
      </c>
      <c r="D273" s="66">
        <v>819168</v>
      </c>
      <c r="E273" s="46" t="s">
        <v>776</v>
      </c>
      <c r="F273" s="45" t="s">
        <v>1617</v>
      </c>
      <c r="G273" s="45" t="s">
        <v>1199</v>
      </c>
      <c r="H273" s="45" t="s">
        <v>1618</v>
      </c>
      <c r="I273" s="44" t="s">
        <v>1619</v>
      </c>
      <c r="J273" s="24">
        <f>SUMIF(利润与分析!B:B,成本与总价!D:D,利润与分析!K:K)</f>
        <v>2008.5</v>
      </c>
      <c r="K273" s="48" t="s">
        <v>79</v>
      </c>
      <c r="L273" s="49">
        <v>2092.1999999999998</v>
      </c>
      <c r="M273" s="77">
        <f t="shared" si="12"/>
        <v>4.0005735589331702E-2</v>
      </c>
      <c r="N273" s="46">
        <v>0</v>
      </c>
      <c r="O273" s="51" t="s">
        <v>1620</v>
      </c>
      <c r="Q273" s="52" t="s">
        <v>113</v>
      </c>
      <c r="X273" s="54">
        <v>45673.513773148101</v>
      </c>
      <c r="Y273" s="45" t="s">
        <v>118</v>
      </c>
      <c r="Z273" s="55" t="s">
        <v>119</v>
      </c>
      <c r="AA273" s="44" t="s">
        <v>127</v>
      </c>
      <c r="AC273" s="57">
        <v>1</v>
      </c>
      <c r="AD273" s="45" t="s">
        <v>120</v>
      </c>
      <c r="AE273" s="92">
        <v>1</v>
      </c>
      <c r="AF273" s="45" t="s">
        <v>120</v>
      </c>
      <c r="AI273" s="60"/>
      <c r="AO273" s="97">
        <f>(SUMIF(利润与分析!B:B,成本与总价!D:D,利润与分析!L:L)-J:J)/SUMIF(利润与分析!B:B,成本与总价!D:D,利润与分析!L:L)</f>
        <v>4.0005735589331702E-2</v>
      </c>
      <c r="AP273" s="77">
        <f t="shared" si="13"/>
        <v>0</v>
      </c>
      <c r="AR273" s="45">
        <f t="shared" si="14"/>
        <v>0</v>
      </c>
    </row>
    <row r="274" spans="1:44" ht="20.25" customHeight="1" x14ac:dyDescent="0.45">
      <c r="A274" s="62" t="str">
        <f>VLOOKUP(E274,销售员!A:B,2,0)</f>
        <v>南区</v>
      </c>
      <c r="B274" s="62" t="str">
        <f>VLOOKUP(E274,销售员!A:C,3,0)</f>
        <v>云贵川渝</v>
      </c>
      <c r="C274" s="24" t="str">
        <f>VLOOKUP(E274,销售员!A:D,4,0)</f>
        <v>四川</v>
      </c>
      <c r="D274" s="66">
        <v>819165</v>
      </c>
      <c r="E274" s="46" t="s">
        <v>1245</v>
      </c>
      <c r="F274" s="45" t="s">
        <v>1621</v>
      </c>
      <c r="G274" s="45" t="s">
        <v>1622</v>
      </c>
      <c r="H274" s="45" t="s">
        <v>1623</v>
      </c>
      <c r="I274" s="44" t="s">
        <v>1624</v>
      </c>
      <c r="J274" s="24">
        <f>SUMIF(利润与分析!B:B,成本与总价!D:D,利润与分析!K:K)</f>
        <v>33406.980000000003</v>
      </c>
      <c r="K274" s="48" t="s">
        <v>79</v>
      </c>
      <c r="L274" s="49">
        <v>34980</v>
      </c>
      <c r="M274" s="77">
        <f t="shared" si="12"/>
        <v>4.4969125214408399E-2</v>
      </c>
      <c r="N274" s="46">
        <v>0</v>
      </c>
      <c r="O274" s="51" t="s">
        <v>1625</v>
      </c>
      <c r="P274" s="52" t="s">
        <v>91</v>
      </c>
      <c r="Q274" s="52" t="s">
        <v>113</v>
      </c>
      <c r="X274" s="54">
        <v>45673.582141203697</v>
      </c>
      <c r="Y274" s="45" t="s">
        <v>118</v>
      </c>
      <c r="Z274" s="55" t="s">
        <v>119</v>
      </c>
      <c r="AA274" s="44" t="s">
        <v>54</v>
      </c>
      <c r="AC274" s="57">
        <v>1</v>
      </c>
      <c r="AD274" s="45" t="s">
        <v>120</v>
      </c>
      <c r="AE274" s="92">
        <v>1</v>
      </c>
      <c r="AF274" s="45" t="s">
        <v>120</v>
      </c>
      <c r="AI274" s="60"/>
      <c r="AO274" s="97">
        <f>(SUMIF(利润与分析!B:B,成本与总价!D:D,利润与分析!L:L)-J:J)/SUMIF(利润与分析!B:B,成本与总价!D:D,利润与分析!L:L)</f>
        <v>4.5001886727728098E-2</v>
      </c>
      <c r="AP274" s="77">
        <f t="shared" si="13"/>
        <v>3.2761513319726203E-5</v>
      </c>
      <c r="AR274" s="45">
        <f t="shared" si="14"/>
        <v>0</v>
      </c>
    </row>
    <row r="275" spans="1:44" ht="20.25" customHeight="1" x14ac:dyDescent="0.45">
      <c r="A275" s="62" t="str">
        <f>VLOOKUP(E275,销售员!A:B,2,0)</f>
        <v>北区</v>
      </c>
      <c r="B275" s="62" t="str">
        <f>VLOOKUP(E275,销售员!A:C,3,0)</f>
        <v>陕豫鲁</v>
      </c>
      <c r="C275" s="24" t="str">
        <f>VLOOKUP(E275,销售员!A:D,4,0)</f>
        <v>河南</v>
      </c>
      <c r="D275" s="66">
        <v>819169</v>
      </c>
      <c r="E275" s="46" t="s">
        <v>1626</v>
      </c>
      <c r="F275" s="45" t="s">
        <v>1627</v>
      </c>
      <c r="G275" s="45" t="s">
        <v>1628</v>
      </c>
      <c r="H275" s="45" t="s">
        <v>1629</v>
      </c>
      <c r="I275" s="44" t="s">
        <v>1630</v>
      </c>
      <c r="J275" s="24">
        <f>SUMIF(利润与分析!B:B,成本与总价!D:D,利润与分析!K:K)</f>
        <v>5476867.4100000001</v>
      </c>
      <c r="K275" s="48" t="s">
        <v>79</v>
      </c>
      <c r="L275" s="49">
        <v>5717032.9900000002</v>
      </c>
      <c r="M275" s="77">
        <f t="shared" si="12"/>
        <v>4.2008779802405902E-2</v>
      </c>
      <c r="N275" s="46">
        <v>0</v>
      </c>
      <c r="O275" s="51" t="s">
        <v>1631</v>
      </c>
      <c r="P275" s="52" t="s">
        <v>213</v>
      </c>
      <c r="Q275" s="52" t="s">
        <v>81</v>
      </c>
      <c r="R275" s="53" t="s">
        <v>51</v>
      </c>
      <c r="V275" s="53">
        <v>180</v>
      </c>
      <c r="X275" s="54">
        <v>45673.582997685196</v>
      </c>
      <c r="Y275" s="45" t="s">
        <v>92</v>
      </c>
      <c r="Z275" s="55" t="s">
        <v>1632</v>
      </c>
      <c r="AA275" s="44" t="s">
        <v>105</v>
      </c>
      <c r="AC275" s="57">
        <v>1</v>
      </c>
      <c r="AD275" s="45" t="s">
        <v>1633</v>
      </c>
      <c r="AE275" s="58" t="s">
        <v>1634</v>
      </c>
      <c r="AF275" s="45" t="s">
        <v>120</v>
      </c>
      <c r="AG275" s="59" t="s">
        <v>1635</v>
      </c>
      <c r="AH275" s="45" t="s">
        <v>179</v>
      </c>
      <c r="AI275" s="60"/>
      <c r="AO275" s="97">
        <f>(SUMIF(利润与分析!B:B,成本与总价!D:D,利润与分析!L:L)-J:J)/SUMIF(利润与分析!B:B,成本与总价!D:D,利润与分析!L:L)</f>
        <v>4.2008779802405902E-2</v>
      </c>
      <c r="AP275" s="77">
        <f t="shared" si="13"/>
        <v>0</v>
      </c>
      <c r="AR275" s="45">
        <f t="shared" si="14"/>
        <v>126</v>
      </c>
    </row>
    <row r="276" spans="1:44" ht="20.25" customHeight="1" x14ac:dyDescent="0.45">
      <c r="A276" s="62" t="str">
        <f>VLOOKUP(E276,销售员!A:B,2,0)</f>
        <v>南区</v>
      </c>
      <c r="B276" s="62" t="str">
        <f>VLOOKUP(E276,销售员!A:C,3,0)</f>
        <v>云贵川渝</v>
      </c>
      <c r="C276" s="24" t="str">
        <f>VLOOKUP(E276,销售员!A:D,4,0)</f>
        <v>四川</v>
      </c>
      <c r="D276" s="66">
        <v>819172</v>
      </c>
      <c r="E276" s="46" t="s">
        <v>896</v>
      </c>
      <c r="F276" s="45" t="s">
        <v>1636</v>
      </c>
      <c r="G276" s="45" t="s">
        <v>1637</v>
      </c>
      <c r="H276" s="45" t="s">
        <v>1638</v>
      </c>
      <c r="I276" s="44" t="s">
        <v>1639</v>
      </c>
      <c r="J276" s="24">
        <f>SUMIF(利润与分析!B:B,成本与总价!D:D,利润与分析!K:K)</f>
        <v>100767.57</v>
      </c>
      <c r="K276" s="48" t="s">
        <v>79</v>
      </c>
      <c r="L276" s="49">
        <v>105514</v>
      </c>
      <c r="M276" s="77">
        <f t="shared" si="12"/>
        <v>4.4983888393957103E-2</v>
      </c>
      <c r="N276" s="46">
        <v>0</v>
      </c>
      <c r="O276" s="51" t="s">
        <v>1640</v>
      </c>
      <c r="P276" s="52" t="s">
        <v>91</v>
      </c>
      <c r="Q276" s="52" t="s">
        <v>113</v>
      </c>
      <c r="R276" s="53" t="s">
        <v>51</v>
      </c>
      <c r="T276" s="53">
        <v>90</v>
      </c>
      <c r="V276" s="53">
        <v>90</v>
      </c>
      <c r="X276" s="54">
        <v>45673.586331018501</v>
      </c>
      <c r="Y276" s="45" t="s">
        <v>52</v>
      </c>
      <c r="Z276" s="55" t="s">
        <v>902</v>
      </c>
      <c r="AA276" s="44" t="s">
        <v>54</v>
      </c>
      <c r="AC276" s="57">
        <v>1</v>
      </c>
      <c r="AD276" s="45" t="s">
        <v>206</v>
      </c>
      <c r="AE276" s="92">
        <v>1</v>
      </c>
      <c r="AF276" s="45" t="s">
        <v>206</v>
      </c>
      <c r="AI276" s="60"/>
      <c r="AO276" s="97">
        <f>(SUMIF(利润与分析!B:B,成本与总价!D:D,利润与分析!L:L)-J:J)/SUMIF(利润与分析!B:B,成本与总价!D:D,利润与分析!L:L)</f>
        <v>4.49944780451947E-2</v>
      </c>
      <c r="AP276" s="77">
        <f t="shared" si="13"/>
        <v>1.0589651237617699E-5</v>
      </c>
      <c r="AR276" s="45">
        <f t="shared" si="14"/>
        <v>90</v>
      </c>
    </row>
    <row r="277" spans="1:44" ht="20.25" customHeight="1" x14ac:dyDescent="0.45">
      <c r="A277" s="62" t="str">
        <f>VLOOKUP(E277,销售员!A:B,2,0)</f>
        <v>南区</v>
      </c>
      <c r="B277" s="62" t="str">
        <f>VLOOKUP(E277,销售员!A:C,3,0)</f>
        <v>广深</v>
      </c>
      <c r="C277" s="24" t="str">
        <f>VLOOKUP(E277,销售员!A:D,4,0)</f>
        <v>广东深圳</v>
      </c>
      <c r="D277" s="66">
        <v>819004</v>
      </c>
      <c r="E277" s="46" t="s">
        <v>997</v>
      </c>
      <c r="F277" s="45" t="s">
        <v>1641</v>
      </c>
      <c r="G277" s="45" t="s">
        <v>999</v>
      </c>
      <c r="H277" s="45" t="s">
        <v>1642</v>
      </c>
      <c r="I277" s="44" t="s">
        <v>1643</v>
      </c>
      <c r="J277" s="24">
        <f>SUMIF(利润与分析!B:B,成本与总价!D:D,利润与分析!K:K)</f>
        <v>68282.16</v>
      </c>
      <c r="K277" s="48" t="s">
        <v>79</v>
      </c>
      <c r="L277" s="49">
        <v>71497.2</v>
      </c>
      <c r="M277" s="77">
        <f t="shared" si="12"/>
        <v>4.4967355364965302E-2</v>
      </c>
      <c r="N277" s="46">
        <v>0</v>
      </c>
      <c r="O277" s="51" t="s">
        <v>1461</v>
      </c>
      <c r="Q277" s="52" t="s">
        <v>113</v>
      </c>
      <c r="R277" s="53" t="s">
        <v>51</v>
      </c>
      <c r="V277" s="53">
        <v>90</v>
      </c>
      <c r="X277" s="54">
        <v>45673.619050925903</v>
      </c>
      <c r="Y277" s="45" t="s">
        <v>52</v>
      </c>
      <c r="Z277" s="55" t="s">
        <v>1644</v>
      </c>
      <c r="AA277" s="44" t="s">
        <v>94</v>
      </c>
      <c r="AB277" s="56" t="s">
        <v>1645</v>
      </c>
      <c r="AC277" s="57">
        <v>2</v>
      </c>
      <c r="AD277" s="45" t="s">
        <v>206</v>
      </c>
      <c r="AE277" s="92">
        <v>1</v>
      </c>
      <c r="AF277" s="45" t="s">
        <v>206</v>
      </c>
      <c r="AI277" s="60"/>
      <c r="AO277" s="97">
        <f>(SUMIF(利润与分析!B:B,成本与总价!D:D,利润与分析!L:L)-J:J)/SUMIF(利润与分析!B:B,成本与总价!D:D,利润与分析!L:L)</f>
        <v>4.4967355364965302E-2</v>
      </c>
      <c r="AP277" s="77">
        <f t="shared" si="13"/>
        <v>0</v>
      </c>
      <c r="AR277" s="45">
        <f t="shared" si="14"/>
        <v>90</v>
      </c>
    </row>
    <row r="278" spans="1:44" ht="20.25" customHeight="1" x14ac:dyDescent="0.45">
      <c r="A278" s="62" t="str">
        <f>VLOOKUP(E278,销售员!A:B,2,0)</f>
        <v>南区</v>
      </c>
      <c r="B278" s="62" t="str">
        <f>VLOOKUP(E278,销售员!A:C,3,0)</f>
        <v>湘桂琼</v>
      </c>
      <c r="C278" s="24" t="str">
        <f>VLOOKUP(E278,销售员!A:D,4,0)</f>
        <v>广西</v>
      </c>
      <c r="D278" s="66">
        <v>819269</v>
      </c>
      <c r="E278" s="46" t="s">
        <v>1020</v>
      </c>
      <c r="F278" s="45" t="s">
        <v>1646</v>
      </c>
      <c r="G278" s="45" t="s">
        <v>1647</v>
      </c>
      <c r="H278" s="45" t="s">
        <v>1648</v>
      </c>
      <c r="I278" s="44" t="s">
        <v>1649</v>
      </c>
      <c r="J278" s="24">
        <f>SUMIF(利润与分析!B:B,成本与总价!D:D,利润与分析!K:K)</f>
        <v>1016005.51</v>
      </c>
      <c r="K278" s="48" t="s">
        <v>79</v>
      </c>
      <c r="L278" s="49">
        <v>1063880</v>
      </c>
      <c r="M278" s="77">
        <f t="shared" si="12"/>
        <v>4.4999896604880102E-2</v>
      </c>
      <c r="N278" s="46">
        <v>77500</v>
      </c>
      <c r="O278" s="51" t="s">
        <v>1650</v>
      </c>
      <c r="P278" s="52" t="s">
        <v>91</v>
      </c>
      <c r="Q278" s="52" t="s">
        <v>113</v>
      </c>
      <c r="R278" s="53" t="s">
        <v>51</v>
      </c>
      <c r="V278" s="53">
        <v>115</v>
      </c>
      <c r="X278" s="54">
        <v>45677.411527777796</v>
      </c>
      <c r="Y278" s="45" t="s">
        <v>52</v>
      </c>
      <c r="Z278" s="55" t="s">
        <v>1651</v>
      </c>
      <c r="AA278" s="44" t="s">
        <v>83</v>
      </c>
      <c r="AC278" s="57">
        <v>2</v>
      </c>
      <c r="AD278" s="45" t="s">
        <v>245</v>
      </c>
      <c r="AE278" s="92">
        <v>1</v>
      </c>
      <c r="AF278" s="45" t="s">
        <v>245</v>
      </c>
      <c r="AI278" s="60"/>
      <c r="AO278" s="97">
        <f>(SUMIF(利润与分析!B:B,成本与总价!D:D,利润与分析!L:L)-J:J)/SUMIF(利润与分析!B:B,成本与总价!D:D,利润与分析!L:L)</f>
        <v>4.50001030661129E-2</v>
      </c>
      <c r="AP278" s="77">
        <f t="shared" si="13"/>
        <v>2.0646123273515599E-7</v>
      </c>
      <c r="AR278" s="45">
        <f t="shared" si="14"/>
        <v>115</v>
      </c>
    </row>
    <row r="279" spans="1:44" ht="20.25" customHeight="1" x14ac:dyDescent="0.45">
      <c r="A279" s="62" t="str">
        <f>VLOOKUP(E279,销售员!A:B,2,0)</f>
        <v>南区</v>
      </c>
      <c r="B279" s="62" t="str">
        <f>VLOOKUP(E279,销售员!A:C,3,0)</f>
        <v>广深</v>
      </c>
      <c r="C279" s="24" t="str">
        <f>VLOOKUP(E279,销售员!A:D,4,0)</f>
        <v>广东</v>
      </c>
      <c r="D279" s="66">
        <v>817505</v>
      </c>
      <c r="E279" s="46" t="s">
        <v>505</v>
      </c>
      <c r="F279" s="45" t="s">
        <v>1652</v>
      </c>
      <c r="G279" s="45" t="s">
        <v>1653</v>
      </c>
      <c r="H279" s="45" t="s">
        <v>1654</v>
      </c>
      <c r="I279" s="44" t="s">
        <v>1655</v>
      </c>
      <c r="J279" s="24">
        <f>SUMIF(利润与分析!B:B,成本与总价!D:D,利润与分析!K:K)</f>
        <v>4572105.45</v>
      </c>
      <c r="K279" s="48" t="s">
        <v>79</v>
      </c>
      <c r="L279" s="49">
        <v>4811109</v>
      </c>
      <c r="M279" s="77">
        <f t="shared" si="12"/>
        <v>4.9677434038596903E-2</v>
      </c>
      <c r="N279" s="46">
        <v>0</v>
      </c>
      <c r="O279" s="51" t="s">
        <v>1656</v>
      </c>
      <c r="Q279" s="52" t="s">
        <v>81</v>
      </c>
      <c r="R279" s="53" t="s">
        <v>51</v>
      </c>
      <c r="V279" s="53">
        <v>180</v>
      </c>
      <c r="X279" s="54">
        <v>45664.424953703703</v>
      </c>
      <c r="Y279" s="45" t="s">
        <v>92</v>
      </c>
      <c r="Z279" s="55" t="s">
        <v>1657</v>
      </c>
      <c r="AA279" s="44" t="s">
        <v>105</v>
      </c>
      <c r="AC279" s="57">
        <v>1</v>
      </c>
      <c r="AD279" s="45" t="s">
        <v>179</v>
      </c>
      <c r="AE279" s="92">
        <v>1</v>
      </c>
      <c r="AF279" s="45" t="s">
        <v>179</v>
      </c>
      <c r="AI279" s="60"/>
      <c r="AO279" s="97">
        <f>(SUMIF(利润与分析!B:B,成本与总价!D:D,利润与分析!L:L)-J:J)/SUMIF(利润与分析!B:B,成本与总价!D:D,利润与分析!L:L)</f>
        <v>4.9677613787875399E-2</v>
      </c>
      <c r="AP279" s="77">
        <f t="shared" si="13"/>
        <v>1.79749278517161E-7</v>
      </c>
      <c r="AR279" s="45">
        <f t="shared" si="14"/>
        <v>180</v>
      </c>
    </row>
    <row r="280" spans="1:44" ht="20.25" customHeight="1" x14ac:dyDescent="0.45">
      <c r="A280" s="62" t="str">
        <f>VLOOKUP(E280,销售员!A:B,2,0)</f>
        <v>南区</v>
      </c>
      <c r="B280" s="62" t="str">
        <f>VLOOKUP(E280,销售员!A:C,3,0)</f>
        <v>广深</v>
      </c>
      <c r="C280" s="24" t="str">
        <f>VLOOKUP(E280,销售员!A:D,4,0)</f>
        <v>广东</v>
      </c>
      <c r="D280" s="66">
        <v>821098</v>
      </c>
      <c r="E280" s="46" t="s">
        <v>505</v>
      </c>
      <c r="F280" s="45" t="s">
        <v>1652</v>
      </c>
      <c r="G280" s="45" t="s">
        <v>1653</v>
      </c>
      <c r="H280" s="45" t="s">
        <v>1654</v>
      </c>
      <c r="I280" s="44" t="s">
        <v>1655</v>
      </c>
      <c r="J280" s="24">
        <f>SUMIF(利润与分析!B:B,成本与总价!D:D,利润与分析!K:K)</f>
        <v>19311.6996</v>
      </c>
      <c r="K280" s="48" t="s">
        <v>79</v>
      </c>
      <c r="L280" s="49">
        <v>20340</v>
      </c>
      <c r="M280" s="77">
        <f t="shared" si="12"/>
        <v>5.0555575221238797E-2</v>
      </c>
      <c r="N280" s="46">
        <v>0</v>
      </c>
      <c r="O280" s="51" t="s">
        <v>1658</v>
      </c>
      <c r="Q280" s="52" t="s">
        <v>103</v>
      </c>
      <c r="R280" s="53" t="s">
        <v>51</v>
      </c>
      <c r="V280" s="53">
        <v>90</v>
      </c>
      <c r="X280" s="54">
        <v>45696.728657407402</v>
      </c>
      <c r="Y280" s="45" t="s">
        <v>92</v>
      </c>
      <c r="Z280" s="55" t="s">
        <v>1657</v>
      </c>
      <c r="AA280" s="44" t="s">
        <v>94</v>
      </c>
      <c r="AC280" s="57">
        <v>1</v>
      </c>
      <c r="AD280" s="45" t="s">
        <v>206</v>
      </c>
      <c r="AE280" s="92">
        <v>1</v>
      </c>
      <c r="AF280" s="45" t="s">
        <v>206</v>
      </c>
      <c r="AI280" s="60"/>
      <c r="AO280" s="97">
        <f>(SUMIF(利润与分析!B:B,成本与总价!D:D,利润与分析!L:L)-J:J)/SUMIF(利润与分析!B:B,成本与总价!D:D,利润与分析!L:L)</f>
        <v>5.0555575221238797E-2</v>
      </c>
      <c r="AP280" s="77">
        <f t="shared" si="13"/>
        <v>0</v>
      </c>
      <c r="AR280" s="45">
        <f t="shared" si="14"/>
        <v>90</v>
      </c>
    </row>
    <row r="281" spans="1:44" ht="20.25" customHeight="1" x14ac:dyDescent="0.45">
      <c r="A281" s="62" t="str">
        <f>VLOOKUP(E281,销售员!A:B,2,0)</f>
        <v>北区</v>
      </c>
      <c r="B281" s="62" t="str">
        <f>VLOOKUP(E281,销售员!A:C,3,0)</f>
        <v>晋蒙宁</v>
      </c>
      <c r="C281" s="24" t="str">
        <f>VLOOKUP(E281,销售员!A:D,4,0)</f>
        <v>山西</v>
      </c>
      <c r="D281" s="66">
        <v>819136</v>
      </c>
      <c r="E281" s="46" t="s">
        <v>362</v>
      </c>
      <c r="F281" s="45" t="s">
        <v>1659</v>
      </c>
      <c r="G281" s="45" t="s">
        <v>1660</v>
      </c>
      <c r="H281" s="45" t="s">
        <v>1661</v>
      </c>
      <c r="I281" s="44" t="s">
        <v>1662</v>
      </c>
      <c r="J281" s="24">
        <f>SUMIF(利润与分析!B:B,成本与总价!D:D,利润与分析!K:K)</f>
        <v>19593831.940000001</v>
      </c>
      <c r="K281" s="48" t="s">
        <v>79</v>
      </c>
      <c r="L281" s="49">
        <v>20614348.460000001</v>
      </c>
      <c r="M281" s="77">
        <f t="shared" si="12"/>
        <v>4.9505155206831297E-2</v>
      </c>
      <c r="N281" s="46">
        <v>0</v>
      </c>
      <c r="O281" s="51" t="s">
        <v>1663</v>
      </c>
      <c r="P281" s="52" t="s">
        <v>1388</v>
      </c>
      <c r="Q281" s="52" t="s">
        <v>81</v>
      </c>
      <c r="R281" s="53" t="s">
        <v>51</v>
      </c>
      <c r="S281" s="53" t="s">
        <v>51</v>
      </c>
      <c r="T281" s="53">
        <v>180</v>
      </c>
      <c r="U281" s="53">
        <v>2</v>
      </c>
      <c r="V281" s="53">
        <v>180</v>
      </c>
      <c r="W281" s="53">
        <v>-0.95</v>
      </c>
      <c r="X281" s="54">
        <v>45673.636331018497</v>
      </c>
      <c r="Y281" s="45" t="s">
        <v>52</v>
      </c>
      <c r="Z281" s="55" t="s">
        <v>1664</v>
      </c>
      <c r="AA281" s="44" t="s">
        <v>127</v>
      </c>
      <c r="AB281" s="56" t="s">
        <v>1665</v>
      </c>
      <c r="AC281" s="57">
        <v>2</v>
      </c>
      <c r="AD281" s="45" t="s">
        <v>179</v>
      </c>
      <c r="AE281" s="92">
        <v>1</v>
      </c>
      <c r="AF281" s="45" t="s">
        <v>179</v>
      </c>
      <c r="AI281" s="60"/>
      <c r="AO281" s="97">
        <f>(SUMIF(利润与分析!B:B,成本与总价!D:D,利润与分析!L:L)-J:J)/SUMIF(利润与分析!B:B,成本与总价!D:D,利润与分析!L:L)</f>
        <v>4.0000183241304103E-2</v>
      </c>
      <c r="AP281" s="77">
        <f t="shared" si="13"/>
        <v>-1.9004971965527199E-2</v>
      </c>
      <c r="AR281" s="45">
        <f t="shared" si="14"/>
        <v>180</v>
      </c>
    </row>
    <row r="282" spans="1:44" ht="20.25" customHeight="1" x14ac:dyDescent="0.45">
      <c r="A282" s="62" t="str">
        <f>VLOOKUP(E282,销售员!A:B,2,0)</f>
        <v>南区</v>
      </c>
      <c r="B282" s="62" t="str">
        <f>VLOOKUP(E282,销售员!A:C,3,0)</f>
        <v>广深</v>
      </c>
      <c r="C282" s="24" t="str">
        <f>VLOOKUP(E282,销售员!A:D,4,0)</f>
        <v>广东</v>
      </c>
      <c r="D282" s="66">
        <v>818102</v>
      </c>
      <c r="E282" s="46" t="s">
        <v>1297</v>
      </c>
      <c r="F282" s="45" t="s">
        <v>1666</v>
      </c>
      <c r="G282" s="45" t="s">
        <v>1667</v>
      </c>
      <c r="H282" s="45" t="s">
        <v>1668</v>
      </c>
      <c r="I282" s="44" t="s">
        <v>1669</v>
      </c>
      <c r="J282" s="24">
        <f>SUMIF(利润与分析!B:B,成本与总价!D:D,利润与分析!K:K)</f>
        <v>1303831.97</v>
      </c>
      <c r="K282" s="48" t="s">
        <v>79</v>
      </c>
      <c r="L282" s="49">
        <v>1351616.2</v>
      </c>
      <c r="M282" s="77">
        <f t="shared" si="12"/>
        <v>3.5353401357574699E-2</v>
      </c>
      <c r="N282" s="46">
        <v>0</v>
      </c>
      <c r="O282" s="51" t="s">
        <v>1670</v>
      </c>
      <c r="P282" s="52" t="s">
        <v>91</v>
      </c>
      <c r="Q282" s="52" t="s">
        <v>81</v>
      </c>
      <c r="R282" s="53" t="s">
        <v>51</v>
      </c>
      <c r="V282" s="53">
        <v>180</v>
      </c>
      <c r="W282" s="53">
        <v>-1</v>
      </c>
      <c r="X282" s="54">
        <v>45666.673125000001</v>
      </c>
      <c r="Y282" s="45" t="s">
        <v>92</v>
      </c>
      <c r="Z282" s="55" t="s">
        <v>1671</v>
      </c>
      <c r="AA282" s="44" t="s">
        <v>105</v>
      </c>
      <c r="AB282" s="56" t="s">
        <v>1672</v>
      </c>
      <c r="AC282" s="57">
        <v>3</v>
      </c>
      <c r="AD282" s="45" t="s">
        <v>179</v>
      </c>
      <c r="AE282" s="92">
        <v>1</v>
      </c>
      <c r="AF282" s="45" t="s">
        <v>179</v>
      </c>
      <c r="AI282" s="60"/>
      <c r="AO282" s="97">
        <f>(SUMIF(利润与分析!B:B,成本与总价!D:D,利润与分析!L:L)-J:J)/SUMIF(利润与分析!B:B,成本与总价!D:D,利润与分析!L:L)</f>
        <v>4.4999861126256598E-2</v>
      </c>
      <c r="AP282" s="77">
        <f t="shared" si="13"/>
        <v>-3.5354023131809403E-4</v>
      </c>
      <c r="AR282" s="45">
        <f t="shared" si="14"/>
        <v>180</v>
      </c>
    </row>
    <row r="283" spans="1:44" ht="20.25" customHeight="1" x14ac:dyDescent="0.45">
      <c r="A283" s="62" t="str">
        <f>VLOOKUP(E283,销售员!A:B,2,0)</f>
        <v>北区</v>
      </c>
      <c r="B283" s="62" t="str">
        <f>VLOOKUP(E283,销售员!A:C,3,0)</f>
        <v>黑吉辽</v>
      </c>
      <c r="C283" s="24" t="str">
        <f>VLOOKUP(E283,销售员!A:D,4,0)</f>
        <v>吉林</v>
      </c>
      <c r="D283" s="66">
        <v>819159</v>
      </c>
      <c r="E283" s="46" t="s">
        <v>1673</v>
      </c>
      <c r="F283" s="45" t="s">
        <v>1674</v>
      </c>
      <c r="G283" s="45" t="s">
        <v>1675</v>
      </c>
      <c r="H283" s="45" t="s">
        <v>1676</v>
      </c>
      <c r="I283" s="44" t="s">
        <v>1677</v>
      </c>
      <c r="J283" s="24">
        <f>SUMIF(利润与分析!B:B,成本与总价!D:D,利润与分析!K:K)</f>
        <v>4226045.5599999996</v>
      </c>
      <c r="K283" s="48" t="s">
        <v>79</v>
      </c>
      <c r="L283" s="49">
        <v>4290668</v>
      </c>
      <c r="M283" s="77">
        <f t="shared" si="12"/>
        <v>1.50611606397884E-2</v>
      </c>
      <c r="N283" s="46">
        <v>0</v>
      </c>
      <c r="O283" s="51" t="s">
        <v>1678</v>
      </c>
      <c r="P283" s="52" t="s">
        <v>1679</v>
      </c>
      <c r="Q283" s="52" t="s">
        <v>81</v>
      </c>
      <c r="R283" s="53" t="s">
        <v>51</v>
      </c>
      <c r="V283" s="53">
        <v>0</v>
      </c>
      <c r="W283" s="53">
        <v>-3.1</v>
      </c>
      <c r="X283" s="54">
        <v>45673.682303240697</v>
      </c>
      <c r="Y283" s="45" t="s">
        <v>118</v>
      </c>
      <c r="Z283" s="55" t="s">
        <v>1680</v>
      </c>
      <c r="AA283" s="44" t="s">
        <v>127</v>
      </c>
      <c r="AB283" s="56" t="s">
        <v>1681</v>
      </c>
      <c r="AC283" s="57">
        <v>3</v>
      </c>
      <c r="AD283" s="45" t="s">
        <v>120</v>
      </c>
      <c r="AE283" s="92">
        <v>1</v>
      </c>
      <c r="AF283" s="45" t="s">
        <v>120</v>
      </c>
      <c r="AI283" s="60"/>
      <c r="AO283" s="97">
        <f>(SUMIF(利润与分析!B:B,成本与总价!D:D,利润与分析!L:L)-J:J)/SUMIF(利润与分析!B:B,成本与总价!D:D,利润与分析!L:L)</f>
        <v>4.6385353965585997E-2</v>
      </c>
      <c r="AP283" s="77">
        <f t="shared" si="13"/>
        <v>3.2419332579758402E-4</v>
      </c>
      <c r="AR283" s="45">
        <f t="shared" si="14"/>
        <v>0</v>
      </c>
    </row>
    <row r="284" spans="1:44" ht="20.25" customHeight="1" x14ac:dyDescent="0.45">
      <c r="A284" s="62" t="str">
        <f>VLOOKUP(E284,销售员!A:B,2,0)</f>
        <v>南区</v>
      </c>
      <c r="B284" s="62" t="str">
        <f>VLOOKUP(E284,销售员!A:C,3,0)</f>
        <v>苏皖</v>
      </c>
      <c r="C284" s="24" t="str">
        <f>VLOOKUP(E284,销售员!A:D,4,0)</f>
        <v>安徽</v>
      </c>
      <c r="D284" s="66">
        <v>819244</v>
      </c>
      <c r="E284" s="46" t="s">
        <v>180</v>
      </c>
      <c r="F284" s="45" t="s">
        <v>1682</v>
      </c>
      <c r="G284" s="45" t="s">
        <v>1683</v>
      </c>
      <c r="H284" s="45" t="s">
        <v>1684</v>
      </c>
      <c r="I284" s="44" t="s">
        <v>1685</v>
      </c>
      <c r="J284" s="24">
        <f>SUMIF(利润与分析!B:B,成本与总价!D:D,利润与分析!K:K)</f>
        <v>2641667.73</v>
      </c>
      <c r="K284" s="48" t="s">
        <v>79</v>
      </c>
      <c r="L284" s="49">
        <v>2766145.84</v>
      </c>
      <c r="M284" s="77">
        <f t="shared" si="12"/>
        <v>4.5000559334210599E-2</v>
      </c>
      <c r="N284" s="46">
        <v>0</v>
      </c>
      <c r="O284" s="51" t="s">
        <v>1509</v>
      </c>
      <c r="P284" s="52" t="s">
        <v>91</v>
      </c>
      <c r="Q284" s="52" t="s">
        <v>113</v>
      </c>
      <c r="R284" s="53" t="s">
        <v>51</v>
      </c>
      <c r="V284" s="53">
        <v>90</v>
      </c>
      <c r="X284" s="54">
        <v>45673.695891203701</v>
      </c>
      <c r="Y284" s="45" t="s">
        <v>92</v>
      </c>
      <c r="Z284" s="55" t="s">
        <v>1686</v>
      </c>
      <c r="AA284" s="44" t="s">
        <v>83</v>
      </c>
      <c r="AC284" s="57">
        <v>1</v>
      </c>
      <c r="AD284" s="45" t="s">
        <v>206</v>
      </c>
      <c r="AE284" s="92">
        <v>1</v>
      </c>
      <c r="AF284" s="45" t="s">
        <v>206</v>
      </c>
      <c r="AI284" s="60"/>
      <c r="AO284" s="97">
        <f>(SUMIF(利润与分析!B:B,成本与总价!D:D,利润与分析!L:L)-J:J)/SUMIF(利润与分析!B:B,成本与总价!D:D,利润与分析!L:L)</f>
        <v>4.5000559334210599E-2</v>
      </c>
      <c r="AP284" s="77">
        <f t="shared" si="13"/>
        <v>0</v>
      </c>
      <c r="AR284" s="45">
        <f t="shared" si="14"/>
        <v>90</v>
      </c>
    </row>
    <row r="285" spans="1:44" ht="20.25" customHeight="1" x14ac:dyDescent="0.45">
      <c r="A285" s="62" t="str">
        <f>VLOOKUP(E285,销售员!A:B,2,0)</f>
        <v>南区</v>
      </c>
      <c r="B285" s="62" t="str">
        <f>VLOOKUP(E285,销售员!A:C,3,0)</f>
        <v>苏皖</v>
      </c>
      <c r="C285" s="24" t="str">
        <f>VLOOKUP(E285,销售员!A:D,4,0)</f>
        <v>江苏</v>
      </c>
      <c r="D285" s="66">
        <v>819257</v>
      </c>
      <c r="E285" s="46" t="s">
        <v>796</v>
      </c>
      <c r="F285" s="45" t="s">
        <v>1687</v>
      </c>
      <c r="G285" s="45" t="s">
        <v>1688</v>
      </c>
      <c r="H285" s="45" t="s">
        <v>1689</v>
      </c>
      <c r="I285" s="44" t="s">
        <v>1690</v>
      </c>
      <c r="J285" s="24">
        <f>SUMIF(利润与分析!B:B,成本与总价!D:D,利润与分析!K:K)</f>
        <v>10405.44</v>
      </c>
      <c r="K285" s="48" t="s">
        <v>79</v>
      </c>
      <c r="L285" s="49">
        <v>10677</v>
      </c>
      <c r="M285" s="77">
        <f t="shared" si="12"/>
        <v>2.5434110705254202E-2</v>
      </c>
      <c r="N285" s="46">
        <v>0</v>
      </c>
      <c r="O285" s="51" t="s">
        <v>1691</v>
      </c>
      <c r="P285" s="52" t="s">
        <v>91</v>
      </c>
      <c r="Q285" s="52" t="s">
        <v>113</v>
      </c>
      <c r="X285" s="54">
        <v>45673.697835648098</v>
      </c>
      <c r="Y285" s="45" t="s">
        <v>118</v>
      </c>
      <c r="Z285" s="55" t="s">
        <v>119</v>
      </c>
      <c r="AA285" s="44" t="s">
        <v>83</v>
      </c>
      <c r="AC285" s="57">
        <v>1</v>
      </c>
      <c r="AD285" s="45" t="s">
        <v>610</v>
      </c>
      <c r="AE285" s="92">
        <v>1</v>
      </c>
      <c r="AF285" s="45" t="s">
        <v>610</v>
      </c>
      <c r="AI285" s="60"/>
      <c r="AO285" s="97">
        <f>(SUMIF(利润与分析!B:B,成本与总价!D:D,利润与分析!L:L)-J:J)/SUMIF(利润与分析!B:B,成本与总价!D:D,利润与分析!L:L)</f>
        <v>4.5001867697280699E-2</v>
      </c>
      <c r="AP285" s="77">
        <f t="shared" si="13"/>
        <v>1.9567756992026401E-2</v>
      </c>
      <c r="AR285" s="45">
        <f t="shared" si="14"/>
        <v>0</v>
      </c>
    </row>
    <row r="286" spans="1:44" ht="20.25" customHeight="1" x14ac:dyDescent="0.45">
      <c r="A286" s="62" t="str">
        <f>VLOOKUP(E286,销售员!A:B,2,0)</f>
        <v>南区</v>
      </c>
      <c r="B286" s="62" t="str">
        <f>VLOOKUP(E286,销售员!A:C,3,0)</f>
        <v>广深</v>
      </c>
      <c r="C286" s="24" t="str">
        <f>VLOOKUP(E286,销售员!A:D,4,0)</f>
        <v>广东</v>
      </c>
      <c r="D286" s="66">
        <v>819832</v>
      </c>
      <c r="E286" s="46" t="s">
        <v>1297</v>
      </c>
      <c r="F286" s="45" t="s">
        <v>1692</v>
      </c>
      <c r="G286" s="45" t="s">
        <v>1693</v>
      </c>
      <c r="H286" s="45" t="s">
        <v>1694</v>
      </c>
      <c r="I286" s="44" t="s">
        <v>1695</v>
      </c>
      <c r="J286" s="24">
        <f>SUMIF(利润与分析!B:B,成本与总价!D:D,利润与分析!K:K)</f>
        <v>1486595.77</v>
      </c>
      <c r="K286" s="48" t="s">
        <v>79</v>
      </c>
      <c r="L286" s="49">
        <v>1510000</v>
      </c>
      <c r="M286" s="77">
        <f t="shared" si="12"/>
        <v>1.5499490066225301E-2</v>
      </c>
      <c r="N286" s="46">
        <v>0</v>
      </c>
      <c r="O286" s="51" t="s">
        <v>1696</v>
      </c>
      <c r="Q286" s="52" t="s">
        <v>81</v>
      </c>
      <c r="R286" s="53" t="s">
        <v>51</v>
      </c>
      <c r="V286" s="53">
        <v>90</v>
      </c>
      <c r="W286" s="53">
        <v>-3</v>
      </c>
      <c r="X286" s="54">
        <v>45678.489687499998</v>
      </c>
      <c r="Y286" s="45" t="s">
        <v>92</v>
      </c>
      <c r="Z286" s="55" t="s">
        <v>1697</v>
      </c>
      <c r="AA286" s="44" t="s">
        <v>94</v>
      </c>
      <c r="AC286" s="57">
        <v>1</v>
      </c>
      <c r="AD286" s="45" t="s">
        <v>206</v>
      </c>
      <c r="AE286" s="92">
        <v>1</v>
      </c>
      <c r="AF286" s="45" t="s">
        <v>206</v>
      </c>
      <c r="AI286" s="60"/>
      <c r="AO286" s="97">
        <f>(SUMIF(利润与分析!B:B,成本与总价!D:D,利润与分析!L:L)-J:J)/SUMIF(利润与分析!B:B,成本与总价!D:D,利润与分析!L:L)</f>
        <v>4.5001199180232897E-2</v>
      </c>
      <c r="AP286" s="77">
        <f t="shared" si="13"/>
        <v>-4.9829088599241699E-4</v>
      </c>
      <c r="AR286" s="45">
        <f t="shared" si="14"/>
        <v>90</v>
      </c>
    </row>
    <row r="287" spans="1:44" ht="20.25" customHeight="1" x14ac:dyDescent="0.45">
      <c r="A287" s="62" t="str">
        <f>VLOOKUP(E287,销售员!A:B,2,0)</f>
        <v>北区</v>
      </c>
      <c r="B287" s="62" t="str">
        <f>VLOOKUP(E287,销售员!A:C,3,0)</f>
        <v>黑吉辽</v>
      </c>
      <c r="C287" s="24" t="str">
        <f>VLOOKUP(E287,销售员!A:D,4,0)</f>
        <v>辽宁</v>
      </c>
      <c r="D287" s="66">
        <v>819228</v>
      </c>
      <c r="E287" s="46" t="s">
        <v>1161</v>
      </c>
      <c r="F287" s="45" t="s">
        <v>1698</v>
      </c>
      <c r="G287" s="45" t="s">
        <v>1699</v>
      </c>
      <c r="H287" s="45" t="s">
        <v>1700</v>
      </c>
      <c r="I287" s="44" t="s">
        <v>1701</v>
      </c>
      <c r="J287" s="24">
        <f>SUMIF(利润与分析!B:B,成本与总价!D:D,利润与分析!K:K)</f>
        <v>8023953.2599999998</v>
      </c>
      <c r="K287" s="48" t="s">
        <v>79</v>
      </c>
      <c r="L287" s="49">
        <v>8436390</v>
      </c>
      <c r="M287" s="77">
        <f t="shared" si="12"/>
        <v>4.8887822872105302E-2</v>
      </c>
      <c r="N287" s="46">
        <v>0</v>
      </c>
      <c r="O287" s="51" t="s">
        <v>1702</v>
      </c>
      <c r="P287" s="52" t="s">
        <v>1703</v>
      </c>
      <c r="Q287" s="52" t="s">
        <v>81</v>
      </c>
      <c r="R287" s="53" t="s">
        <v>51</v>
      </c>
      <c r="V287" s="53">
        <v>180</v>
      </c>
      <c r="W287" s="53">
        <v>-1</v>
      </c>
      <c r="X287" s="54">
        <v>45673.710659722201</v>
      </c>
      <c r="Y287" s="45" t="s">
        <v>92</v>
      </c>
      <c r="Z287" s="55" t="s">
        <v>1704</v>
      </c>
      <c r="AA287" s="44" t="s">
        <v>127</v>
      </c>
      <c r="AB287" s="56" t="s">
        <v>1705</v>
      </c>
      <c r="AC287" s="57">
        <v>2</v>
      </c>
      <c r="AD287" s="45" t="s">
        <v>179</v>
      </c>
      <c r="AE287" s="92">
        <v>1</v>
      </c>
      <c r="AF287" s="45" t="s">
        <v>179</v>
      </c>
      <c r="AI287" s="60"/>
      <c r="AO287" s="97">
        <f>(SUMIF(利润与分析!B:B,成本与总价!D:D,利润与分析!L:L)-J:J)/SUMIF(利润与分析!B:B,成本与总价!D:D,利润与分析!L:L)</f>
        <v>5.9185393530837502E-2</v>
      </c>
      <c r="AP287" s="77">
        <f t="shared" si="13"/>
        <v>2.9757065873219302E-4</v>
      </c>
      <c r="AR287" s="45">
        <f t="shared" si="14"/>
        <v>180</v>
      </c>
    </row>
    <row r="288" spans="1:44" ht="20.25" customHeight="1" x14ac:dyDescent="0.45">
      <c r="A288" s="62" t="str">
        <f>VLOOKUP(E288,销售员!A:B,2,0)</f>
        <v>北区</v>
      </c>
      <c r="B288" s="62" t="str">
        <f>VLOOKUP(E288,销售员!A:C,3,0)</f>
        <v>京津冀</v>
      </c>
      <c r="C288" s="24" t="str">
        <f>VLOOKUP(E288,销售员!A:D,4,0)</f>
        <v>北京</v>
      </c>
      <c r="D288" s="66">
        <v>819283</v>
      </c>
      <c r="E288" s="46" t="s">
        <v>260</v>
      </c>
      <c r="F288" s="45" t="s">
        <v>1706</v>
      </c>
      <c r="G288" s="45" t="s">
        <v>1707</v>
      </c>
      <c r="H288" s="45" t="s">
        <v>1708</v>
      </c>
      <c r="I288" s="44" t="s">
        <v>1709</v>
      </c>
      <c r="J288" s="24">
        <f>SUMIF(利润与分析!B:B,成本与总价!D:D,利润与分析!K:K)</f>
        <v>1732943</v>
      </c>
      <c r="K288" s="48" t="s">
        <v>79</v>
      </c>
      <c r="L288" s="49">
        <v>1778308</v>
      </c>
      <c r="M288" s="77">
        <f t="shared" si="12"/>
        <v>2.5510204081632501E-2</v>
      </c>
      <c r="N288" s="46">
        <v>0</v>
      </c>
      <c r="O288" s="51" t="s">
        <v>321</v>
      </c>
      <c r="P288" s="52" t="s">
        <v>252</v>
      </c>
      <c r="Q288" s="52" t="s">
        <v>81</v>
      </c>
      <c r="R288" s="53" t="s">
        <v>51</v>
      </c>
      <c r="V288" s="53">
        <v>120</v>
      </c>
      <c r="W288" s="53">
        <v>-2</v>
      </c>
      <c r="X288" s="54">
        <v>45673.730995370403</v>
      </c>
      <c r="Y288" s="45" t="s">
        <v>92</v>
      </c>
      <c r="Z288" s="55" t="s">
        <v>1710</v>
      </c>
      <c r="AA288" s="44" t="s">
        <v>127</v>
      </c>
      <c r="AC288" s="57">
        <v>1</v>
      </c>
      <c r="AD288" s="45" t="s">
        <v>96</v>
      </c>
      <c r="AE288" s="92">
        <v>1</v>
      </c>
      <c r="AF288" s="45" t="s">
        <v>96</v>
      </c>
      <c r="AI288" s="60"/>
      <c r="AO288" s="97">
        <f>(SUMIF(利润与分析!B:B,成本与总价!D:D,利润与分析!L:L)-J:J)/SUMIF(利润与分析!B:B,成本与总价!D:D,利润与分析!L:L)</f>
        <v>4.4999999999999901E-2</v>
      </c>
      <c r="AP288" s="77">
        <f t="shared" si="13"/>
        <v>-5.1020408163264899E-4</v>
      </c>
      <c r="AR288" s="45">
        <f t="shared" si="14"/>
        <v>120</v>
      </c>
    </row>
    <row r="289" spans="1:44" ht="20.25" customHeight="1" x14ac:dyDescent="0.45">
      <c r="A289" s="62" t="str">
        <f>VLOOKUP(E289,销售员!A:B,2,0)</f>
        <v>南区</v>
      </c>
      <c r="B289" s="62" t="str">
        <f>VLOOKUP(E289,销售员!A:C,3,0)</f>
        <v>沪浙</v>
      </c>
      <c r="C289" s="24" t="str">
        <f>VLOOKUP(E289,销售员!A:D,4,0)</f>
        <v>上海</v>
      </c>
      <c r="D289" s="66">
        <v>819320</v>
      </c>
      <c r="E289" s="46" t="s">
        <v>604</v>
      </c>
      <c r="F289" s="45" t="s">
        <v>1711</v>
      </c>
      <c r="G289" s="45" t="s">
        <v>1712</v>
      </c>
      <c r="H289" s="45" t="s">
        <v>1713</v>
      </c>
      <c r="I289" s="44" t="s">
        <v>1714</v>
      </c>
      <c r="J289" s="24">
        <f>SUMIF(利润与分析!B:B,成本与总价!D:D,利润与分析!K:K)</f>
        <v>23335.040000000001</v>
      </c>
      <c r="K289" s="48" t="s">
        <v>79</v>
      </c>
      <c r="L289" s="49">
        <v>24434.6</v>
      </c>
      <c r="M289" s="77">
        <f t="shared" si="12"/>
        <v>4.50001227767182E-2</v>
      </c>
      <c r="N289" s="46">
        <v>0</v>
      </c>
      <c r="O289" s="51" t="s">
        <v>1715</v>
      </c>
      <c r="P289" s="52" t="s">
        <v>91</v>
      </c>
      <c r="Q289" s="52" t="s">
        <v>113</v>
      </c>
      <c r="X289" s="54">
        <v>45674.384861111103</v>
      </c>
      <c r="Y289" s="45" t="s">
        <v>52</v>
      </c>
      <c r="Z289" s="55" t="s">
        <v>119</v>
      </c>
      <c r="AA289" s="44" t="s">
        <v>1262</v>
      </c>
      <c r="AC289" s="57">
        <v>1</v>
      </c>
      <c r="AD289" s="45" t="s">
        <v>128</v>
      </c>
      <c r="AE289" s="92">
        <v>1</v>
      </c>
      <c r="AF289" s="45" t="s">
        <v>128</v>
      </c>
      <c r="AI289" s="60"/>
      <c r="AO289" s="97">
        <f>(SUMIF(利润与分析!B:B,成本与总价!D:D,利润与分析!L:L)-J:J)/SUMIF(利润与分析!B:B,成本与总价!D:D,利润与分析!L:L)</f>
        <v>4.50001227767182E-2</v>
      </c>
      <c r="AP289" s="77">
        <f t="shared" si="13"/>
        <v>0</v>
      </c>
      <c r="AR289" s="45">
        <f t="shared" si="14"/>
        <v>0</v>
      </c>
    </row>
    <row r="290" spans="1:44" ht="20.25" customHeight="1" x14ac:dyDescent="0.45">
      <c r="A290" s="62" t="str">
        <f>VLOOKUP(E290,销售员!A:B,2,0)</f>
        <v>南区</v>
      </c>
      <c r="B290" s="62" t="str">
        <f>VLOOKUP(E290,销售员!A:C,3,0)</f>
        <v>湘桂琼</v>
      </c>
      <c r="C290" s="24" t="str">
        <f>VLOOKUP(E290,销售员!A:D,4,0)</f>
        <v>广西</v>
      </c>
      <c r="D290" s="66">
        <v>817980</v>
      </c>
      <c r="E290" s="46" t="s">
        <v>1020</v>
      </c>
      <c r="F290" s="45" t="s">
        <v>1716</v>
      </c>
      <c r="G290" s="45" t="s">
        <v>1022</v>
      </c>
      <c r="H290" s="45" t="s">
        <v>1717</v>
      </c>
      <c r="I290" s="44" t="s">
        <v>1718</v>
      </c>
      <c r="J290" s="24">
        <f>SUMIF(利润与分析!B:B,成本与总价!D:D,利润与分析!K:K)</f>
        <v>201760</v>
      </c>
      <c r="K290" s="48" t="s">
        <v>278</v>
      </c>
      <c r="L290" s="49">
        <v>208000</v>
      </c>
      <c r="M290" s="77">
        <f t="shared" si="12"/>
        <v>0.03</v>
      </c>
      <c r="N290" s="46">
        <v>0</v>
      </c>
      <c r="O290" s="51" t="s">
        <v>1719</v>
      </c>
      <c r="P290" s="52" t="s">
        <v>280</v>
      </c>
      <c r="Q290" s="52" t="s">
        <v>81</v>
      </c>
      <c r="R290" s="53" t="s">
        <v>51</v>
      </c>
      <c r="V290" s="53">
        <v>120</v>
      </c>
      <c r="X290" s="54">
        <v>45665.712210648097</v>
      </c>
      <c r="Y290" s="45" t="s">
        <v>52</v>
      </c>
      <c r="Z290" s="55" t="s">
        <v>1026</v>
      </c>
      <c r="AA290" s="44" t="s">
        <v>105</v>
      </c>
      <c r="AC290" s="57">
        <v>1</v>
      </c>
      <c r="AD290" s="45" t="s">
        <v>96</v>
      </c>
      <c r="AE290" s="92">
        <v>1</v>
      </c>
      <c r="AF290" s="45" t="s">
        <v>96</v>
      </c>
      <c r="AI290" s="60"/>
      <c r="AO290" s="97">
        <f>(SUMIF(利润与分析!B:B,成本与总价!D:D,利润与分析!L:L)-J:J)/SUMIF(利润与分析!B:B,成本与总价!D:D,利润与分析!L:L)</f>
        <v>0.03</v>
      </c>
      <c r="AP290" s="77">
        <f t="shared" si="13"/>
        <v>0</v>
      </c>
      <c r="AR290" s="45">
        <f t="shared" si="14"/>
        <v>120</v>
      </c>
    </row>
    <row r="291" spans="1:44" ht="20.25" customHeight="1" x14ac:dyDescent="0.45">
      <c r="A291" s="62" t="str">
        <f>VLOOKUP(E291,销售员!A:B,2,0)</f>
        <v>南区</v>
      </c>
      <c r="B291" s="62" t="str">
        <f>VLOOKUP(E291,销售员!A:C,3,0)</f>
        <v>湘桂琼</v>
      </c>
      <c r="C291" s="24" t="str">
        <f>VLOOKUP(E291,销售员!A:D,4,0)</f>
        <v>广西</v>
      </c>
      <c r="D291" s="66">
        <v>819337</v>
      </c>
      <c r="E291" s="46" t="s">
        <v>523</v>
      </c>
      <c r="F291" s="45" t="s">
        <v>1720</v>
      </c>
      <c r="G291" s="45" t="s">
        <v>1411</v>
      </c>
      <c r="H291" s="45" t="s">
        <v>1721</v>
      </c>
      <c r="I291" s="44" t="s">
        <v>1722</v>
      </c>
      <c r="J291" s="24">
        <f>SUMIF(利润与分析!B:B,成本与总价!D:D,利润与分析!K:K)</f>
        <v>36252.550000000003</v>
      </c>
      <c r="K291" s="48" t="s">
        <v>79</v>
      </c>
      <c r="L291" s="49">
        <v>37957</v>
      </c>
      <c r="M291" s="77">
        <f t="shared" si="12"/>
        <v>4.4904760650209402E-2</v>
      </c>
      <c r="N291" s="46">
        <v>0</v>
      </c>
      <c r="O291" s="51" t="s">
        <v>1723</v>
      </c>
      <c r="P291" s="52" t="s">
        <v>91</v>
      </c>
      <c r="Q291" s="52" t="s">
        <v>113</v>
      </c>
      <c r="X291" s="54">
        <v>45674.465497685203</v>
      </c>
      <c r="Y291" s="45" t="s">
        <v>52</v>
      </c>
      <c r="Z291" s="55" t="s">
        <v>119</v>
      </c>
      <c r="AA291" s="44" t="s">
        <v>83</v>
      </c>
      <c r="AC291" s="57">
        <v>1</v>
      </c>
      <c r="AD291" s="45" t="s">
        <v>128</v>
      </c>
      <c r="AE291" s="92">
        <v>1</v>
      </c>
      <c r="AF291" s="45" t="s">
        <v>128</v>
      </c>
      <c r="AI291" s="60"/>
      <c r="AO291" s="97">
        <f>(SUMIF(利润与分析!B:B,成本与总价!D:D,利润与分析!L:L)-J:J)/SUMIF(利润与分析!B:B,成本与总价!D:D,利润与分析!L:L)</f>
        <v>4.4897966711041799E-2</v>
      </c>
      <c r="AP291" s="77">
        <f t="shared" si="13"/>
        <v>-6.7939391676027899E-6</v>
      </c>
      <c r="AR291" s="45">
        <f t="shared" si="14"/>
        <v>0</v>
      </c>
    </row>
    <row r="292" spans="1:44" ht="20.25" customHeight="1" x14ac:dyDescent="0.45">
      <c r="A292" s="62" t="str">
        <f>VLOOKUP(E292,销售员!A:B,2,0)</f>
        <v>南区</v>
      </c>
      <c r="B292" s="62" t="str">
        <f>VLOOKUP(E292,销售员!A:C,3,0)</f>
        <v>广深</v>
      </c>
      <c r="C292" s="24" t="str">
        <f>VLOOKUP(E292,销售员!A:D,4,0)</f>
        <v>广东</v>
      </c>
      <c r="D292" s="66">
        <v>817058</v>
      </c>
      <c r="E292" s="46" t="s">
        <v>97</v>
      </c>
      <c r="F292" s="45" t="s">
        <v>1724</v>
      </c>
      <c r="G292" s="45" t="s">
        <v>99</v>
      </c>
      <c r="H292" s="45" t="s">
        <v>1725</v>
      </c>
      <c r="I292" s="44" t="s">
        <v>1726</v>
      </c>
      <c r="J292" s="24">
        <f>SUMIF(利润与分析!B:B,成本与总价!D:D,利润与分析!K:K)</f>
        <v>34783.949999999997</v>
      </c>
      <c r="K292" s="48" t="s">
        <v>79</v>
      </c>
      <c r="L292" s="49">
        <v>36423</v>
      </c>
      <c r="M292" s="77">
        <f t="shared" si="12"/>
        <v>4.5000411827691197E-2</v>
      </c>
      <c r="N292" s="46">
        <v>0</v>
      </c>
      <c r="O292" s="51" t="s">
        <v>1727</v>
      </c>
      <c r="P292" s="52" t="s">
        <v>91</v>
      </c>
      <c r="Q292" s="52" t="s">
        <v>81</v>
      </c>
      <c r="R292" s="53" t="s">
        <v>51</v>
      </c>
      <c r="V292" s="53">
        <v>105</v>
      </c>
      <c r="X292" s="54">
        <v>45660.646574074097</v>
      </c>
      <c r="Y292" s="45" t="s">
        <v>92</v>
      </c>
      <c r="Z292" s="55" t="s">
        <v>104</v>
      </c>
      <c r="AA292" s="44" t="s">
        <v>105</v>
      </c>
      <c r="AB292" s="56" t="s">
        <v>1728</v>
      </c>
      <c r="AC292" s="57">
        <v>2</v>
      </c>
      <c r="AD292" s="45" t="s">
        <v>106</v>
      </c>
      <c r="AE292" s="92">
        <v>1</v>
      </c>
      <c r="AF292" s="45" t="s">
        <v>106</v>
      </c>
      <c r="AI292" s="60"/>
      <c r="AO292" s="97">
        <f>(SUMIF(利润与分析!B:B,成本与总价!D:D,利润与分析!L:L)-J:J)/SUMIF(利润与分析!B:B,成本与总价!D:D,利润与分析!L:L)</f>
        <v>4.5000411827691197E-2</v>
      </c>
      <c r="AP292" s="77">
        <f t="shared" si="13"/>
        <v>0</v>
      </c>
      <c r="AR292" s="45">
        <f t="shared" si="14"/>
        <v>105</v>
      </c>
    </row>
    <row r="293" spans="1:44" ht="20.25" customHeight="1" x14ac:dyDescent="0.45">
      <c r="A293" s="62" t="str">
        <f>VLOOKUP(E293,销售员!A:B,2,0)</f>
        <v>南区</v>
      </c>
      <c r="B293" s="62" t="str">
        <f>VLOOKUP(E293,销售员!A:C,3,0)</f>
        <v>云贵川渝</v>
      </c>
      <c r="C293" s="24" t="str">
        <f>VLOOKUP(E293,销售员!A:D,4,0)</f>
        <v>贵州</v>
      </c>
      <c r="D293" s="66">
        <v>818972</v>
      </c>
      <c r="E293" s="46" t="s">
        <v>1498</v>
      </c>
      <c r="F293" s="45" t="s">
        <v>1729</v>
      </c>
      <c r="G293" s="45" t="s">
        <v>933</v>
      </c>
      <c r="H293" s="45" t="s">
        <v>1730</v>
      </c>
      <c r="I293" s="44" t="s">
        <v>1731</v>
      </c>
      <c r="J293" s="24">
        <f>SUMIF(利润与分析!B:B,成本与总价!D:D,利润与分析!K:K)</f>
        <v>943701.83</v>
      </c>
      <c r="K293" s="48" t="s">
        <v>79</v>
      </c>
      <c r="L293" s="49">
        <v>988173.36</v>
      </c>
      <c r="M293" s="77">
        <f t="shared" si="12"/>
        <v>4.5003773426962303E-2</v>
      </c>
      <c r="N293" s="46">
        <v>0</v>
      </c>
      <c r="O293" s="51" t="s">
        <v>1732</v>
      </c>
      <c r="P293" s="52" t="s">
        <v>91</v>
      </c>
      <c r="Q293" s="52" t="s">
        <v>113</v>
      </c>
      <c r="R293" s="53" t="s">
        <v>51</v>
      </c>
      <c r="T293" s="53">
        <v>150</v>
      </c>
      <c r="V293" s="53">
        <v>150</v>
      </c>
      <c r="X293" s="54">
        <v>45674.586064814801</v>
      </c>
      <c r="Y293" s="45" t="s">
        <v>52</v>
      </c>
      <c r="Z293" s="55" t="s">
        <v>1733</v>
      </c>
      <c r="AA293" s="44" t="s">
        <v>54</v>
      </c>
      <c r="AC293" s="57">
        <v>1</v>
      </c>
      <c r="AD293" s="45" t="s">
        <v>1734</v>
      </c>
      <c r="AE293" s="58" t="s">
        <v>385</v>
      </c>
      <c r="AF293" s="45" t="s">
        <v>120</v>
      </c>
      <c r="AG293" s="59" t="s">
        <v>386</v>
      </c>
      <c r="AH293" s="45" t="s">
        <v>1151</v>
      </c>
      <c r="AI293" s="60"/>
      <c r="AO293" s="97">
        <f>(SUMIF(利润与分析!B:B,成本与总价!D:D,利润与分析!L:L)-J:J)/SUMIF(利润与分析!B:B,成本与总价!D:D,利润与分析!L:L)</f>
        <v>4.5003773426962303E-2</v>
      </c>
      <c r="AP293" s="77">
        <f t="shared" si="13"/>
        <v>0</v>
      </c>
      <c r="AR293" s="45">
        <f t="shared" si="14"/>
        <v>135</v>
      </c>
    </row>
    <row r="294" spans="1:44" ht="20.25" customHeight="1" x14ac:dyDescent="0.45">
      <c r="A294" s="62" t="str">
        <f>VLOOKUP(E294,销售员!A:B,2,0)</f>
        <v>南区</v>
      </c>
      <c r="B294" s="62" t="str">
        <f>VLOOKUP(E294,销售员!A:C,3,0)</f>
        <v>云贵川渝</v>
      </c>
      <c r="C294" s="24" t="str">
        <f>VLOOKUP(E294,销售员!A:D,4,0)</f>
        <v>西藏</v>
      </c>
      <c r="D294" s="66">
        <v>819394</v>
      </c>
      <c r="E294" s="46" t="s">
        <v>1106</v>
      </c>
      <c r="F294" s="45" t="s">
        <v>1735</v>
      </c>
      <c r="G294" s="45" t="s">
        <v>852</v>
      </c>
      <c r="H294" s="45" t="s">
        <v>1736</v>
      </c>
      <c r="I294" s="44" t="s">
        <v>1737</v>
      </c>
      <c r="J294" s="24">
        <f>SUMIF(利润与分析!B:B,成本与总价!D:D,利润与分析!K:K)</f>
        <v>4538.16</v>
      </c>
      <c r="K294" s="48" t="s">
        <v>79</v>
      </c>
      <c r="L294" s="49">
        <v>4752</v>
      </c>
      <c r="M294" s="77">
        <f t="shared" si="12"/>
        <v>4.4999999999999998E-2</v>
      </c>
      <c r="N294" s="46">
        <v>0</v>
      </c>
      <c r="O294" s="51" t="s">
        <v>1738</v>
      </c>
      <c r="P294" s="52" t="s">
        <v>91</v>
      </c>
      <c r="Q294" s="52" t="s">
        <v>113</v>
      </c>
      <c r="X294" s="54">
        <v>45674.586875000001</v>
      </c>
      <c r="Y294" s="45" t="s">
        <v>52</v>
      </c>
      <c r="Z294" s="55" t="s">
        <v>119</v>
      </c>
      <c r="AA294" s="44" t="s">
        <v>54</v>
      </c>
      <c r="AC294" s="57">
        <v>1</v>
      </c>
      <c r="AD294" s="45" t="s">
        <v>128</v>
      </c>
      <c r="AE294" s="92">
        <v>1</v>
      </c>
      <c r="AF294" s="45" t="s">
        <v>128</v>
      </c>
      <c r="AI294" s="60"/>
      <c r="AO294" s="97">
        <f>(SUMIF(利润与分析!B:B,成本与总价!D:D,利润与分析!L:L)-J:J)/SUMIF(利润与分析!B:B,成本与总价!D:D,利润与分析!L:L)</f>
        <v>4.4999999999999998E-2</v>
      </c>
      <c r="AP294" s="77">
        <f t="shared" si="13"/>
        <v>0</v>
      </c>
      <c r="AR294" s="45">
        <f t="shared" si="14"/>
        <v>0</v>
      </c>
    </row>
    <row r="295" spans="1:44" ht="20.25" customHeight="1" x14ac:dyDescent="0.45">
      <c r="A295" s="62" t="str">
        <f>VLOOKUP(E295,销售员!A:B,2,0)</f>
        <v>南区</v>
      </c>
      <c r="B295" s="62" t="str">
        <f>VLOOKUP(E295,销售员!A:C,3,0)</f>
        <v>沪浙</v>
      </c>
      <c r="C295" s="24" t="str">
        <f>VLOOKUP(E295,销售员!A:D,4,0)</f>
        <v>上海</v>
      </c>
      <c r="D295" s="66">
        <v>819187</v>
      </c>
      <c r="E295" s="46" t="s">
        <v>604</v>
      </c>
      <c r="F295" s="45" t="s">
        <v>1739</v>
      </c>
      <c r="G295" s="45" t="s">
        <v>1740</v>
      </c>
      <c r="H295" s="45" t="s">
        <v>1741</v>
      </c>
      <c r="I295" s="44" t="s">
        <v>1742</v>
      </c>
      <c r="J295" s="24">
        <f>SUMIF(利润与分析!B:B,成本与总价!D:D,利润与分析!K:K)</f>
        <v>5318.73</v>
      </c>
      <c r="K295" s="48" t="s">
        <v>79</v>
      </c>
      <c r="L295" s="49">
        <v>5569.35</v>
      </c>
      <c r="M295" s="77">
        <f t="shared" si="12"/>
        <v>4.4999865334374903E-2</v>
      </c>
      <c r="N295" s="46">
        <v>1600</v>
      </c>
      <c r="O295" s="51" t="s">
        <v>1743</v>
      </c>
      <c r="P295" s="52" t="s">
        <v>91</v>
      </c>
      <c r="Q295" s="52" t="s">
        <v>113</v>
      </c>
      <c r="X295" s="54">
        <v>45674.587349537003</v>
      </c>
      <c r="Y295" s="45" t="s">
        <v>118</v>
      </c>
      <c r="Z295" s="55" t="s">
        <v>119</v>
      </c>
      <c r="AA295" s="44" t="s">
        <v>1262</v>
      </c>
      <c r="AB295" s="56" t="s">
        <v>1744</v>
      </c>
      <c r="AC295" s="57">
        <v>3</v>
      </c>
      <c r="AD295" s="45" t="s">
        <v>610</v>
      </c>
      <c r="AE295" s="92">
        <v>1</v>
      </c>
      <c r="AF295" s="45" t="s">
        <v>610</v>
      </c>
      <c r="AI295" s="60"/>
      <c r="AO295" s="97">
        <f>(SUMIF(利润与分析!B:B,成本与总价!D:D,利润与分析!L:L)-J:J)/SUMIF(利润与分析!B:B,成本与总价!D:D,利润与分析!L:L)</f>
        <v>4.4999865334374903E-2</v>
      </c>
      <c r="AP295" s="77">
        <f t="shared" si="13"/>
        <v>0</v>
      </c>
      <c r="AR295" s="45">
        <f t="shared" si="14"/>
        <v>0</v>
      </c>
    </row>
    <row r="296" spans="1:44" ht="20.25" customHeight="1" x14ac:dyDescent="0.45">
      <c r="A296" s="62" t="str">
        <f>VLOOKUP(E296,销售员!A:B,2,0)</f>
        <v>南区</v>
      </c>
      <c r="B296" s="62" t="str">
        <f>VLOOKUP(E296,销售员!A:C,3,0)</f>
        <v>云贵川渝</v>
      </c>
      <c r="C296" s="24" t="str">
        <f>VLOOKUP(E296,销售员!A:D,4,0)</f>
        <v>四川</v>
      </c>
      <c r="D296" s="66">
        <v>819348</v>
      </c>
      <c r="E296" s="46" t="s">
        <v>199</v>
      </c>
      <c r="F296" s="45" t="s">
        <v>1745</v>
      </c>
      <c r="G296" s="45" t="s">
        <v>1746</v>
      </c>
      <c r="H296" s="45" t="s">
        <v>1747</v>
      </c>
      <c r="I296" s="44" t="s">
        <v>1748</v>
      </c>
      <c r="J296" s="24">
        <f>SUMIF(利润与分析!B:B,成本与总价!D:D,利润与分析!K:K)</f>
        <v>62648</v>
      </c>
      <c r="K296" s="48" t="s">
        <v>79</v>
      </c>
      <c r="L296" s="49">
        <v>65600</v>
      </c>
      <c r="M296" s="77">
        <f t="shared" si="12"/>
        <v>4.4999999999999998E-2</v>
      </c>
      <c r="N296" s="46">
        <v>0</v>
      </c>
      <c r="O296" s="51" t="s">
        <v>1749</v>
      </c>
      <c r="P296" s="52" t="s">
        <v>61</v>
      </c>
      <c r="Q296" s="52" t="s">
        <v>113</v>
      </c>
      <c r="X296" s="54">
        <v>45674.587546296301</v>
      </c>
      <c r="Y296" s="45" t="s">
        <v>52</v>
      </c>
      <c r="Z296" s="55" t="s">
        <v>119</v>
      </c>
      <c r="AA296" s="44" t="s">
        <v>54</v>
      </c>
      <c r="AC296" s="57">
        <v>1</v>
      </c>
      <c r="AD296" s="45" t="s">
        <v>128</v>
      </c>
      <c r="AE296" s="92">
        <v>1</v>
      </c>
      <c r="AF296" s="45" t="s">
        <v>128</v>
      </c>
      <c r="AI296" s="60"/>
      <c r="AO296" s="97">
        <f>(SUMIF(利润与分析!B:B,成本与总价!D:D,利润与分析!L:L)-J:J)/SUMIF(利润与分析!B:B,成本与总价!D:D,利润与分析!L:L)</f>
        <v>4.4999999999999998E-2</v>
      </c>
      <c r="AP296" s="77">
        <f t="shared" si="13"/>
        <v>0</v>
      </c>
      <c r="AR296" s="45">
        <f t="shared" si="14"/>
        <v>0</v>
      </c>
    </row>
    <row r="297" spans="1:44" ht="20.25" customHeight="1" x14ac:dyDescent="0.45">
      <c r="A297" s="62" t="str">
        <f>VLOOKUP(E297,销售员!A:B,2,0)</f>
        <v>南区</v>
      </c>
      <c r="B297" s="62" t="str">
        <f>VLOOKUP(E297,销售员!A:C,3,0)</f>
        <v>云贵川渝</v>
      </c>
      <c r="C297" s="24" t="str">
        <f>VLOOKUP(E297,销售员!A:D,4,0)</f>
        <v>西藏</v>
      </c>
      <c r="D297" s="66">
        <v>819410</v>
      </c>
      <c r="E297" s="46" t="s">
        <v>1106</v>
      </c>
      <c r="F297" s="45" t="s">
        <v>1750</v>
      </c>
      <c r="G297" s="45" t="s">
        <v>1751</v>
      </c>
      <c r="H297" s="45" t="s">
        <v>1752</v>
      </c>
      <c r="I297" s="44" t="s">
        <v>1753</v>
      </c>
      <c r="J297" s="24">
        <f>SUMIF(利润与分析!B:B,成本与总价!D:D,利润与分析!K:K)</f>
        <v>395730.76</v>
      </c>
      <c r="K297" s="48" t="s">
        <v>79</v>
      </c>
      <c r="L297" s="49">
        <v>414377.3</v>
      </c>
      <c r="M297" s="77">
        <f t="shared" si="12"/>
        <v>4.4998941785662397E-2</v>
      </c>
      <c r="N297" s="46">
        <v>0</v>
      </c>
      <c r="O297" s="51" t="s">
        <v>1754</v>
      </c>
      <c r="P297" s="52" t="s">
        <v>61</v>
      </c>
      <c r="Q297" s="52" t="s">
        <v>113</v>
      </c>
      <c r="X297" s="54">
        <v>45674.606562499997</v>
      </c>
      <c r="Y297" s="45" t="s">
        <v>52</v>
      </c>
      <c r="Z297" s="55" t="s">
        <v>119</v>
      </c>
      <c r="AA297" s="44" t="s">
        <v>54</v>
      </c>
      <c r="AC297" s="57">
        <v>1</v>
      </c>
      <c r="AD297" s="45" t="s">
        <v>128</v>
      </c>
      <c r="AE297" s="92">
        <v>1</v>
      </c>
      <c r="AF297" s="45" t="s">
        <v>128</v>
      </c>
      <c r="AI297" s="60"/>
      <c r="AO297" s="97">
        <f>(SUMIF(利润与分析!B:B,成本与总价!D:D,利润与分析!L:L)-J:J)/SUMIF(利润与分析!B:B,成本与总价!D:D,利润与分析!L:L)</f>
        <v>4.4998941785662397E-2</v>
      </c>
      <c r="AP297" s="77">
        <f t="shared" si="13"/>
        <v>0</v>
      </c>
      <c r="AR297" s="45">
        <f t="shared" si="14"/>
        <v>0</v>
      </c>
    </row>
    <row r="298" spans="1:44" ht="20.25" customHeight="1" x14ac:dyDescent="0.45">
      <c r="A298" s="62" t="str">
        <f>VLOOKUP(E298,销售员!A:B,2,0)</f>
        <v>北区</v>
      </c>
      <c r="B298" s="62" t="str">
        <f>VLOOKUP(E298,销售员!A:C,3,0)</f>
        <v>陕豫鲁</v>
      </c>
      <c r="C298" s="24" t="str">
        <f>VLOOKUP(E298,销售员!A:D,4,0)</f>
        <v>河南</v>
      </c>
      <c r="D298" s="66">
        <v>819294</v>
      </c>
      <c r="E298" s="46" t="s">
        <v>1755</v>
      </c>
      <c r="F298" s="45" t="s">
        <v>1756</v>
      </c>
      <c r="G298" s="45" t="s">
        <v>1757</v>
      </c>
      <c r="H298" s="45" t="s">
        <v>1758</v>
      </c>
      <c r="I298" s="44" t="s">
        <v>1759</v>
      </c>
      <c r="J298" s="24">
        <f>SUMIF(利润与分析!B:B,成本与总价!D:D,利润与分析!K:K)</f>
        <v>329118</v>
      </c>
      <c r="K298" s="48" t="s">
        <v>79</v>
      </c>
      <c r="L298" s="49">
        <v>344577</v>
      </c>
      <c r="M298" s="77">
        <f t="shared" si="12"/>
        <v>4.4863702452572297E-2</v>
      </c>
      <c r="N298" s="46">
        <v>19007.04</v>
      </c>
      <c r="O298" s="51" t="s">
        <v>1760</v>
      </c>
      <c r="P298" s="52" t="s">
        <v>91</v>
      </c>
      <c r="Q298" s="52" t="s">
        <v>113</v>
      </c>
      <c r="X298" s="54">
        <v>45674.619004629603</v>
      </c>
      <c r="Y298" s="45" t="s">
        <v>92</v>
      </c>
      <c r="Z298" s="55" t="s">
        <v>119</v>
      </c>
      <c r="AA298" s="44" t="s">
        <v>105</v>
      </c>
      <c r="AB298" s="56" t="s">
        <v>1761</v>
      </c>
      <c r="AC298" s="57">
        <v>3</v>
      </c>
      <c r="AD298" s="45" t="s">
        <v>128</v>
      </c>
      <c r="AE298" s="92">
        <v>1</v>
      </c>
      <c r="AF298" s="45" t="s">
        <v>128</v>
      </c>
      <c r="AI298" s="60"/>
      <c r="AO298" s="97">
        <f>(SUMIF(利润与分析!B:B,成本与总价!D:D,利润与分析!L:L)-J:J)/SUMIF(利润与分析!B:B,成本与总价!D:D,利润与分析!L:L)</f>
        <v>4.4863702452572297E-2</v>
      </c>
      <c r="AP298" s="77">
        <f t="shared" si="13"/>
        <v>0</v>
      </c>
      <c r="AR298" s="45">
        <f t="shared" si="14"/>
        <v>0</v>
      </c>
    </row>
    <row r="299" spans="1:44" ht="20.25" customHeight="1" x14ac:dyDescent="0.45">
      <c r="A299" s="62" t="str">
        <f>VLOOKUP(E299,销售员!A:B,2,0)</f>
        <v>南区</v>
      </c>
      <c r="B299" s="62" t="str">
        <f>VLOOKUP(E299,销售员!A:C,3,0)</f>
        <v>鄂赣</v>
      </c>
      <c r="C299" s="24" t="str">
        <f>VLOOKUP(E299,销售员!A:D,4,0)</f>
        <v>湖北</v>
      </c>
      <c r="D299" s="66">
        <v>819376</v>
      </c>
      <c r="E299" s="46" t="s">
        <v>598</v>
      </c>
      <c r="F299" s="45" t="s">
        <v>1762</v>
      </c>
      <c r="G299" s="45" t="s">
        <v>1763</v>
      </c>
      <c r="H299" s="45" t="s">
        <v>1764</v>
      </c>
      <c r="I299" s="44" t="s">
        <v>1765</v>
      </c>
      <c r="J299" s="24">
        <f>SUMIF(利润与分析!B:B,成本与总价!D:D,利润与分析!K:K)</f>
        <v>5739.55</v>
      </c>
      <c r="K299" s="48" t="s">
        <v>79</v>
      </c>
      <c r="L299" s="49">
        <v>5890</v>
      </c>
      <c r="M299" s="77">
        <f t="shared" si="12"/>
        <v>2.55432937181664E-2</v>
      </c>
      <c r="N299" s="46">
        <v>0</v>
      </c>
      <c r="O299" s="51" t="s">
        <v>1766</v>
      </c>
      <c r="P299" s="52" t="s">
        <v>91</v>
      </c>
      <c r="Q299" s="52" t="s">
        <v>113</v>
      </c>
      <c r="R299" s="53" t="s">
        <v>51</v>
      </c>
      <c r="V299" s="53">
        <v>0</v>
      </c>
      <c r="W299" s="53">
        <v>-2</v>
      </c>
      <c r="X299" s="54">
        <v>45674.620347222197</v>
      </c>
      <c r="Y299" s="45" t="s">
        <v>118</v>
      </c>
      <c r="Z299" s="55" t="s">
        <v>1767</v>
      </c>
      <c r="AA299" s="44" t="s">
        <v>1262</v>
      </c>
      <c r="AB299" s="56" t="s">
        <v>1768</v>
      </c>
      <c r="AC299" s="57">
        <v>3</v>
      </c>
      <c r="AD299" s="45" t="s">
        <v>120</v>
      </c>
      <c r="AE299" s="92">
        <v>1</v>
      </c>
      <c r="AF299" s="45" t="s">
        <v>120</v>
      </c>
      <c r="AI299" s="60"/>
      <c r="AO299" s="97">
        <f>(SUMIF(利润与分析!B:B,成本与总价!D:D,利润与分析!L:L)-J:J)/SUMIF(利润与分析!B:B,成本与总价!D:D,利润与分析!L:L)</f>
        <v>4.4999999999999998E-2</v>
      </c>
      <c r="AP299" s="77">
        <f t="shared" si="13"/>
        <v>-5.4329371816638403E-4</v>
      </c>
      <c r="AR299" s="45">
        <f t="shared" si="14"/>
        <v>0</v>
      </c>
    </row>
    <row r="300" spans="1:44" ht="20.25" customHeight="1" x14ac:dyDescent="0.45">
      <c r="A300" s="62" t="str">
        <f>VLOOKUP(E300,销售员!A:B,2,0)</f>
        <v>南区</v>
      </c>
      <c r="B300" s="62" t="str">
        <f>VLOOKUP(E300,销售员!A:C,3,0)</f>
        <v>沪浙</v>
      </c>
      <c r="C300" s="24" t="str">
        <f>VLOOKUP(E300,销售员!A:D,4,0)</f>
        <v>浙江</v>
      </c>
      <c r="D300" s="66">
        <v>817083</v>
      </c>
      <c r="E300" s="46" t="s">
        <v>288</v>
      </c>
      <c r="F300" s="45" t="s">
        <v>1572</v>
      </c>
      <c r="G300" s="45" t="s">
        <v>1573</v>
      </c>
      <c r="H300" s="45" t="s">
        <v>1769</v>
      </c>
      <c r="I300" s="44" t="s">
        <v>1575</v>
      </c>
      <c r="J300" s="24">
        <f>SUMIF(利润与分析!B:B,成本与总价!D:D,利润与分析!K:K)</f>
        <v>63496.846080000003</v>
      </c>
      <c r="K300" s="48" t="s">
        <v>79</v>
      </c>
      <c r="L300" s="49">
        <v>64531.199999999997</v>
      </c>
      <c r="M300" s="77">
        <f t="shared" si="12"/>
        <v>1.6028741445998099E-2</v>
      </c>
      <c r="N300" s="46">
        <v>0</v>
      </c>
      <c r="O300" s="51" t="s">
        <v>1770</v>
      </c>
      <c r="P300" s="52" t="s">
        <v>91</v>
      </c>
      <c r="Q300" s="52" t="s">
        <v>103</v>
      </c>
      <c r="R300" s="53" t="s">
        <v>51</v>
      </c>
      <c r="V300" s="53">
        <v>0</v>
      </c>
      <c r="W300" s="53">
        <v>-3</v>
      </c>
      <c r="X300" s="54">
        <v>45660.6303819444</v>
      </c>
      <c r="Y300" s="45" t="s">
        <v>118</v>
      </c>
      <c r="Z300" s="55" t="s">
        <v>1771</v>
      </c>
      <c r="AA300" s="44" t="s">
        <v>127</v>
      </c>
      <c r="AC300" s="57">
        <v>1</v>
      </c>
      <c r="AD300" s="45" t="s">
        <v>120</v>
      </c>
      <c r="AE300" s="92">
        <v>1</v>
      </c>
      <c r="AF300" s="45" t="s">
        <v>120</v>
      </c>
      <c r="AI300" s="60"/>
      <c r="AO300" s="97">
        <f>(SUMIF(利润与分析!B:B,成本与总价!D:D,利润与分析!L:L)-J:J)/SUMIF(利润与分析!B:B,成本与总价!D:D,利润与分析!L:L)</f>
        <v>4.55620779220779E-2</v>
      </c>
      <c r="AP300" s="77">
        <f t="shared" si="13"/>
        <v>-4.6666352392024299E-4</v>
      </c>
      <c r="AR300" s="45">
        <f t="shared" si="14"/>
        <v>0</v>
      </c>
    </row>
    <row r="301" spans="1:44" ht="20.25" customHeight="1" x14ac:dyDescent="0.45">
      <c r="A301" s="62" t="str">
        <f>VLOOKUP(E301,销售员!A:B,2,0)</f>
        <v>南区</v>
      </c>
      <c r="B301" s="62" t="str">
        <f>VLOOKUP(E301,销售员!A:C,3,0)</f>
        <v>广深</v>
      </c>
      <c r="C301" s="24" t="str">
        <f>VLOOKUP(E301,销售员!A:D,4,0)</f>
        <v>广东</v>
      </c>
      <c r="D301" s="66">
        <v>817069</v>
      </c>
      <c r="E301" s="46" t="s">
        <v>97</v>
      </c>
      <c r="F301" s="45" t="s">
        <v>1772</v>
      </c>
      <c r="G301" s="45" t="s">
        <v>99</v>
      </c>
      <c r="H301" s="45" t="s">
        <v>1773</v>
      </c>
      <c r="I301" s="44" t="s">
        <v>1774</v>
      </c>
      <c r="J301" s="24">
        <f>SUMIF(利润与分析!B:B,成本与总价!D:D,利润与分析!K:K)</f>
        <v>82030.64</v>
      </c>
      <c r="K301" s="48" t="s">
        <v>79</v>
      </c>
      <c r="L301" s="49">
        <v>85895.98</v>
      </c>
      <c r="M301" s="77">
        <f t="shared" si="12"/>
        <v>4.50002433175569E-2</v>
      </c>
      <c r="N301" s="46">
        <v>0</v>
      </c>
      <c r="O301" s="51" t="s">
        <v>1775</v>
      </c>
      <c r="P301" s="52" t="s">
        <v>91</v>
      </c>
      <c r="Q301" s="52" t="s">
        <v>81</v>
      </c>
      <c r="R301" s="53" t="s">
        <v>51</v>
      </c>
      <c r="V301" s="53">
        <v>105</v>
      </c>
      <c r="X301" s="54">
        <v>45660.694166666697</v>
      </c>
      <c r="Y301" s="45" t="s">
        <v>92</v>
      </c>
      <c r="Z301" s="55" t="s">
        <v>104</v>
      </c>
      <c r="AA301" s="44" t="s">
        <v>105</v>
      </c>
      <c r="AC301" s="57">
        <v>2</v>
      </c>
      <c r="AD301" s="45" t="s">
        <v>106</v>
      </c>
      <c r="AE301" s="92">
        <v>1</v>
      </c>
      <c r="AF301" s="45" t="s">
        <v>106</v>
      </c>
      <c r="AI301" s="60"/>
      <c r="AO301" s="97">
        <f>(SUMIF(利润与分析!B:B,成本与总价!D:D,利润与分析!L:L)-J:J)/SUMIF(利润与分析!B:B,成本与总价!D:D,利润与分析!L:L)</f>
        <v>4.5000465679426303E-2</v>
      </c>
      <c r="AP301" s="77">
        <f t="shared" si="13"/>
        <v>2.2236186943830301E-7</v>
      </c>
      <c r="AR301" s="45">
        <f t="shared" si="14"/>
        <v>105</v>
      </c>
    </row>
    <row r="302" spans="1:44" ht="20.25" customHeight="1" x14ac:dyDescent="0.45">
      <c r="A302" s="62" t="str">
        <f>VLOOKUP(E302,销售员!A:B,2,0)</f>
        <v>南区</v>
      </c>
      <c r="B302" s="62" t="str">
        <f>VLOOKUP(E302,销售员!A:C,3,0)</f>
        <v>鄂赣</v>
      </c>
      <c r="C302" s="24" t="str">
        <f>VLOOKUP(E302,销售员!A:D,4,0)</f>
        <v>湖北</v>
      </c>
      <c r="D302" s="66">
        <v>819359</v>
      </c>
      <c r="E302" s="46" t="s">
        <v>598</v>
      </c>
      <c r="F302" s="45" t="s">
        <v>1776</v>
      </c>
      <c r="G302" s="45" t="s">
        <v>600</v>
      </c>
      <c r="H302" s="45" t="s">
        <v>1777</v>
      </c>
      <c r="I302" s="44" t="s">
        <v>1778</v>
      </c>
      <c r="J302" s="24">
        <f>SUMIF(利润与分析!B:B,成本与总价!D:D,利润与分析!K:K)</f>
        <v>10538209.720000001</v>
      </c>
      <c r="K302" s="48" t="s">
        <v>79</v>
      </c>
      <c r="L302" s="49">
        <v>11016750</v>
      </c>
      <c r="M302" s="77">
        <f t="shared" si="12"/>
        <v>4.3437518324369699E-2</v>
      </c>
      <c r="N302" s="46">
        <v>0</v>
      </c>
      <c r="O302" s="51" t="s">
        <v>1779</v>
      </c>
      <c r="P302" s="52" t="s">
        <v>398</v>
      </c>
      <c r="Q302" s="52" t="s">
        <v>113</v>
      </c>
      <c r="R302" s="53" t="s">
        <v>51</v>
      </c>
      <c r="S302" s="53" t="s">
        <v>51</v>
      </c>
      <c r="T302" s="53">
        <v>180</v>
      </c>
      <c r="V302" s="53">
        <v>180</v>
      </c>
      <c r="X302" s="54">
        <v>45674.630937499998</v>
      </c>
      <c r="Y302" s="45" t="s">
        <v>52</v>
      </c>
      <c r="Z302" s="55" t="s">
        <v>1780</v>
      </c>
      <c r="AA302" s="44" t="s">
        <v>1262</v>
      </c>
      <c r="AB302" s="56" t="s">
        <v>1781</v>
      </c>
      <c r="AC302" s="57">
        <v>3</v>
      </c>
      <c r="AD302" s="45" t="s">
        <v>179</v>
      </c>
      <c r="AE302" s="92">
        <v>1</v>
      </c>
      <c r="AF302" s="45" t="s">
        <v>179</v>
      </c>
      <c r="AI302" s="60"/>
      <c r="AO302" s="97">
        <f>(SUMIF(利润与分析!B:B,成本与总价!D:D,利润与分析!L:L)-J:J)/SUMIF(利润与分析!B:B,成本与总价!D:D,利润与分析!L:L)</f>
        <v>4.3437551319012502E-2</v>
      </c>
      <c r="AP302" s="77">
        <f t="shared" si="13"/>
        <v>3.29946428165306E-8</v>
      </c>
      <c r="AR302" s="45">
        <f t="shared" si="14"/>
        <v>180</v>
      </c>
    </row>
    <row r="303" spans="1:44" ht="20.25" customHeight="1" x14ac:dyDescent="0.45">
      <c r="A303" s="62" t="str">
        <f>VLOOKUP(E303,销售员!A:B,2,0)</f>
        <v>南区</v>
      </c>
      <c r="B303" s="62" t="str">
        <f>VLOOKUP(E303,销售员!A:C,3,0)</f>
        <v>沪浙</v>
      </c>
      <c r="C303" s="24" t="str">
        <f>VLOOKUP(E303,销售员!A:D,4,0)</f>
        <v>浙江</v>
      </c>
      <c r="D303" s="66">
        <v>819377</v>
      </c>
      <c r="E303" s="46" t="s">
        <v>164</v>
      </c>
      <c r="F303" s="45" t="s">
        <v>1782</v>
      </c>
      <c r="G303" s="45" t="s">
        <v>1783</v>
      </c>
      <c r="H303" s="45" t="s">
        <v>1784</v>
      </c>
      <c r="I303" s="44" t="s">
        <v>1785</v>
      </c>
      <c r="J303" s="24">
        <f>SUMIF(利润与分析!B:B,成本与总价!D:D,利润与分析!K:K)</f>
        <v>181409.07</v>
      </c>
      <c r="K303" s="48" t="s">
        <v>79</v>
      </c>
      <c r="L303" s="49">
        <v>189957</v>
      </c>
      <c r="M303" s="77">
        <f t="shared" si="12"/>
        <v>4.4999289312844401E-2</v>
      </c>
      <c r="N303" s="46">
        <v>0</v>
      </c>
      <c r="O303" s="51" t="s">
        <v>1786</v>
      </c>
      <c r="Q303" s="52" t="s">
        <v>81</v>
      </c>
      <c r="R303" s="53" t="s">
        <v>51</v>
      </c>
      <c r="V303" s="53">
        <v>115</v>
      </c>
      <c r="X303" s="54">
        <v>45674.639629629601</v>
      </c>
      <c r="Y303" s="45" t="s">
        <v>92</v>
      </c>
      <c r="Z303" s="55" t="s">
        <v>1787</v>
      </c>
      <c r="AA303" s="44" t="s">
        <v>1262</v>
      </c>
      <c r="AC303" s="57">
        <v>1</v>
      </c>
      <c r="AD303" s="45" t="s">
        <v>245</v>
      </c>
      <c r="AE303" s="92">
        <v>1</v>
      </c>
      <c r="AF303" s="45" t="s">
        <v>245</v>
      </c>
      <c r="AI303" s="60"/>
      <c r="AO303" s="97">
        <f>(SUMIF(利润与分析!B:B,成本与总价!D:D,利润与分析!L:L)-J:J)/SUMIF(利润与分析!B:B,成本与总价!D:D,利润与分析!L:L)</f>
        <v>4.4999993156350997E-2</v>
      </c>
      <c r="AP303" s="77">
        <f t="shared" si="13"/>
        <v>7.0384350654012495E-7</v>
      </c>
      <c r="AR303" s="45">
        <f t="shared" si="14"/>
        <v>115</v>
      </c>
    </row>
    <row r="304" spans="1:44" ht="20.25" customHeight="1" x14ac:dyDescent="0.45">
      <c r="A304" s="62" t="str">
        <f>VLOOKUP(E304,销售员!A:B,2,0)</f>
        <v>南区</v>
      </c>
      <c r="B304" s="62" t="str">
        <f>VLOOKUP(E304,销售员!A:C,3,0)</f>
        <v>沪浙</v>
      </c>
      <c r="C304" s="24" t="str">
        <f>VLOOKUP(E304,销售员!A:D,4,0)</f>
        <v>浙江</v>
      </c>
      <c r="D304" s="66">
        <v>819414</v>
      </c>
      <c r="E304" s="46" t="s">
        <v>246</v>
      </c>
      <c r="F304" s="45" t="s">
        <v>1788</v>
      </c>
      <c r="G304" s="45" t="s">
        <v>1789</v>
      </c>
      <c r="H304" s="45" t="s">
        <v>1790</v>
      </c>
      <c r="I304" s="44" t="s">
        <v>1791</v>
      </c>
      <c r="J304" s="24">
        <f>SUMIF(利润与分析!B:B,成本与总价!D:D,利润与分析!K:K)</f>
        <v>43858.33</v>
      </c>
      <c r="K304" s="48" t="s">
        <v>79</v>
      </c>
      <c r="L304" s="49">
        <v>43858</v>
      </c>
      <c r="M304" s="77">
        <f t="shared" si="12"/>
        <v>-7.5242829127455499E-6</v>
      </c>
      <c r="N304" s="46">
        <v>3858</v>
      </c>
      <c r="O304" s="51" t="s">
        <v>1792</v>
      </c>
      <c r="P304" s="52" t="s">
        <v>91</v>
      </c>
      <c r="Q304" s="52" t="s">
        <v>113</v>
      </c>
      <c r="X304" s="54">
        <v>45674.6471296296</v>
      </c>
      <c r="Y304" s="45" t="s">
        <v>118</v>
      </c>
      <c r="Z304" s="55" t="s">
        <v>119</v>
      </c>
      <c r="AA304" s="44" t="s">
        <v>1262</v>
      </c>
      <c r="AC304" s="57">
        <v>2</v>
      </c>
      <c r="AD304" s="45" t="s">
        <v>120</v>
      </c>
      <c r="AE304" s="92">
        <v>1</v>
      </c>
      <c r="AF304" s="45" t="s">
        <v>120</v>
      </c>
      <c r="AI304" s="60"/>
      <c r="AO304" s="97">
        <f>(SUMIF(利润与分析!B:B,成本与总价!D:D,利润与分析!L:L)-J:J)/SUMIF(利润与分析!B:B,成本与总价!D:D,利润与分析!L:L)</f>
        <v>0</v>
      </c>
      <c r="AP304" s="77">
        <f t="shared" si="13"/>
        <v>7.5242829127455499E-6</v>
      </c>
      <c r="AR304" s="45">
        <f t="shared" si="14"/>
        <v>0</v>
      </c>
    </row>
    <row r="305" spans="1:44" ht="20.25" customHeight="1" x14ac:dyDescent="0.45">
      <c r="A305" s="62" t="str">
        <f>VLOOKUP(E305,销售员!A:B,2,0)</f>
        <v>南区</v>
      </c>
      <c r="B305" s="62" t="str">
        <f>VLOOKUP(E305,销售员!A:C,3,0)</f>
        <v>云贵川渝</v>
      </c>
      <c r="C305" s="24" t="str">
        <f>VLOOKUP(E305,销售员!A:D,4,0)</f>
        <v>四川</v>
      </c>
      <c r="D305" s="66">
        <v>819419</v>
      </c>
      <c r="E305" s="46" t="s">
        <v>199</v>
      </c>
      <c r="F305" s="45" t="s">
        <v>1793</v>
      </c>
      <c r="G305" s="45" t="s">
        <v>1794</v>
      </c>
      <c r="H305" s="45" t="s">
        <v>1795</v>
      </c>
      <c r="I305" s="44" t="s">
        <v>1796</v>
      </c>
      <c r="J305" s="24">
        <f>SUMIF(利润与分析!B:B,成本与总价!D:D,利润与分析!K:K)</f>
        <v>233576</v>
      </c>
      <c r="K305" s="48" t="s">
        <v>79</v>
      </c>
      <c r="L305" s="49">
        <v>235984</v>
      </c>
      <c r="M305" s="77">
        <f t="shared" si="12"/>
        <v>1.02040816326531E-2</v>
      </c>
      <c r="N305" s="46">
        <v>0</v>
      </c>
      <c r="O305" s="51" t="s">
        <v>1797</v>
      </c>
      <c r="P305" s="52" t="s">
        <v>961</v>
      </c>
      <c r="Q305" s="52" t="s">
        <v>113</v>
      </c>
      <c r="X305" s="54">
        <v>45674.659594907404</v>
      </c>
      <c r="Y305" s="45" t="s">
        <v>118</v>
      </c>
      <c r="Z305" s="55" t="s">
        <v>119</v>
      </c>
      <c r="AA305" s="44" t="s">
        <v>54</v>
      </c>
      <c r="AB305" s="56" t="s">
        <v>937</v>
      </c>
      <c r="AC305" s="57">
        <v>2</v>
      </c>
      <c r="AD305" s="45" t="s">
        <v>120</v>
      </c>
      <c r="AE305" s="92">
        <v>1</v>
      </c>
      <c r="AF305" s="45" t="s">
        <v>120</v>
      </c>
      <c r="AI305" s="60"/>
      <c r="AO305" s="97">
        <f>(SUMIF(利润与分析!B:B,成本与总价!D:D,利润与分析!L:L)-J:J)/SUMIF(利润与分析!B:B,成本与总价!D:D,利润与分析!L:L)</f>
        <v>0.03</v>
      </c>
      <c r="AP305" s="77">
        <f t="shared" si="13"/>
        <v>1.9795918367346899E-2</v>
      </c>
      <c r="AR305" s="45">
        <f t="shared" si="14"/>
        <v>0</v>
      </c>
    </row>
    <row r="306" spans="1:44" ht="20.25" customHeight="1" x14ac:dyDescent="0.45">
      <c r="A306" s="62" t="str">
        <f>VLOOKUP(E306,销售员!A:B,2,0)</f>
        <v>南区</v>
      </c>
      <c r="B306" s="62" t="str">
        <f>VLOOKUP(E306,销售员!A:C,3,0)</f>
        <v>广深</v>
      </c>
      <c r="C306" s="24" t="str">
        <f>VLOOKUP(E306,销售员!A:D,4,0)</f>
        <v>广东</v>
      </c>
      <c r="D306" s="66">
        <v>819061</v>
      </c>
      <c r="E306" s="46" t="s">
        <v>238</v>
      </c>
      <c r="F306" s="45" t="s">
        <v>1798</v>
      </c>
      <c r="G306" s="45" t="s">
        <v>1799</v>
      </c>
      <c r="H306" s="45" t="s">
        <v>1800</v>
      </c>
      <c r="I306" s="44" t="s">
        <v>1801</v>
      </c>
      <c r="J306" s="24">
        <f>SUMIF(利润与分析!B:B,成本与总价!D:D,利润与分析!K:K)</f>
        <v>82675.509999999995</v>
      </c>
      <c r="K306" s="48" t="s">
        <v>79</v>
      </c>
      <c r="L306" s="49">
        <v>86571.42</v>
      </c>
      <c r="M306" s="77">
        <f t="shared" si="12"/>
        <v>4.5002265181742503E-2</v>
      </c>
      <c r="N306" s="46">
        <v>0</v>
      </c>
      <c r="O306" s="51" t="s">
        <v>1802</v>
      </c>
      <c r="P306" s="52" t="s">
        <v>91</v>
      </c>
      <c r="Q306" s="52" t="s">
        <v>113</v>
      </c>
      <c r="X306" s="54">
        <v>45672.707187499997</v>
      </c>
      <c r="Y306" s="45" t="s">
        <v>52</v>
      </c>
      <c r="Z306" s="55" t="s">
        <v>119</v>
      </c>
      <c r="AA306" s="44" t="s">
        <v>94</v>
      </c>
      <c r="AC306" s="57">
        <v>1</v>
      </c>
      <c r="AD306" s="45" t="s">
        <v>128</v>
      </c>
      <c r="AE306" s="92">
        <v>1</v>
      </c>
      <c r="AF306" s="45" t="s">
        <v>128</v>
      </c>
      <c r="AI306" s="60"/>
      <c r="AO306" s="97">
        <f>(SUMIF(利润与分析!B:B,成本与总价!D:D,利润与分析!L:L)-J:J)/SUMIF(利润与分析!B:B,成本与总价!D:D,利润与分析!L:L)</f>
        <v>4.5002265181742503E-2</v>
      </c>
      <c r="AP306" s="77">
        <f t="shared" si="13"/>
        <v>0</v>
      </c>
      <c r="AR306" s="45">
        <f t="shared" si="14"/>
        <v>0</v>
      </c>
    </row>
    <row r="307" spans="1:44" ht="20.25" customHeight="1" x14ac:dyDescent="0.45">
      <c r="A307" s="62" t="str">
        <f>VLOOKUP(E307,销售员!A:B,2,0)</f>
        <v>南区</v>
      </c>
      <c r="B307" s="62" t="str">
        <f>VLOOKUP(E307,销售员!A:C,3,0)</f>
        <v>沪浙</v>
      </c>
      <c r="C307" s="24" t="str">
        <f>VLOOKUP(E307,销售员!A:D,4,0)</f>
        <v>浙江</v>
      </c>
      <c r="D307" s="66">
        <v>819441</v>
      </c>
      <c r="E307" s="46" t="s">
        <v>288</v>
      </c>
      <c r="F307" s="45" t="s">
        <v>1803</v>
      </c>
      <c r="G307" s="45" t="s">
        <v>1422</v>
      </c>
      <c r="H307" s="45" t="s">
        <v>1804</v>
      </c>
      <c r="I307" s="44" t="s">
        <v>1805</v>
      </c>
      <c r="J307" s="24">
        <f>SUMIF(利润与分析!B:B,成本与总价!D:D,利润与分析!K:K)</f>
        <v>4647.4852000000001</v>
      </c>
      <c r="K307" s="48" t="s">
        <v>79</v>
      </c>
      <c r="L307" s="49">
        <v>4848</v>
      </c>
      <c r="M307" s="77">
        <f t="shared" si="12"/>
        <v>4.1360313531353103E-2</v>
      </c>
      <c r="N307" s="46">
        <v>0</v>
      </c>
      <c r="O307" s="51" t="s">
        <v>1806</v>
      </c>
      <c r="P307" s="52" t="s">
        <v>294</v>
      </c>
      <c r="Q307" s="52" t="s">
        <v>103</v>
      </c>
      <c r="X307" s="54">
        <v>45674.690150463</v>
      </c>
      <c r="Y307" s="45" t="s">
        <v>118</v>
      </c>
      <c r="Z307" s="55" t="s">
        <v>119</v>
      </c>
      <c r="AA307" s="44" t="s">
        <v>1262</v>
      </c>
      <c r="AC307" s="57">
        <v>1</v>
      </c>
      <c r="AD307" s="45" t="s">
        <v>120</v>
      </c>
      <c r="AE307" s="92">
        <v>1</v>
      </c>
      <c r="AF307" s="45" t="s">
        <v>120</v>
      </c>
      <c r="AI307" s="60"/>
      <c r="AO307" s="97">
        <f>(SUMIF(利润与分析!B:B,成本与总价!D:D,利润与分析!L:L)-J:J)/SUMIF(利润与分析!B:B,成本与总价!D:D,利润与分析!L:L)</f>
        <v>6.05447341823327E-2</v>
      </c>
      <c r="AP307" s="77">
        <f t="shared" si="13"/>
        <v>1.9184420650979601E-2</v>
      </c>
      <c r="AR307" s="45">
        <f t="shared" si="14"/>
        <v>0</v>
      </c>
    </row>
    <row r="308" spans="1:44" ht="20.25" customHeight="1" x14ac:dyDescent="0.45">
      <c r="A308" s="62" t="str">
        <f>VLOOKUP(E308,销售员!A:B,2,0)</f>
        <v>南区</v>
      </c>
      <c r="B308" s="62" t="str">
        <f>VLOOKUP(E308,销售员!A:C,3,0)</f>
        <v>苏皖</v>
      </c>
      <c r="C308" s="24" t="str">
        <f>VLOOKUP(E308,销售员!A:D,4,0)</f>
        <v>江苏</v>
      </c>
      <c r="D308" s="66">
        <v>819459</v>
      </c>
      <c r="E308" s="46" t="s">
        <v>632</v>
      </c>
      <c r="F308" s="45" t="s">
        <v>1807</v>
      </c>
      <c r="G308" s="45" t="s">
        <v>1808</v>
      </c>
      <c r="H308" s="45" t="s">
        <v>1809</v>
      </c>
      <c r="I308" s="44" t="s">
        <v>1810</v>
      </c>
      <c r="J308" s="24">
        <f>SUMIF(利润与分析!B:B,成本与总价!D:D,利润与分析!K:K)</f>
        <v>6265.4749599999996</v>
      </c>
      <c r="K308" s="48" t="s">
        <v>79</v>
      </c>
      <c r="L308" s="49">
        <v>6536</v>
      </c>
      <c r="M308" s="77">
        <f t="shared" si="12"/>
        <v>4.13900000000001E-2</v>
      </c>
      <c r="N308" s="46">
        <v>0</v>
      </c>
      <c r="O308" s="51" t="s">
        <v>1811</v>
      </c>
      <c r="P308" s="52" t="s">
        <v>294</v>
      </c>
      <c r="Q308" s="52" t="s">
        <v>103</v>
      </c>
      <c r="X308" s="54">
        <v>45674.696736111102</v>
      </c>
      <c r="Y308" s="45" t="s">
        <v>118</v>
      </c>
      <c r="Z308" s="55" t="s">
        <v>119</v>
      </c>
      <c r="AA308" s="44" t="s">
        <v>83</v>
      </c>
      <c r="AC308" s="57">
        <v>1</v>
      </c>
      <c r="AD308" s="45" t="s">
        <v>120</v>
      </c>
      <c r="AE308" s="92">
        <v>1</v>
      </c>
      <c r="AF308" s="45" t="s">
        <v>120</v>
      </c>
      <c r="AI308" s="60"/>
      <c r="AO308" s="97">
        <f>(SUMIF(利润与分析!B:B,成本与总价!D:D,利润与分析!L:L)-J:J)/SUMIF(利润与分析!B:B,成本与总价!D:D,利润与分析!L:L)</f>
        <v>6.0507578347578403E-2</v>
      </c>
      <c r="AP308" s="77">
        <f t="shared" si="13"/>
        <v>1.91175783475784E-2</v>
      </c>
      <c r="AR308" s="45">
        <f t="shared" si="14"/>
        <v>0</v>
      </c>
    </row>
    <row r="309" spans="1:44" ht="20.25" customHeight="1" x14ac:dyDescent="0.45">
      <c r="A309" s="62" t="str">
        <f>VLOOKUP(E309,销售员!A:B,2,0)</f>
        <v>北区</v>
      </c>
      <c r="B309" s="62" t="str">
        <f>VLOOKUP(E309,销售员!A:C,3,0)</f>
        <v>晋蒙宁</v>
      </c>
      <c r="C309" s="24" t="str">
        <f>VLOOKUP(E309,销售员!A:D,4,0)</f>
        <v>山西</v>
      </c>
      <c r="D309" s="66">
        <v>819460</v>
      </c>
      <c r="E309" s="46" t="s">
        <v>790</v>
      </c>
      <c r="F309" s="45" t="s">
        <v>1812</v>
      </c>
      <c r="G309" s="45" t="s">
        <v>1813</v>
      </c>
      <c r="H309" s="45" t="s">
        <v>1814</v>
      </c>
      <c r="I309" s="44" t="s">
        <v>1815</v>
      </c>
      <c r="J309" s="24">
        <f>SUMIF(利润与分析!B:B,成本与总价!D:D,利润与分析!K:K)</f>
        <v>104396.41</v>
      </c>
      <c r="K309" s="48" t="s">
        <v>79</v>
      </c>
      <c r="L309" s="49">
        <v>109316</v>
      </c>
      <c r="M309" s="77">
        <f t="shared" si="12"/>
        <v>4.5003384682937499E-2</v>
      </c>
      <c r="N309" s="46">
        <v>0</v>
      </c>
      <c r="O309" s="51" t="s">
        <v>754</v>
      </c>
      <c r="P309" s="52" t="s">
        <v>91</v>
      </c>
      <c r="Q309" s="52" t="s">
        <v>113</v>
      </c>
      <c r="X309" s="54">
        <v>45674.704085648104</v>
      </c>
      <c r="Y309" s="45" t="s">
        <v>118</v>
      </c>
      <c r="Z309" s="55" t="s">
        <v>119</v>
      </c>
      <c r="AA309" s="44" t="s">
        <v>127</v>
      </c>
      <c r="AC309" s="57">
        <v>1</v>
      </c>
      <c r="AD309" s="45" t="s">
        <v>120</v>
      </c>
      <c r="AE309" s="92">
        <v>1</v>
      </c>
      <c r="AF309" s="45" t="s">
        <v>120</v>
      </c>
      <c r="AI309" s="60"/>
      <c r="AO309" s="97">
        <f>(SUMIF(利润与分析!B:B,成本与总价!D:D,利润与分析!L:L)-J:J)/SUMIF(利润与分析!B:B,成本与总价!D:D,利润与分析!L:L)</f>
        <v>4.5000239672932402E-2</v>
      </c>
      <c r="AP309" s="77">
        <f t="shared" si="13"/>
        <v>-3.1450100051039201E-6</v>
      </c>
      <c r="AR309" s="45">
        <f t="shared" si="14"/>
        <v>0</v>
      </c>
    </row>
    <row r="310" spans="1:44" ht="20.25" customHeight="1" x14ac:dyDescent="0.45">
      <c r="A310" s="62" t="str">
        <f>VLOOKUP(E310,销售员!A:B,2,0)</f>
        <v>北区</v>
      </c>
      <c r="B310" s="62" t="str">
        <f>VLOOKUP(E310,销售员!A:C,3,0)</f>
        <v>黑吉辽</v>
      </c>
      <c r="C310" s="24" t="str">
        <f>VLOOKUP(E310,销售员!A:D,4,0)</f>
        <v>吉林</v>
      </c>
      <c r="D310" s="66">
        <v>819468</v>
      </c>
      <c r="E310" s="46" t="s">
        <v>447</v>
      </c>
      <c r="F310" s="45" t="s">
        <v>1816</v>
      </c>
      <c r="G310" s="45" t="s">
        <v>1817</v>
      </c>
      <c r="H310" s="45" t="s">
        <v>1818</v>
      </c>
      <c r="I310" s="44" t="s">
        <v>1819</v>
      </c>
      <c r="J310" s="24">
        <f>SUMIF(利润与分析!B:B,成本与总价!D:D,利润与分析!K:K)</f>
        <v>60285.19932</v>
      </c>
      <c r="K310" s="48" t="s">
        <v>79</v>
      </c>
      <c r="L310" s="49">
        <v>61924</v>
      </c>
      <c r="M310" s="77">
        <f t="shared" si="12"/>
        <v>2.6464709644079699E-2</v>
      </c>
      <c r="N310" s="46">
        <v>0</v>
      </c>
      <c r="O310" s="51" t="s">
        <v>1820</v>
      </c>
      <c r="P310" s="52" t="s">
        <v>1821</v>
      </c>
      <c r="Q310" s="52" t="s">
        <v>103</v>
      </c>
      <c r="X310" s="54">
        <v>45674.718530092599</v>
      </c>
      <c r="Y310" s="45" t="s">
        <v>118</v>
      </c>
      <c r="Z310" s="55" t="s">
        <v>119</v>
      </c>
      <c r="AA310" s="44" t="s">
        <v>127</v>
      </c>
      <c r="AC310" s="57">
        <v>1</v>
      </c>
      <c r="AD310" s="45" t="s">
        <v>120</v>
      </c>
      <c r="AE310" s="92">
        <v>1</v>
      </c>
      <c r="AF310" s="45" t="s">
        <v>120</v>
      </c>
      <c r="AI310" s="60"/>
      <c r="AO310" s="97">
        <f>(SUMIF(利润与分析!B:B,成本与总价!D:D,利润与分析!L:L)-J:J)/SUMIF(利润与分析!B:B,成本与总价!D:D,利润与分析!L:L)</f>
        <v>4.5556659090462803E-2</v>
      </c>
      <c r="AP310" s="77">
        <f t="shared" si="13"/>
        <v>1.9091949446383101E-2</v>
      </c>
      <c r="AR310" s="45">
        <f t="shared" si="14"/>
        <v>0</v>
      </c>
    </row>
    <row r="311" spans="1:44" ht="20.25" customHeight="1" x14ac:dyDescent="0.45">
      <c r="A311" s="62" t="str">
        <f>VLOOKUP(E311,销售员!A:B,2,0)</f>
        <v>南区</v>
      </c>
      <c r="B311" s="62" t="str">
        <f>VLOOKUP(E311,销售员!A:C,3,0)</f>
        <v>广深</v>
      </c>
      <c r="C311" s="24" t="str">
        <f>VLOOKUP(E311,销售员!A:D,4,0)</f>
        <v>广东</v>
      </c>
      <c r="D311" s="66">
        <v>820478</v>
      </c>
      <c r="E311" s="46" t="s">
        <v>843</v>
      </c>
      <c r="F311" s="45" t="s">
        <v>1822</v>
      </c>
      <c r="G311" s="45" t="s">
        <v>1823</v>
      </c>
      <c r="H311" s="45" t="s">
        <v>1824</v>
      </c>
      <c r="I311" s="44" t="s">
        <v>1825</v>
      </c>
      <c r="J311" s="24">
        <f>SUMIF(利润与分析!B:B,成本与总价!D:D,利润与分析!K:K)</f>
        <v>293140.78999999998</v>
      </c>
      <c r="K311" s="48" t="s">
        <v>79</v>
      </c>
      <c r="L311" s="49">
        <v>293140.74</v>
      </c>
      <c r="M311" s="77">
        <f t="shared" si="12"/>
        <v>-1.7056653417251401E-7</v>
      </c>
      <c r="N311" s="46">
        <v>0</v>
      </c>
      <c r="O311" s="51" t="s">
        <v>1826</v>
      </c>
      <c r="P311" s="52" t="s">
        <v>266</v>
      </c>
      <c r="Q311" s="52" t="s">
        <v>113</v>
      </c>
      <c r="R311" s="53" t="s">
        <v>51</v>
      </c>
      <c r="V311" s="53">
        <v>0</v>
      </c>
      <c r="W311" s="53">
        <v>-3</v>
      </c>
      <c r="X311" s="54">
        <v>45681.4952430556</v>
      </c>
      <c r="Y311" s="45" t="s">
        <v>118</v>
      </c>
      <c r="Z311" s="55" t="s">
        <v>1827</v>
      </c>
      <c r="AA311" s="44" t="s">
        <v>83</v>
      </c>
      <c r="AB311" s="56" t="s">
        <v>1828</v>
      </c>
      <c r="AC311" s="57">
        <v>2</v>
      </c>
      <c r="AD311" s="45" t="s">
        <v>120</v>
      </c>
      <c r="AE311" s="92">
        <v>1</v>
      </c>
      <c r="AF311" s="45" t="s">
        <v>120</v>
      </c>
      <c r="AI311" s="60"/>
      <c r="AO311" s="97">
        <f>(SUMIF(利润与分析!B:B,成本与总价!D:D,利润与分析!L:L)-J:J)/SUMIF(利润与分析!B:B,成本与总价!D:D,利润与分析!L:L)</f>
        <v>2.9999839513948901E-2</v>
      </c>
      <c r="AP311" s="77">
        <f t="shared" si="13"/>
        <v>1.00804830524548E-8</v>
      </c>
      <c r="AR311" s="45">
        <f t="shared" si="14"/>
        <v>0</v>
      </c>
    </row>
    <row r="312" spans="1:44" ht="20.25" customHeight="1" x14ac:dyDescent="0.45">
      <c r="A312" s="62" t="str">
        <f>VLOOKUP(E312,销售员!A:B,2,0)</f>
        <v>南区</v>
      </c>
      <c r="B312" s="62" t="str">
        <f>VLOOKUP(E312,销售员!A:C,3,0)</f>
        <v>广深</v>
      </c>
      <c r="C312" s="24" t="str">
        <f>VLOOKUP(E312,销售员!A:D,4,0)</f>
        <v>广东深圳</v>
      </c>
      <c r="D312" s="66">
        <v>819458</v>
      </c>
      <c r="E312" s="46" t="s">
        <v>1829</v>
      </c>
      <c r="F312" s="45" t="s">
        <v>1830</v>
      </c>
      <c r="G312" s="45" t="s">
        <v>1831</v>
      </c>
      <c r="H312" s="45" t="s">
        <v>1832</v>
      </c>
      <c r="I312" s="44" t="s">
        <v>1833</v>
      </c>
      <c r="J312" s="24">
        <f>SUMIF(利润与分析!B:B,成本与总价!D:D,利润与分析!K:K)</f>
        <v>638198.55000000005</v>
      </c>
      <c r="K312" s="48" t="s">
        <v>79</v>
      </c>
      <c r="L312" s="49">
        <v>676730.99</v>
      </c>
      <c r="M312" s="77">
        <f t="shared" si="12"/>
        <v>5.6939080032377298E-2</v>
      </c>
      <c r="N312" s="46">
        <v>0</v>
      </c>
      <c r="O312" s="51" t="s">
        <v>1834</v>
      </c>
      <c r="P312" s="52" t="s">
        <v>368</v>
      </c>
      <c r="Q312" s="52" t="s">
        <v>81</v>
      </c>
      <c r="R312" s="53" t="s">
        <v>51</v>
      </c>
      <c r="V312" s="53">
        <v>180</v>
      </c>
      <c r="X312" s="54">
        <v>45674.724803240701</v>
      </c>
      <c r="Y312" s="45" t="s">
        <v>92</v>
      </c>
      <c r="Z312" s="55" t="s">
        <v>1835</v>
      </c>
      <c r="AA312" s="44" t="s">
        <v>94</v>
      </c>
      <c r="AB312" s="56" t="s">
        <v>1256</v>
      </c>
      <c r="AC312" s="57">
        <v>2</v>
      </c>
      <c r="AD312" s="45" t="s">
        <v>179</v>
      </c>
      <c r="AE312" s="92">
        <v>1</v>
      </c>
      <c r="AF312" s="45" t="s">
        <v>179</v>
      </c>
      <c r="AI312" s="60"/>
      <c r="AO312" s="97">
        <f>(SUMIF(利润与分析!B:B,成本与总价!D:D,利润与分析!L:L)-J:J)/SUMIF(利润与分析!B:B,成本与总价!D:D,利润与分析!L:L)</f>
        <v>5.6939080032377298E-2</v>
      </c>
      <c r="AP312" s="77">
        <f t="shared" si="13"/>
        <v>0</v>
      </c>
      <c r="AR312" s="45">
        <f t="shared" si="14"/>
        <v>180</v>
      </c>
    </row>
    <row r="313" spans="1:44" ht="20.25" customHeight="1" x14ac:dyDescent="0.45">
      <c r="A313" s="62" t="str">
        <f>VLOOKUP(E313,销售员!A:B,2,0)</f>
        <v>南区</v>
      </c>
      <c r="B313" s="62" t="str">
        <f>VLOOKUP(E313,销售员!A:C,3,0)</f>
        <v>广深</v>
      </c>
      <c r="C313" s="24" t="str">
        <f>VLOOKUP(E313,销售员!A:D,4,0)</f>
        <v>广东</v>
      </c>
      <c r="D313" s="66">
        <v>816941</v>
      </c>
      <c r="E313" s="46" t="s">
        <v>505</v>
      </c>
      <c r="F313" s="45" t="s">
        <v>1836</v>
      </c>
      <c r="G313" s="45" t="s">
        <v>1837</v>
      </c>
      <c r="H313" s="45" t="s">
        <v>1838</v>
      </c>
      <c r="I313" s="44" t="s">
        <v>1839</v>
      </c>
      <c r="J313" s="24">
        <f>SUMIF(利润与分析!B:B,成本与总价!D:D,利润与分析!K:K)</f>
        <v>436.5</v>
      </c>
      <c r="K313" s="48" t="s">
        <v>79</v>
      </c>
      <c r="L313" s="49">
        <v>450</v>
      </c>
      <c r="M313" s="77">
        <f t="shared" si="12"/>
        <v>0.03</v>
      </c>
      <c r="N313" s="46">
        <v>0</v>
      </c>
      <c r="O313" s="51" t="s">
        <v>991</v>
      </c>
      <c r="Q313" s="52" t="s">
        <v>113</v>
      </c>
      <c r="X313" s="54">
        <v>45659.731423611098</v>
      </c>
      <c r="Y313" s="45" t="s">
        <v>118</v>
      </c>
      <c r="Z313" s="55" t="s">
        <v>119</v>
      </c>
      <c r="AA313" s="44" t="s">
        <v>105</v>
      </c>
      <c r="AC313" s="57">
        <v>1</v>
      </c>
      <c r="AD313" s="45" t="s">
        <v>120</v>
      </c>
      <c r="AE313" s="92">
        <v>1</v>
      </c>
      <c r="AF313" s="45" t="s">
        <v>120</v>
      </c>
      <c r="AI313" s="60"/>
      <c r="AO313" s="97">
        <f>(SUMIF(利润与分析!B:B,成本与总价!D:D,利润与分析!L:L)-J:J)/SUMIF(利润与分析!B:B,成本与总价!D:D,利润与分析!L:L)</f>
        <v>0.03</v>
      </c>
      <c r="AP313" s="77">
        <f t="shared" si="13"/>
        <v>0</v>
      </c>
      <c r="AR313" s="45">
        <f t="shared" si="14"/>
        <v>0</v>
      </c>
    </row>
    <row r="314" spans="1:44" ht="20.25" customHeight="1" x14ac:dyDescent="0.45">
      <c r="A314" s="62" t="str">
        <f>VLOOKUP(E314,销售员!A:B,2,0)</f>
        <v>南区</v>
      </c>
      <c r="B314" s="62" t="str">
        <f>VLOOKUP(E314,销售员!A:C,3,0)</f>
        <v>湘桂琼</v>
      </c>
      <c r="C314" s="24" t="str">
        <f>VLOOKUP(E314,销售员!A:D,4,0)</f>
        <v>广西</v>
      </c>
      <c r="D314" s="66">
        <v>819908</v>
      </c>
      <c r="E314" s="46" t="s">
        <v>523</v>
      </c>
      <c r="F314" s="45" t="s">
        <v>1840</v>
      </c>
      <c r="G314" s="45" t="s">
        <v>1841</v>
      </c>
      <c r="H314" s="45" t="s">
        <v>1842</v>
      </c>
      <c r="I314" s="44" t="s">
        <v>1843</v>
      </c>
      <c r="J314" s="24">
        <f>SUMIF(利润与分析!B:B,成本与总价!D:D,利润与分析!K:K)</f>
        <v>192769.39</v>
      </c>
      <c r="K314" s="48" t="s">
        <v>79</v>
      </c>
      <c r="L314" s="49">
        <v>196943</v>
      </c>
      <c r="M314" s="77">
        <f t="shared" si="12"/>
        <v>2.1191969249985999E-2</v>
      </c>
      <c r="N314" s="46">
        <v>0</v>
      </c>
      <c r="O314" s="51" t="s">
        <v>1844</v>
      </c>
      <c r="Q314" s="52" t="s">
        <v>81</v>
      </c>
      <c r="R314" s="53" t="s">
        <v>51</v>
      </c>
      <c r="V314" s="53">
        <v>120</v>
      </c>
      <c r="W314" s="53">
        <v>-0.9</v>
      </c>
      <c r="X314" s="54">
        <v>45678.675312500003</v>
      </c>
      <c r="Y314" s="45" t="s">
        <v>52</v>
      </c>
      <c r="Z314" s="55" t="s">
        <v>1845</v>
      </c>
      <c r="AA314" s="44" t="s">
        <v>83</v>
      </c>
      <c r="AC314" s="57">
        <v>1</v>
      </c>
      <c r="AD314" s="45" t="s">
        <v>96</v>
      </c>
      <c r="AE314" s="92">
        <v>1</v>
      </c>
      <c r="AF314" s="45" t="s">
        <v>96</v>
      </c>
      <c r="AI314" s="60"/>
      <c r="AO314" s="97">
        <f>(SUMIF(利润与分析!B:B,成本与总价!D:D,利润与分析!L:L)-J:J)/SUMIF(利润与分析!B:B,成本与总价!D:D,利润与分析!L:L)</f>
        <v>3.00000005031918E-2</v>
      </c>
      <c r="AP314" s="77">
        <f t="shared" si="13"/>
        <v>-1.9196874679417599E-4</v>
      </c>
      <c r="AR314" s="45">
        <f t="shared" si="14"/>
        <v>120</v>
      </c>
    </row>
    <row r="315" spans="1:44" ht="20.25" customHeight="1" x14ac:dyDescent="0.45">
      <c r="A315" s="62" t="str">
        <f>VLOOKUP(E315,销售员!A:B,2,0)</f>
        <v>南区</v>
      </c>
      <c r="B315" s="62" t="str">
        <f>VLOOKUP(E315,销售员!A:C,3,0)</f>
        <v>沪浙</v>
      </c>
      <c r="C315" s="24" t="str">
        <f>VLOOKUP(E315,销售员!A:D,4,0)</f>
        <v>浙江</v>
      </c>
      <c r="D315" s="66">
        <v>819479</v>
      </c>
      <c r="E315" s="46" t="s">
        <v>246</v>
      </c>
      <c r="F315" s="45" t="s">
        <v>1846</v>
      </c>
      <c r="G315" s="45" t="s">
        <v>1847</v>
      </c>
      <c r="H315" s="45" t="s">
        <v>1848</v>
      </c>
      <c r="I315" s="44" t="s">
        <v>1849</v>
      </c>
      <c r="J315" s="24">
        <f>SUMIF(利润与分析!B:B,成本与总价!D:D,利润与分析!K:K)</f>
        <v>6379.1923200000001</v>
      </c>
      <c r="K315" s="48" t="s">
        <v>79</v>
      </c>
      <c r="L315" s="49">
        <v>6464</v>
      </c>
      <c r="M315" s="77">
        <f t="shared" si="12"/>
        <v>1.312E-2</v>
      </c>
      <c r="N315" s="46">
        <v>0</v>
      </c>
      <c r="O315" s="51" t="s">
        <v>1850</v>
      </c>
      <c r="Q315" s="52" t="s">
        <v>103</v>
      </c>
      <c r="R315" s="53" t="s">
        <v>51</v>
      </c>
      <c r="V315" s="53">
        <v>150</v>
      </c>
      <c r="X315" s="54">
        <v>45675.629930555602</v>
      </c>
      <c r="Y315" s="45" t="s">
        <v>92</v>
      </c>
      <c r="Z315" s="55" t="s">
        <v>1851</v>
      </c>
      <c r="AA315" s="44" t="s">
        <v>1262</v>
      </c>
      <c r="AC315" s="57">
        <v>1</v>
      </c>
      <c r="AD315" s="45" t="s">
        <v>1151</v>
      </c>
      <c r="AE315" s="92">
        <v>1</v>
      </c>
      <c r="AF315" s="45" t="s">
        <v>1151</v>
      </c>
      <c r="AI315" s="60"/>
      <c r="AO315" s="97">
        <f>(SUMIF(利润与分析!B:B,成本与总价!D:D,利润与分析!L:L)-J:J)/SUMIF(利润与分析!B:B,成本与总价!D:D,利润与分析!L:L)</f>
        <v>1.312E-2</v>
      </c>
      <c r="AP315" s="77">
        <f t="shared" si="13"/>
        <v>0</v>
      </c>
      <c r="AR315" s="45">
        <f t="shared" si="14"/>
        <v>150</v>
      </c>
    </row>
    <row r="316" spans="1:44" ht="20.25" customHeight="1" x14ac:dyDescent="0.45">
      <c r="A316" s="62" t="str">
        <f>VLOOKUP(E316,销售员!A:B,2,0)</f>
        <v>北区</v>
      </c>
      <c r="B316" s="62" t="str">
        <f>VLOOKUP(E316,销售员!A:C,3,0)</f>
        <v>京津冀</v>
      </c>
      <c r="C316" s="24" t="str">
        <f>VLOOKUP(E316,销售员!A:D,4,0)</f>
        <v>北京</v>
      </c>
      <c r="D316" s="66">
        <v>819506</v>
      </c>
      <c r="E316" s="46" t="s">
        <v>776</v>
      </c>
      <c r="F316" s="45" t="s">
        <v>1852</v>
      </c>
      <c r="G316" s="45" t="s">
        <v>1199</v>
      </c>
      <c r="H316" s="45" t="s">
        <v>1853</v>
      </c>
      <c r="I316" s="44" t="s">
        <v>1854</v>
      </c>
      <c r="J316" s="24">
        <f>SUMIF(利润与分析!B:B,成本与总价!D:D,利润与分析!K:K)</f>
        <v>2006.7</v>
      </c>
      <c r="K316" s="48" t="s">
        <v>79</v>
      </c>
      <c r="L316" s="49">
        <v>2090.3000000000002</v>
      </c>
      <c r="M316" s="77">
        <f t="shared" si="12"/>
        <v>3.99942591972446E-2</v>
      </c>
      <c r="N316" s="46">
        <v>0</v>
      </c>
      <c r="O316" s="51" t="s">
        <v>1855</v>
      </c>
      <c r="Q316" s="52" t="s">
        <v>113</v>
      </c>
      <c r="X316" s="54">
        <v>45677.398067129601</v>
      </c>
      <c r="Y316" s="45" t="s">
        <v>118</v>
      </c>
      <c r="Z316" s="55" t="s">
        <v>119</v>
      </c>
      <c r="AA316" s="44" t="s">
        <v>127</v>
      </c>
      <c r="AC316" s="57">
        <v>1</v>
      </c>
      <c r="AD316" s="45" t="s">
        <v>120</v>
      </c>
      <c r="AE316" s="92">
        <v>1</v>
      </c>
      <c r="AF316" s="45" t="s">
        <v>120</v>
      </c>
      <c r="AI316" s="60"/>
      <c r="AO316" s="97">
        <f>(SUMIF(利润与分析!B:B,成本与总价!D:D,利润与分析!L:L)-J:J)/SUMIF(利润与分析!B:B,成本与总价!D:D,利润与分析!L:L)</f>
        <v>3.99942591972446E-2</v>
      </c>
      <c r="AP316" s="77">
        <f t="shared" si="13"/>
        <v>0</v>
      </c>
      <c r="AR316" s="45">
        <f t="shared" si="14"/>
        <v>0</v>
      </c>
    </row>
    <row r="317" spans="1:44" ht="20.25" customHeight="1" x14ac:dyDescent="0.45">
      <c r="A317" s="62" t="str">
        <f>VLOOKUP(E317,销售员!A:B,2,0)</f>
        <v>北区</v>
      </c>
      <c r="B317" s="62" t="str">
        <f>VLOOKUP(E317,销售员!A:C,3,0)</f>
        <v>晋蒙宁</v>
      </c>
      <c r="C317" s="24" t="str">
        <f>VLOOKUP(E317,销售员!A:D,4,0)</f>
        <v>内蒙</v>
      </c>
      <c r="D317" s="66">
        <v>819522</v>
      </c>
      <c r="E317" s="46" t="s">
        <v>986</v>
      </c>
      <c r="F317" s="45" t="s">
        <v>1856</v>
      </c>
      <c r="G317" s="45" t="s">
        <v>1857</v>
      </c>
      <c r="H317" s="45" t="s">
        <v>1858</v>
      </c>
      <c r="I317" s="44" t="s">
        <v>1859</v>
      </c>
      <c r="J317" s="24">
        <f>SUMIF(利润与分析!B:B,成本与总价!D:D,利润与分析!K:K)</f>
        <v>1613.19928</v>
      </c>
      <c r="K317" s="48" t="s">
        <v>79</v>
      </c>
      <c r="L317" s="49">
        <v>1668</v>
      </c>
      <c r="M317" s="77">
        <f t="shared" si="12"/>
        <v>3.2854148681055101E-2</v>
      </c>
      <c r="N317" s="46">
        <v>0</v>
      </c>
      <c r="O317" s="51" t="s">
        <v>1860</v>
      </c>
      <c r="Q317" s="52" t="s">
        <v>103</v>
      </c>
      <c r="X317" s="54">
        <v>45677.4207986111</v>
      </c>
      <c r="Y317" s="45" t="s">
        <v>118</v>
      </c>
      <c r="Z317" s="55" t="s">
        <v>119</v>
      </c>
      <c r="AA317" s="44" t="s">
        <v>127</v>
      </c>
      <c r="AC317" s="57">
        <v>1</v>
      </c>
      <c r="AD317" s="45" t="s">
        <v>120</v>
      </c>
      <c r="AE317" s="92">
        <v>1</v>
      </c>
      <c r="AF317" s="45" t="s">
        <v>120</v>
      </c>
      <c r="AI317" s="60"/>
      <c r="AO317" s="97">
        <f>(SUMIF(利润与分析!B:B,成本与总价!D:D,利润与分析!L:L)-J:J)/SUMIF(利润与分析!B:B,成本与总价!D:D,利润与分析!L:L)</f>
        <v>3.2987489734628901E-2</v>
      </c>
      <c r="AP317" s="77">
        <f t="shared" si="13"/>
        <v>1.33341053573773E-4</v>
      </c>
      <c r="AR317" s="45">
        <f t="shared" si="14"/>
        <v>0</v>
      </c>
    </row>
    <row r="318" spans="1:44" ht="20.25" customHeight="1" x14ac:dyDescent="0.45">
      <c r="A318" s="62" t="str">
        <f>VLOOKUP(E318,销售员!A:B,2,0)</f>
        <v>南区</v>
      </c>
      <c r="B318" s="62" t="str">
        <f>VLOOKUP(E318,销售员!A:C,3,0)</f>
        <v>湘桂琼</v>
      </c>
      <c r="C318" s="24" t="str">
        <f>VLOOKUP(E318,销售员!A:D,4,0)</f>
        <v>广西</v>
      </c>
      <c r="D318" s="66">
        <v>820634</v>
      </c>
      <c r="E318" s="46" t="s">
        <v>523</v>
      </c>
      <c r="F318" s="45" t="s">
        <v>1861</v>
      </c>
      <c r="G318" s="45" t="s">
        <v>1841</v>
      </c>
      <c r="H318" s="45" t="s">
        <v>1862</v>
      </c>
      <c r="I318" s="44" t="s">
        <v>1863</v>
      </c>
      <c r="J318" s="24">
        <f>SUMIF(利润与分析!B:B,成本与总价!D:D,利润与分析!K:K)</f>
        <v>456224.82</v>
      </c>
      <c r="K318" s="48" t="s">
        <v>79</v>
      </c>
      <c r="L318" s="49">
        <v>466102</v>
      </c>
      <c r="M318" s="77">
        <f t="shared" si="12"/>
        <v>2.11910268567824E-2</v>
      </c>
      <c r="N318" s="46">
        <v>0</v>
      </c>
      <c r="O318" s="51" t="s">
        <v>1844</v>
      </c>
      <c r="P318" s="52" t="s">
        <v>266</v>
      </c>
      <c r="Q318" s="52" t="s">
        <v>81</v>
      </c>
      <c r="R318" s="53" t="s">
        <v>51</v>
      </c>
      <c r="V318" s="53">
        <v>120</v>
      </c>
      <c r="W318" s="53">
        <v>-0.9</v>
      </c>
      <c r="X318" s="54">
        <v>45693.700208333299</v>
      </c>
      <c r="Y318" s="45" t="s">
        <v>52</v>
      </c>
      <c r="Z318" s="55" t="s">
        <v>1845</v>
      </c>
      <c r="AA318" s="44" t="s">
        <v>83</v>
      </c>
      <c r="AC318" s="57">
        <v>1</v>
      </c>
      <c r="AD318" s="45" t="s">
        <v>96</v>
      </c>
      <c r="AE318" s="92">
        <v>1</v>
      </c>
      <c r="AF318" s="45" t="s">
        <v>96</v>
      </c>
      <c r="AI318" s="60"/>
      <c r="AO318" s="97">
        <f>(SUMIF(利润与分析!B:B,成本与总价!D:D,利润与分析!L:L)-J:J)/SUMIF(利润与分析!B:B,成本与总价!D:D,利润与分析!L:L)</f>
        <v>3.0000008291964399E-2</v>
      </c>
      <c r="AP318" s="77">
        <f t="shared" si="13"/>
        <v>-1.9101856481803001E-4</v>
      </c>
      <c r="AR318" s="45">
        <f t="shared" si="14"/>
        <v>120</v>
      </c>
    </row>
    <row r="319" spans="1:44" ht="20.25" customHeight="1" x14ac:dyDescent="0.45">
      <c r="A319" s="62" t="str">
        <f>VLOOKUP(E319,销售员!A:B,2,0)</f>
        <v>北区</v>
      </c>
      <c r="B319" s="62" t="str">
        <f>VLOOKUP(E319,销售员!A:C,3,0)</f>
        <v>新甘青</v>
      </c>
      <c r="C319" s="24" t="str">
        <f>VLOOKUP(E319,销售员!A:D,4,0)</f>
        <v>新疆</v>
      </c>
      <c r="D319" s="66">
        <v>819507</v>
      </c>
      <c r="E319" s="46" t="s">
        <v>1864</v>
      </c>
      <c r="F319" s="45" t="s">
        <v>1865</v>
      </c>
      <c r="G319" s="45" t="s">
        <v>1866</v>
      </c>
      <c r="H319" s="45" t="s">
        <v>1867</v>
      </c>
      <c r="I319" s="44" t="s">
        <v>1868</v>
      </c>
      <c r="J319" s="24">
        <f>SUMIF(利润与分析!B:B,成本与总价!D:D,利润与分析!K:K)</f>
        <v>26625.3</v>
      </c>
      <c r="K319" s="48" t="s">
        <v>79</v>
      </c>
      <c r="L319" s="49">
        <v>27880</v>
      </c>
      <c r="M319" s="77">
        <f t="shared" si="12"/>
        <v>4.5003586800573897E-2</v>
      </c>
      <c r="N319" s="46">
        <v>0</v>
      </c>
      <c r="O319" s="51" t="s">
        <v>1869</v>
      </c>
      <c r="P319" s="52" t="s">
        <v>91</v>
      </c>
      <c r="Q319" s="52" t="s">
        <v>113</v>
      </c>
      <c r="X319" s="54">
        <v>45677.451215277797</v>
      </c>
      <c r="Y319" s="45" t="s">
        <v>118</v>
      </c>
      <c r="Z319" s="55" t="s">
        <v>119</v>
      </c>
      <c r="AA319" s="44" t="s">
        <v>54</v>
      </c>
      <c r="AB319" s="56" t="s">
        <v>1870</v>
      </c>
      <c r="AC319" s="57">
        <v>2</v>
      </c>
      <c r="AD319" s="45" t="s">
        <v>120</v>
      </c>
      <c r="AE319" s="92">
        <v>1</v>
      </c>
      <c r="AF319" s="45" t="s">
        <v>120</v>
      </c>
      <c r="AI319" s="60"/>
      <c r="AO319" s="97">
        <f>(SUMIF(利润与分析!B:B,成本与总价!D:D,利润与分析!L:L)-J:J)/SUMIF(利润与分析!B:B,成本与总价!D:D,利润与分析!L:L)</f>
        <v>4.5000161406604802E-2</v>
      </c>
      <c r="AP319" s="77">
        <f t="shared" si="13"/>
        <v>-3.4253939690739899E-6</v>
      </c>
      <c r="AR319" s="45">
        <f t="shared" si="14"/>
        <v>0</v>
      </c>
    </row>
    <row r="320" spans="1:44" ht="20.25" customHeight="1" x14ac:dyDescent="0.45">
      <c r="A320" s="62" t="str">
        <f>VLOOKUP(E320,销售员!A:B,2,0)</f>
        <v>南区</v>
      </c>
      <c r="B320" s="62" t="str">
        <f>VLOOKUP(E320,销售员!A:C,3,0)</f>
        <v>沪浙</v>
      </c>
      <c r="C320" s="24" t="str">
        <f>VLOOKUP(E320,销售员!A:D,4,0)</f>
        <v>浙江</v>
      </c>
      <c r="D320" s="66">
        <v>819520</v>
      </c>
      <c r="E320" s="46" t="s">
        <v>164</v>
      </c>
      <c r="F320" s="45" t="s">
        <v>1871</v>
      </c>
      <c r="G320" s="45" t="s">
        <v>1872</v>
      </c>
      <c r="H320" s="45" t="s">
        <v>1873</v>
      </c>
      <c r="I320" s="44" t="s">
        <v>1874</v>
      </c>
      <c r="J320" s="24">
        <f>SUMIF(利润与分析!B:B,成本与总价!D:D,利润与分析!K:K)</f>
        <v>837400.5</v>
      </c>
      <c r="K320" s="48" t="s">
        <v>79</v>
      </c>
      <c r="L320" s="49">
        <v>841780</v>
      </c>
      <c r="M320" s="77">
        <f t="shared" si="12"/>
        <v>5.2026657796573903E-3</v>
      </c>
      <c r="N320" s="46">
        <v>54766.67</v>
      </c>
      <c r="O320" s="51" t="s">
        <v>1875</v>
      </c>
      <c r="P320" s="52" t="s">
        <v>91</v>
      </c>
      <c r="Q320" s="52" t="s">
        <v>81</v>
      </c>
      <c r="R320" s="53" t="s">
        <v>51</v>
      </c>
      <c r="V320" s="53">
        <v>0</v>
      </c>
      <c r="W320" s="53">
        <v>-4</v>
      </c>
      <c r="X320" s="54">
        <v>45677.453159722201</v>
      </c>
      <c r="Y320" s="45" t="s">
        <v>118</v>
      </c>
      <c r="Z320" s="55" t="s">
        <v>1876</v>
      </c>
      <c r="AA320" s="44" t="s">
        <v>1262</v>
      </c>
      <c r="AC320" s="57">
        <v>1</v>
      </c>
      <c r="AD320" s="45" t="s">
        <v>120</v>
      </c>
      <c r="AE320" s="92">
        <v>1</v>
      </c>
      <c r="AF320" s="45" t="s">
        <v>120</v>
      </c>
      <c r="AI320" s="60"/>
      <c r="AO320" s="97">
        <f>(SUMIF(利润与分析!B:B,成本与总价!D:D,利润与分析!L:L)-J:J)/SUMIF(利润与分析!B:B,成本与总价!D:D,利润与分析!L:L)</f>
        <v>4.4999997491045197E-2</v>
      </c>
      <c r="AP320" s="77">
        <f t="shared" si="13"/>
        <v>-2.0266828861215799E-4</v>
      </c>
      <c r="AR320" s="45">
        <f t="shared" si="14"/>
        <v>0</v>
      </c>
    </row>
    <row r="321" spans="1:44" ht="20.25" customHeight="1" x14ac:dyDescent="0.45">
      <c r="A321" s="62" t="str">
        <f>VLOOKUP(E321,销售员!A:B,2,0)</f>
        <v>南区</v>
      </c>
      <c r="B321" s="62" t="str">
        <f>VLOOKUP(E321,销售员!A:C,3,0)</f>
        <v>苏皖</v>
      </c>
      <c r="C321" s="24" t="str">
        <f>VLOOKUP(E321,销售员!A:D,4,0)</f>
        <v>江苏</v>
      </c>
      <c r="D321" s="66">
        <v>819500</v>
      </c>
      <c r="E321" s="46" t="s">
        <v>796</v>
      </c>
      <c r="F321" s="45" t="s">
        <v>1877</v>
      </c>
      <c r="G321" s="45" t="s">
        <v>910</v>
      </c>
      <c r="H321" s="45" t="s">
        <v>1878</v>
      </c>
      <c r="I321" s="44" t="s">
        <v>1879</v>
      </c>
      <c r="J321" s="24">
        <f>SUMIF(利润与分析!B:B,成本与总价!D:D,利润与分析!K:K)</f>
        <v>24865.16</v>
      </c>
      <c r="K321" s="48" t="s">
        <v>79</v>
      </c>
      <c r="L321" s="49">
        <v>26037</v>
      </c>
      <c r="M321" s="77">
        <f t="shared" si="12"/>
        <v>4.5006721204439999E-2</v>
      </c>
      <c r="N321" s="46">
        <v>0</v>
      </c>
      <c r="O321" s="51" t="s">
        <v>1738</v>
      </c>
      <c r="P321" s="52" t="s">
        <v>91</v>
      </c>
      <c r="Q321" s="52" t="s">
        <v>113</v>
      </c>
      <c r="X321" s="54">
        <v>45677.459016203698</v>
      </c>
      <c r="Y321" s="45" t="s">
        <v>52</v>
      </c>
      <c r="Z321" s="55" t="s">
        <v>119</v>
      </c>
      <c r="AA321" s="44" t="s">
        <v>83</v>
      </c>
      <c r="AB321" s="56" t="s">
        <v>1880</v>
      </c>
      <c r="AC321" s="57">
        <v>3</v>
      </c>
      <c r="AD321" s="45" t="s">
        <v>128</v>
      </c>
      <c r="AE321" s="92">
        <v>1</v>
      </c>
      <c r="AF321" s="45" t="s">
        <v>128</v>
      </c>
      <c r="AI321" s="60"/>
      <c r="AO321" s="97">
        <f>(SUMIF(利润与分析!B:B,成本与总价!D:D,利润与分析!L:L)-J:J)/SUMIF(利润与分析!B:B,成本与总价!D:D,利润与分析!L:L)</f>
        <v>4.4998651907033199E-2</v>
      </c>
      <c r="AP321" s="77">
        <f t="shared" si="13"/>
        <v>-8.0692974068277707E-6</v>
      </c>
      <c r="AR321" s="45">
        <f t="shared" si="14"/>
        <v>0</v>
      </c>
    </row>
    <row r="322" spans="1:44" ht="20.25" customHeight="1" x14ac:dyDescent="0.45">
      <c r="A322" s="62" t="str">
        <f>VLOOKUP(E322,销售员!A:B,2,0)</f>
        <v>南区</v>
      </c>
      <c r="B322" s="62" t="str">
        <f>VLOOKUP(E322,销售员!A:C,3,0)</f>
        <v>广深</v>
      </c>
      <c r="C322" s="24" t="str">
        <f>VLOOKUP(E322,销售员!A:D,4,0)</f>
        <v>广东</v>
      </c>
      <c r="D322" s="66">
        <v>820558</v>
      </c>
      <c r="E322" s="46" t="s">
        <v>1881</v>
      </c>
      <c r="F322" s="45" t="s">
        <v>1882</v>
      </c>
      <c r="G322" s="45" t="s">
        <v>1883</v>
      </c>
      <c r="H322" s="45" t="s">
        <v>1884</v>
      </c>
      <c r="I322" s="44" t="s">
        <v>1885</v>
      </c>
      <c r="J322" s="24">
        <f>SUMIF(利润与分析!B:B,成本与总价!D:D,利润与分析!K:K)</f>
        <v>7336.1780799999997</v>
      </c>
      <c r="K322" s="48" t="s">
        <v>79</v>
      </c>
      <c r="L322" s="49">
        <v>7652.82</v>
      </c>
      <c r="M322" s="77">
        <f t="shared" ref="M322:M385" si="15">(L:L-J:J)/L:L</f>
        <v>4.1375848380074298E-2</v>
      </c>
      <c r="N322" s="46">
        <v>2296</v>
      </c>
      <c r="O322" s="51" t="s">
        <v>1886</v>
      </c>
      <c r="P322" s="52" t="s">
        <v>294</v>
      </c>
      <c r="Q322" s="52" t="s">
        <v>103</v>
      </c>
      <c r="X322" s="54">
        <v>45694.4207523148</v>
      </c>
      <c r="Y322" s="45" t="s">
        <v>118</v>
      </c>
      <c r="Z322" s="55" t="s">
        <v>119</v>
      </c>
      <c r="AA322" s="44" t="s">
        <v>94</v>
      </c>
      <c r="AC322" s="57">
        <v>2</v>
      </c>
      <c r="AD322" s="45" t="s">
        <v>120</v>
      </c>
      <c r="AE322" s="92">
        <v>1</v>
      </c>
      <c r="AF322" s="45" t="s">
        <v>120</v>
      </c>
      <c r="AI322" s="60"/>
      <c r="AO322" s="97">
        <f>(SUMIF(利润与分析!B:B,成本与总价!D:D,利润与分析!L:L)-J:J)/SUMIF(利润与分析!B:B,成本与总价!D:D,利润与分析!L:L)</f>
        <v>6.0548331412472803E-2</v>
      </c>
      <c r="AP322" s="77">
        <f t="shared" ref="AP322:AP385" si="16">AO322-M322+W322%</f>
        <v>1.9172483032398598E-2</v>
      </c>
      <c r="AR322" s="45">
        <f t="shared" ref="AR322:AR385" si="17">IF(R322="是",AE322*AF322+AG322*AH322+AI322*AJ322+AK322*AL322+AM322*AN322,0)</f>
        <v>0</v>
      </c>
    </row>
    <row r="323" spans="1:44" ht="20.25" customHeight="1" x14ac:dyDescent="0.45">
      <c r="A323" s="62" t="str">
        <f>VLOOKUP(E323,销售员!A:B,2,0)</f>
        <v>北区</v>
      </c>
      <c r="B323" s="62" t="str">
        <f>VLOOKUP(E323,销售员!A:C,3,0)</f>
        <v>晋蒙宁</v>
      </c>
      <c r="C323" s="24" t="str">
        <f>VLOOKUP(E323,销售员!A:D,4,0)</f>
        <v>内蒙</v>
      </c>
      <c r="D323" s="66">
        <v>819558</v>
      </c>
      <c r="E323" s="46" t="s">
        <v>542</v>
      </c>
      <c r="F323" s="45" t="s">
        <v>1887</v>
      </c>
      <c r="G323" s="45" t="s">
        <v>188</v>
      </c>
      <c r="H323" s="45" t="s">
        <v>1888</v>
      </c>
      <c r="I323" s="44" t="s">
        <v>1889</v>
      </c>
      <c r="J323" s="24">
        <f>SUMIF(利润与分析!B:B,成本与总价!D:D,利润与分析!K:K)</f>
        <v>89569.8</v>
      </c>
      <c r="K323" s="48" t="s">
        <v>278</v>
      </c>
      <c r="L323" s="49">
        <v>92340</v>
      </c>
      <c r="M323" s="77">
        <f t="shared" si="15"/>
        <v>3.00000000000001E-2</v>
      </c>
      <c r="N323" s="46">
        <v>0</v>
      </c>
      <c r="O323" s="51" t="s">
        <v>1890</v>
      </c>
      <c r="Q323" s="52" t="s">
        <v>113</v>
      </c>
      <c r="R323" s="53" t="s">
        <v>51</v>
      </c>
      <c r="V323" s="53">
        <v>90</v>
      </c>
      <c r="X323" s="54">
        <v>45677.597523148099</v>
      </c>
      <c r="Y323" s="45" t="s">
        <v>92</v>
      </c>
      <c r="Z323" s="55" t="s">
        <v>1891</v>
      </c>
      <c r="AA323" s="44" t="s">
        <v>127</v>
      </c>
      <c r="AC323" s="57">
        <v>1</v>
      </c>
      <c r="AD323" s="45" t="s">
        <v>206</v>
      </c>
      <c r="AE323" s="92">
        <v>1</v>
      </c>
      <c r="AF323" s="45" t="s">
        <v>206</v>
      </c>
      <c r="AI323" s="60"/>
      <c r="AO323" s="97">
        <f>(SUMIF(利润与分析!B:B,成本与总价!D:D,利润与分析!L:L)-J:J)/SUMIF(利润与分析!B:B,成本与总价!D:D,利润与分析!L:L)</f>
        <v>3.00000000000001E-2</v>
      </c>
      <c r="AP323" s="77">
        <f t="shared" si="16"/>
        <v>0</v>
      </c>
      <c r="AR323" s="45">
        <f t="shared" si="17"/>
        <v>90</v>
      </c>
    </row>
    <row r="324" spans="1:44" ht="20.25" customHeight="1" x14ac:dyDescent="0.45">
      <c r="A324" s="62" t="str">
        <f>VLOOKUP(E324,销售员!A:B,2,0)</f>
        <v>南区</v>
      </c>
      <c r="B324" s="62" t="str">
        <f>VLOOKUP(E324,销售员!A:C,3,0)</f>
        <v>沪浙</v>
      </c>
      <c r="C324" s="24" t="str">
        <f>VLOOKUP(E324,销售员!A:D,4,0)</f>
        <v>浙江</v>
      </c>
      <c r="D324" s="66">
        <v>819579</v>
      </c>
      <c r="E324" s="46" t="s">
        <v>164</v>
      </c>
      <c r="F324" s="45" t="s">
        <v>1892</v>
      </c>
      <c r="G324" s="45" t="s">
        <v>1783</v>
      </c>
      <c r="H324" s="45" t="s">
        <v>1893</v>
      </c>
      <c r="I324" s="44" t="s">
        <v>1894</v>
      </c>
      <c r="J324" s="24">
        <f>SUMIF(利润与分析!B:B,成本与总价!D:D,利润与分析!K:K)</f>
        <v>56879.38</v>
      </c>
      <c r="K324" s="48" t="s">
        <v>79</v>
      </c>
      <c r="L324" s="49">
        <v>58368</v>
      </c>
      <c r="M324" s="77">
        <f t="shared" si="15"/>
        <v>2.55040433114034E-2</v>
      </c>
      <c r="N324" s="46">
        <v>0</v>
      </c>
      <c r="O324" s="51" t="s">
        <v>1895</v>
      </c>
      <c r="P324" s="52" t="s">
        <v>61</v>
      </c>
      <c r="Q324" s="52" t="s">
        <v>113</v>
      </c>
      <c r="X324" s="54">
        <v>45677.598981481497</v>
      </c>
      <c r="Y324" s="45" t="s">
        <v>118</v>
      </c>
      <c r="Z324" s="55" t="s">
        <v>119</v>
      </c>
      <c r="AA324" s="44" t="s">
        <v>1262</v>
      </c>
      <c r="AC324" s="57">
        <v>1</v>
      </c>
      <c r="AD324" s="45" t="s">
        <v>484</v>
      </c>
      <c r="AE324" s="92">
        <v>1</v>
      </c>
      <c r="AF324" s="45" t="s">
        <v>484</v>
      </c>
      <c r="AI324" s="60"/>
      <c r="AO324" s="97">
        <f>(SUMIF(利润与分析!B:B,成本与总价!D:D,利润与分析!L:L)-J:J)/SUMIF(利润与分析!B:B,成本与总价!D:D,利润与分析!L:L)</f>
        <v>4.4999996642016697E-2</v>
      </c>
      <c r="AP324" s="77">
        <f t="shared" si="16"/>
        <v>1.9495953330613301E-2</v>
      </c>
      <c r="AR324" s="45">
        <f t="shared" si="17"/>
        <v>0</v>
      </c>
    </row>
    <row r="325" spans="1:44" ht="20.25" customHeight="1" x14ac:dyDescent="0.45">
      <c r="A325" s="62" t="str">
        <f>VLOOKUP(E325,销售员!A:B,2,0)</f>
        <v>南区</v>
      </c>
      <c r="B325" s="62" t="str">
        <f>VLOOKUP(E325,销售员!A:C,3,0)</f>
        <v>云贵川渝</v>
      </c>
      <c r="C325" s="24" t="str">
        <f>VLOOKUP(E325,销售员!A:D,4,0)</f>
        <v>贵州</v>
      </c>
      <c r="D325" s="66">
        <v>819392</v>
      </c>
      <c r="E325" s="46" t="s">
        <v>1498</v>
      </c>
      <c r="F325" s="45" t="s">
        <v>1896</v>
      </c>
      <c r="G325" s="45" t="s">
        <v>1897</v>
      </c>
      <c r="H325" s="45" t="s">
        <v>1898</v>
      </c>
      <c r="I325" s="44" t="s">
        <v>1899</v>
      </c>
      <c r="J325" s="24">
        <f>SUMIF(利润与分析!B:B,成本与总价!D:D,利润与分析!K:K)</f>
        <v>4048275.88</v>
      </c>
      <c r="K325" s="48" t="s">
        <v>79</v>
      </c>
      <c r="L325" s="49">
        <v>4300172.29</v>
      </c>
      <c r="M325" s="77">
        <f t="shared" si="15"/>
        <v>5.8578213385957097E-2</v>
      </c>
      <c r="N325" s="46">
        <v>0</v>
      </c>
      <c r="O325" s="51" t="s">
        <v>1900</v>
      </c>
      <c r="P325" s="52" t="s">
        <v>294</v>
      </c>
      <c r="Q325" s="52" t="s">
        <v>113</v>
      </c>
      <c r="R325" s="53" t="s">
        <v>51</v>
      </c>
      <c r="T325" s="53">
        <v>150</v>
      </c>
      <c r="V325" s="53">
        <v>150</v>
      </c>
      <c r="X325" s="54">
        <v>45677.613749999997</v>
      </c>
      <c r="Y325" s="45" t="s">
        <v>92</v>
      </c>
      <c r="Z325" s="55" t="s">
        <v>1733</v>
      </c>
      <c r="AA325" s="44" t="s">
        <v>54</v>
      </c>
      <c r="AC325" s="57">
        <v>1</v>
      </c>
      <c r="AD325" s="45" t="s">
        <v>1151</v>
      </c>
      <c r="AE325" s="92">
        <v>1</v>
      </c>
      <c r="AF325" s="45" t="s">
        <v>1151</v>
      </c>
      <c r="AI325" s="60"/>
      <c r="AO325" s="97">
        <f>(SUMIF(利润与分析!B:B,成本与总价!D:D,利润与分析!L:L)-J:J)/SUMIF(利润与分析!B:B,成本与总价!D:D,利润与分析!L:L)</f>
        <v>5.8578213385957097E-2</v>
      </c>
      <c r="AP325" s="77">
        <f t="shared" si="16"/>
        <v>0</v>
      </c>
      <c r="AR325" s="45">
        <f t="shared" si="17"/>
        <v>150</v>
      </c>
    </row>
    <row r="326" spans="1:44" ht="20.25" customHeight="1" x14ac:dyDescent="0.45">
      <c r="A326" s="62" t="str">
        <f>VLOOKUP(E326,销售员!A:B,2,0)</f>
        <v>南区</v>
      </c>
      <c r="B326" s="62" t="str">
        <f>VLOOKUP(E326,销售员!A:C,3,0)</f>
        <v>湘桂琼</v>
      </c>
      <c r="C326" s="24" t="str">
        <f>VLOOKUP(E326,销售员!A:D,4,0)</f>
        <v>海南</v>
      </c>
      <c r="D326" s="66">
        <v>820554</v>
      </c>
      <c r="E326" s="46" t="s">
        <v>1901</v>
      </c>
      <c r="F326" s="45" t="s">
        <v>1902</v>
      </c>
      <c r="G326" s="45" t="s">
        <v>1903</v>
      </c>
      <c r="H326" s="45" t="s">
        <v>1904</v>
      </c>
      <c r="I326" s="44" t="s">
        <v>1905</v>
      </c>
      <c r="J326" s="24">
        <f>SUMIF(利润与分析!B:B,成本与总价!D:D,利润与分析!K:K)</f>
        <v>6150777.4299999997</v>
      </c>
      <c r="K326" s="48" t="s">
        <v>79</v>
      </c>
      <c r="L326" s="49">
        <v>6440635</v>
      </c>
      <c r="M326" s="77">
        <f t="shared" si="15"/>
        <v>4.50045018852957E-2</v>
      </c>
      <c r="N326" s="46">
        <v>644722.48</v>
      </c>
      <c r="O326" s="51" t="s">
        <v>1906</v>
      </c>
      <c r="P326" s="52" t="s">
        <v>91</v>
      </c>
      <c r="Q326" s="52" t="s">
        <v>81</v>
      </c>
      <c r="R326" s="53" t="s">
        <v>51</v>
      </c>
      <c r="V326" s="53">
        <v>180</v>
      </c>
      <c r="X326" s="54">
        <v>45693.487418981502</v>
      </c>
      <c r="Y326" s="45" t="s">
        <v>52</v>
      </c>
      <c r="Z326" s="55" t="s">
        <v>1907</v>
      </c>
      <c r="AA326" s="44" t="s">
        <v>83</v>
      </c>
      <c r="AC326" s="57">
        <v>2</v>
      </c>
      <c r="AD326" s="45" t="s">
        <v>179</v>
      </c>
      <c r="AE326" s="92">
        <v>1</v>
      </c>
      <c r="AF326" s="45" t="s">
        <v>179</v>
      </c>
      <c r="AI326" s="60"/>
      <c r="AO326" s="97">
        <f>(SUMIF(利润与分析!B:B,成本与总价!D:D,利润与分析!L:L)-J:J)/SUMIF(利润与分析!B:B,成本与总价!D:D,利润与分析!L:L)</f>
        <v>4.5004519678488099E-2</v>
      </c>
      <c r="AP326" s="77">
        <f t="shared" si="16"/>
        <v>1.7793192398640698E-8</v>
      </c>
      <c r="AR326" s="45">
        <f t="shared" si="17"/>
        <v>180</v>
      </c>
    </row>
    <row r="327" spans="1:44" ht="20.25" customHeight="1" x14ac:dyDescent="0.45">
      <c r="A327" s="62" t="str">
        <f>VLOOKUP(E327,销售员!A:B,2,0)</f>
        <v>南区</v>
      </c>
      <c r="B327" s="62" t="str">
        <f>VLOOKUP(E327,销售员!A:C,3,0)</f>
        <v>沪浙</v>
      </c>
      <c r="C327" s="24" t="str">
        <f>VLOOKUP(E327,销售员!A:D,4,0)</f>
        <v>上海</v>
      </c>
      <c r="D327" s="66">
        <v>819597</v>
      </c>
      <c r="E327" s="46" t="s">
        <v>338</v>
      </c>
      <c r="F327" s="45" t="s">
        <v>1908</v>
      </c>
      <c r="G327" s="45" t="s">
        <v>1909</v>
      </c>
      <c r="H327" s="45" t="s">
        <v>1910</v>
      </c>
      <c r="I327" s="44" t="s">
        <v>1911</v>
      </c>
      <c r="J327" s="24">
        <f>SUMIF(利润与分析!B:B,成本与总价!D:D,利润与分析!K:K)</f>
        <v>140243.71</v>
      </c>
      <c r="K327" s="48" t="s">
        <v>79</v>
      </c>
      <c r="L327" s="49">
        <v>146852.04</v>
      </c>
      <c r="M327" s="77">
        <f t="shared" si="15"/>
        <v>4.4999919647013498E-2</v>
      </c>
      <c r="N327" s="46">
        <v>0</v>
      </c>
      <c r="O327" s="51" t="s">
        <v>1912</v>
      </c>
      <c r="P327" s="52" t="s">
        <v>61</v>
      </c>
      <c r="Q327" s="52" t="s">
        <v>113</v>
      </c>
      <c r="X327" s="54">
        <v>45677.621192129598</v>
      </c>
      <c r="Y327" s="45" t="s">
        <v>52</v>
      </c>
      <c r="Z327" s="55" t="s">
        <v>119</v>
      </c>
      <c r="AA327" s="44" t="s">
        <v>1262</v>
      </c>
      <c r="AC327" s="57">
        <v>1</v>
      </c>
      <c r="AD327" s="45" t="s">
        <v>128</v>
      </c>
      <c r="AE327" s="92">
        <v>1</v>
      </c>
      <c r="AF327" s="45" t="s">
        <v>128</v>
      </c>
      <c r="AI327" s="60"/>
      <c r="AO327" s="97">
        <f>(SUMIF(利润与分析!B:B,成本与总价!D:D,利润与分析!L:L)-J:J)/SUMIF(利润与分析!B:B,成本与总价!D:D,利润与分析!L:L)</f>
        <v>4.5000244804142803E-2</v>
      </c>
      <c r="AP327" s="77">
        <f t="shared" si="16"/>
        <v>3.2515712923564297E-7</v>
      </c>
      <c r="AR327" s="45">
        <f t="shared" si="17"/>
        <v>0</v>
      </c>
    </row>
    <row r="328" spans="1:44" ht="20.25" customHeight="1" x14ac:dyDescent="0.45">
      <c r="A328" s="62" t="str">
        <f>VLOOKUP(E328,销售员!A:B,2,0)</f>
        <v>南区</v>
      </c>
      <c r="B328" s="62" t="str">
        <f>VLOOKUP(E328,销售员!A:C,3,0)</f>
        <v>沪浙</v>
      </c>
      <c r="C328" s="24" t="str">
        <f>VLOOKUP(E328,销售员!A:D,4,0)</f>
        <v>上海</v>
      </c>
      <c r="D328" s="66">
        <v>819605</v>
      </c>
      <c r="E328" s="46" t="s">
        <v>1015</v>
      </c>
      <c r="F328" s="45" t="s">
        <v>1913</v>
      </c>
      <c r="G328" s="45" t="s">
        <v>1914</v>
      </c>
      <c r="H328" s="45" t="s">
        <v>1915</v>
      </c>
      <c r="I328" s="44" t="s">
        <v>1916</v>
      </c>
      <c r="J328" s="24">
        <f>SUMIF(利润与分析!B:B,成本与总价!D:D,利润与分析!K:K)</f>
        <v>18366.560000000001</v>
      </c>
      <c r="K328" s="48" t="s">
        <v>79</v>
      </c>
      <c r="L328" s="49">
        <v>18847.36</v>
      </c>
      <c r="M328" s="77">
        <f t="shared" si="15"/>
        <v>2.5510204081632799E-2</v>
      </c>
      <c r="N328" s="46">
        <v>0</v>
      </c>
      <c r="O328" s="51" t="s">
        <v>1917</v>
      </c>
      <c r="P328" s="52" t="s">
        <v>91</v>
      </c>
      <c r="Q328" s="52" t="s">
        <v>113</v>
      </c>
      <c r="X328" s="54">
        <v>45677.622638888897</v>
      </c>
      <c r="Y328" s="45" t="s">
        <v>118</v>
      </c>
      <c r="Z328" s="55" t="s">
        <v>119</v>
      </c>
      <c r="AA328" s="44" t="s">
        <v>1262</v>
      </c>
      <c r="AC328" s="57">
        <v>1</v>
      </c>
      <c r="AD328" s="45" t="s">
        <v>120</v>
      </c>
      <c r="AE328" s="92">
        <v>1</v>
      </c>
      <c r="AF328" s="45" t="s">
        <v>120</v>
      </c>
      <c r="AI328" s="60"/>
      <c r="AO328" s="97">
        <f>(SUMIF(利润与分析!B:B,成本与总价!D:D,利润与分析!L:L)-J:J)/SUMIF(利润与分析!B:B,成本与总价!D:D,利润与分析!L:L)</f>
        <v>4.5000000000000102E-2</v>
      </c>
      <c r="AP328" s="77">
        <f t="shared" si="16"/>
        <v>1.94897959183673E-2</v>
      </c>
      <c r="AR328" s="45">
        <f t="shared" si="17"/>
        <v>0</v>
      </c>
    </row>
    <row r="329" spans="1:44" ht="20.25" customHeight="1" x14ac:dyDescent="0.45">
      <c r="A329" s="62" t="str">
        <f>VLOOKUP(E329,销售员!A:B,2,0)</f>
        <v>南区</v>
      </c>
      <c r="B329" s="62" t="str">
        <f>VLOOKUP(E329,销售员!A:C,3,0)</f>
        <v>沪浙</v>
      </c>
      <c r="C329" s="24" t="str">
        <f>VLOOKUP(E329,销售员!A:D,4,0)</f>
        <v>上海</v>
      </c>
      <c r="D329" s="66">
        <v>819604</v>
      </c>
      <c r="E329" s="46" t="s">
        <v>338</v>
      </c>
      <c r="F329" s="45" t="s">
        <v>1918</v>
      </c>
      <c r="G329" s="45" t="s">
        <v>1919</v>
      </c>
      <c r="H329" s="45" t="s">
        <v>1920</v>
      </c>
      <c r="I329" s="44" t="s">
        <v>1921</v>
      </c>
      <c r="J329" s="24">
        <f>SUMIF(利润与分析!B:B,成本与总价!D:D,利润与分析!K:K)</f>
        <v>234740</v>
      </c>
      <c r="K329" s="48" t="s">
        <v>79</v>
      </c>
      <c r="L329" s="49">
        <v>242000</v>
      </c>
      <c r="M329" s="77">
        <f t="shared" si="15"/>
        <v>0.03</v>
      </c>
      <c r="N329" s="46">
        <v>0</v>
      </c>
      <c r="O329" s="51" t="s">
        <v>1922</v>
      </c>
      <c r="P329" s="52" t="s">
        <v>453</v>
      </c>
      <c r="Q329" s="52" t="s">
        <v>113</v>
      </c>
      <c r="X329" s="54">
        <v>45677.629537036999</v>
      </c>
      <c r="Y329" s="45" t="s">
        <v>52</v>
      </c>
      <c r="Z329" s="55" t="s">
        <v>119</v>
      </c>
      <c r="AA329" s="44" t="s">
        <v>1262</v>
      </c>
      <c r="AC329" s="57">
        <v>1</v>
      </c>
      <c r="AD329" s="45" t="s">
        <v>128</v>
      </c>
      <c r="AE329" s="92">
        <v>1</v>
      </c>
      <c r="AF329" s="45" t="s">
        <v>128</v>
      </c>
      <c r="AI329" s="60"/>
      <c r="AO329" s="97">
        <f>(SUMIF(利润与分析!B:B,成本与总价!D:D,利润与分析!L:L)-J:J)/SUMIF(利润与分析!B:B,成本与总价!D:D,利润与分析!L:L)</f>
        <v>0.03</v>
      </c>
      <c r="AP329" s="77">
        <f t="shared" si="16"/>
        <v>0</v>
      </c>
      <c r="AR329" s="45">
        <f t="shared" si="17"/>
        <v>0</v>
      </c>
    </row>
    <row r="330" spans="1:44" ht="20.25" customHeight="1" x14ac:dyDescent="0.45">
      <c r="A330" s="62" t="str">
        <f>VLOOKUP(E330,销售员!A:B,2,0)</f>
        <v>北区</v>
      </c>
      <c r="B330" s="62" t="str">
        <f>VLOOKUP(E330,销售员!A:C,3,0)</f>
        <v>陕豫鲁</v>
      </c>
      <c r="C330" s="24" t="str">
        <f>VLOOKUP(E330,销售员!A:D,4,0)</f>
        <v>山东</v>
      </c>
      <c r="D330" s="66">
        <v>819621</v>
      </c>
      <c r="E330" s="46" t="s">
        <v>400</v>
      </c>
      <c r="F330" s="45" t="s">
        <v>1923</v>
      </c>
      <c r="G330" s="45" t="s">
        <v>1924</v>
      </c>
      <c r="H330" s="45" t="s">
        <v>1925</v>
      </c>
      <c r="I330" s="44" t="s">
        <v>1926</v>
      </c>
      <c r="J330" s="24">
        <f>SUMIF(利润与分析!B:B,成本与总价!D:D,利润与分析!K:K)</f>
        <v>22765.142240000001</v>
      </c>
      <c r="K330" s="48" t="s">
        <v>79</v>
      </c>
      <c r="L330" s="49">
        <v>24216.76</v>
      </c>
      <c r="M330" s="77">
        <f t="shared" si="15"/>
        <v>5.9942690929752497E-2</v>
      </c>
      <c r="N330" s="46">
        <v>0</v>
      </c>
      <c r="O330" s="51" t="s">
        <v>1927</v>
      </c>
      <c r="P330" s="52" t="s">
        <v>294</v>
      </c>
      <c r="Q330" s="52" t="s">
        <v>103</v>
      </c>
      <c r="X330" s="54">
        <v>45677.634409722203</v>
      </c>
      <c r="Y330" s="45" t="s">
        <v>92</v>
      </c>
      <c r="Z330" s="55" t="s">
        <v>119</v>
      </c>
      <c r="AA330" s="44" t="s">
        <v>105</v>
      </c>
      <c r="AC330" s="57">
        <v>1</v>
      </c>
      <c r="AD330" s="45" t="s">
        <v>128</v>
      </c>
      <c r="AE330" s="92">
        <v>1</v>
      </c>
      <c r="AF330" s="45" t="s">
        <v>128</v>
      </c>
      <c r="AI330" s="60"/>
      <c r="AO330" s="97">
        <f>(SUMIF(利润与分析!B:B,成本与总价!D:D,利润与分析!L:L)-J:J)/SUMIF(利润与分析!B:B,成本与总价!D:D,利润与分析!L:L)</f>
        <v>5.9942690929752497E-2</v>
      </c>
      <c r="AP330" s="77">
        <f t="shared" si="16"/>
        <v>0</v>
      </c>
      <c r="AR330" s="45">
        <f t="shared" si="17"/>
        <v>0</v>
      </c>
    </row>
    <row r="331" spans="1:44" ht="20.25" customHeight="1" x14ac:dyDescent="0.45">
      <c r="A331" s="62" t="str">
        <f>VLOOKUP(E331,销售员!A:B,2,0)</f>
        <v>南区</v>
      </c>
      <c r="B331" s="62" t="str">
        <f>VLOOKUP(E331,销售员!A:C,3,0)</f>
        <v>湘桂琼</v>
      </c>
      <c r="C331" s="24" t="str">
        <f>VLOOKUP(E331,销售员!A:D,4,0)</f>
        <v>广西</v>
      </c>
      <c r="D331" s="66">
        <v>819594</v>
      </c>
      <c r="E331" s="46" t="s">
        <v>523</v>
      </c>
      <c r="F331" s="45" t="s">
        <v>1928</v>
      </c>
      <c r="G331" s="45" t="s">
        <v>1929</v>
      </c>
      <c r="H331" s="45" t="s">
        <v>1930</v>
      </c>
      <c r="I331" s="44" t="s">
        <v>1931</v>
      </c>
      <c r="J331" s="24">
        <f>SUMIF(利润与分析!B:B,成本与总价!D:D,利润与分析!K:K)</f>
        <v>351586.52</v>
      </c>
      <c r="K331" s="48" t="s">
        <v>79</v>
      </c>
      <c r="L331" s="49">
        <v>362460</v>
      </c>
      <c r="M331" s="77">
        <f t="shared" si="15"/>
        <v>2.99991171439608E-2</v>
      </c>
      <c r="N331" s="46">
        <v>0</v>
      </c>
      <c r="O331" s="51" t="s">
        <v>1932</v>
      </c>
      <c r="P331" s="52" t="s">
        <v>266</v>
      </c>
      <c r="Q331" s="52" t="s">
        <v>81</v>
      </c>
      <c r="R331" s="53" t="s">
        <v>51</v>
      </c>
      <c r="V331" s="53">
        <v>120</v>
      </c>
      <c r="X331" s="54">
        <v>45677.594629629602</v>
      </c>
      <c r="Y331" s="45" t="s">
        <v>52</v>
      </c>
      <c r="Z331" s="55" t="s">
        <v>1933</v>
      </c>
      <c r="AA331" s="44" t="s">
        <v>105</v>
      </c>
      <c r="AC331" s="57">
        <v>1</v>
      </c>
      <c r="AD331" s="45" t="s">
        <v>96</v>
      </c>
      <c r="AE331" s="92">
        <v>1</v>
      </c>
      <c r="AF331" s="45" t="s">
        <v>96</v>
      </c>
      <c r="AI331" s="60"/>
      <c r="AO331" s="97">
        <f>(SUMIF(利润与分析!B:B,成本与总价!D:D,利润与分析!L:L)-J:J)/SUMIF(利润与分析!B:B,成本与总价!D:D,利润与分析!L:L)</f>
        <v>3.0000027037441E-2</v>
      </c>
      <c r="AP331" s="77">
        <f t="shared" si="16"/>
        <v>9.0989348019640505E-7</v>
      </c>
      <c r="AR331" s="45">
        <f t="shared" si="17"/>
        <v>120</v>
      </c>
    </row>
    <row r="332" spans="1:44" ht="20.25" customHeight="1" x14ac:dyDescent="0.45">
      <c r="A332" s="62" t="str">
        <f>VLOOKUP(E332,销售员!A:B,2,0)</f>
        <v>南区</v>
      </c>
      <c r="B332" s="62" t="str">
        <f>VLOOKUP(E332,销售员!A:C,3,0)</f>
        <v>广深</v>
      </c>
      <c r="C332" s="24" t="str">
        <f>VLOOKUP(E332,销售员!A:D,4,0)</f>
        <v>广东</v>
      </c>
      <c r="D332" s="66">
        <v>819595</v>
      </c>
      <c r="E332" s="46" t="s">
        <v>238</v>
      </c>
      <c r="F332" s="45" t="s">
        <v>1934</v>
      </c>
      <c r="G332" s="45" t="s">
        <v>1935</v>
      </c>
      <c r="H332" s="45" t="s">
        <v>1936</v>
      </c>
      <c r="I332" s="44" t="s">
        <v>1937</v>
      </c>
      <c r="J332" s="24">
        <f>SUMIF(利润与分析!B:B,成本与总价!D:D,利润与分析!K:K)</f>
        <v>23170.720000000001</v>
      </c>
      <c r="K332" s="48" t="s">
        <v>79</v>
      </c>
      <c r="L332" s="49">
        <v>24389.7</v>
      </c>
      <c r="M332" s="77">
        <f t="shared" si="15"/>
        <v>4.9979294538268201E-2</v>
      </c>
      <c r="N332" s="46">
        <v>0</v>
      </c>
      <c r="O332" s="51" t="s">
        <v>1938</v>
      </c>
      <c r="Q332" s="52" t="s">
        <v>113</v>
      </c>
      <c r="X332" s="54">
        <v>45677.6456944444</v>
      </c>
      <c r="Y332" s="45" t="s">
        <v>52</v>
      </c>
      <c r="Z332" s="55" t="s">
        <v>119</v>
      </c>
      <c r="AA332" s="44" t="s">
        <v>94</v>
      </c>
      <c r="AC332" s="57">
        <v>1</v>
      </c>
      <c r="AD332" s="45" t="s">
        <v>128</v>
      </c>
      <c r="AE332" s="92">
        <v>1</v>
      </c>
      <c r="AF332" s="45" t="s">
        <v>128</v>
      </c>
      <c r="AI332" s="60"/>
      <c r="AO332" s="97">
        <f>(SUMIF(利润与分析!B:B,成本与总价!D:D,利润与分析!L:L)-J:J)/SUMIF(利润与分析!B:B,成本与总价!D:D,利润与分析!L:L)</f>
        <v>4.9981631635571497E-2</v>
      </c>
      <c r="AP332" s="77">
        <f t="shared" si="16"/>
        <v>2.3370973033578999E-6</v>
      </c>
      <c r="AR332" s="45">
        <f t="shared" si="17"/>
        <v>0</v>
      </c>
    </row>
    <row r="333" spans="1:44" ht="20.25" customHeight="1" x14ac:dyDescent="0.45">
      <c r="A333" s="62" t="str">
        <f>VLOOKUP(E333,销售员!A:B,2,0)</f>
        <v>南区</v>
      </c>
      <c r="B333" s="62" t="str">
        <f>VLOOKUP(E333,销售员!A:C,3,0)</f>
        <v>沪浙</v>
      </c>
      <c r="C333" s="24" t="str">
        <f>VLOOKUP(E333,销售员!A:D,4,0)</f>
        <v>浙江</v>
      </c>
      <c r="D333" s="66">
        <v>819521</v>
      </c>
      <c r="E333" s="46" t="s">
        <v>164</v>
      </c>
      <c r="F333" s="45" t="s">
        <v>1939</v>
      </c>
      <c r="G333" s="45" t="s">
        <v>1872</v>
      </c>
      <c r="H333" s="45" t="s">
        <v>1940</v>
      </c>
      <c r="I333" s="44" t="s">
        <v>1941</v>
      </c>
      <c r="J333" s="24">
        <f>SUMIF(利润与分析!B:B,成本与总价!D:D,利润与分析!K:K)</f>
        <v>11401527.210000001</v>
      </c>
      <c r="K333" s="48" t="s">
        <v>79</v>
      </c>
      <c r="L333" s="49">
        <v>11309410</v>
      </c>
      <c r="M333" s="77">
        <f t="shared" si="15"/>
        <v>-8.1451826399431097E-3</v>
      </c>
      <c r="N333" s="46">
        <v>904044.99</v>
      </c>
      <c r="O333" s="51" t="s">
        <v>1942</v>
      </c>
      <c r="P333" s="52" t="s">
        <v>1943</v>
      </c>
      <c r="Q333" s="52" t="s">
        <v>81</v>
      </c>
      <c r="R333" s="53" t="s">
        <v>51</v>
      </c>
      <c r="V333" s="53">
        <v>0</v>
      </c>
      <c r="W333" s="53">
        <v>-4</v>
      </c>
      <c r="X333" s="54">
        <v>45677.658923611103</v>
      </c>
      <c r="Y333" s="45" t="s">
        <v>118</v>
      </c>
      <c r="Z333" s="55" t="s">
        <v>1876</v>
      </c>
      <c r="AA333" s="44" t="s">
        <v>1262</v>
      </c>
      <c r="AC333" s="57">
        <v>2</v>
      </c>
      <c r="AD333" s="45" t="s">
        <v>120</v>
      </c>
      <c r="AE333" s="92">
        <v>1</v>
      </c>
      <c r="AF333" s="45" t="s">
        <v>120</v>
      </c>
      <c r="AI333" s="60"/>
      <c r="AO333" s="97">
        <f>(SUMIF(利润与分析!B:B,成本与总价!D:D,利润与分析!L:L)-J:J)/SUMIF(利润与分析!B:B,成本与总价!D:D,利润与分析!L:L)</f>
        <v>3.2180626582567498E-2</v>
      </c>
      <c r="AP333" s="77">
        <f t="shared" si="16"/>
        <v>3.2580922251058302E-4</v>
      </c>
      <c r="AR333" s="45">
        <f t="shared" si="17"/>
        <v>0</v>
      </c>
    </row>
    <row r="334" spans="1:44" ht="20.25" customHeight="1" x14ac:dyDescent="0.45">
      <c r="A334" s="62" t="str">
        <f>VLOOKUP(E334,销售员!A:B,2,0)</f>
        <v>南区</v>
      </c>
      <c r="B334" s="62" t="str">
        <f>VLOOKUP(E334,销售员!A:C,3,0)</f>
        <v>沪浙</v>
      </c>
      <c r="C334" s="24" t="str">
        <f>VLOOKUP(E334,销售员!A:D,4,0)</f>
        <v>浙江</v>
      </c>
      <c r="D334" s="66">
        <v>819610</v>
      </c>
      <c r="E334" s="46" t="s">
        <v>164</v>
      </c>
      <c r="F334" s="45" t="s">
        <v>1944</v>
      </c>
      <c r="G334" s="45" t="s">
        <v>1872</v>
      </c>
      <c r="H334" s="45" t="s">
        <v>1945</v>
      </c>
      <c r="I334" s="44" t="s">
        <v>1941</v>
      </c>
      <c r="J334" s="24">
        <f>SUMIF(利润与分析!B:B,成本与总价!D:D,利润与分析!K:K)</f>
        <v>54686.629079999999</v>
      </c>
      <c r="K334" s="48" t="s">
        <v>79</v>
      </c>
      <c r="L334" s="49">
        <v>56150</v>
      </c>
      <c r="M334" s="77">
        <f t="shared" si="15"/>
        <v>2.6061815138023199E-2</v>
      </c>
      <c r="N334" s="46">
        <v>0</v>
      </c>
      <c r="O334" s="51" t="s">
        <v>1946</v>
      </c>
      <c r="Q334" s="52" t="s">
        <v>103</v>
      </c>
      <c r="X334" s="54">
        <v>45677.657928240696</v>
      </c>
      <c r="Y334" s="45" t="s">
        <v>118</v>
      </c>
      <c r="Z334" s="55" t="s">
        <v>119</v>
      </c>
      <c r="AA334" s="44" t="s">
        <v>1262</v>
      </c>
      <c r="AC334" s="57">
        <v>1</v>
      </c>
      <c r="AD334" s="45" t="s">
        <v>120</v>
      </c>
      <c r="AE334" s="92">
        <v>1</v>
      </c>
      <c r="AF334" s="45" t="s">
        <v>120</v>
      </c>
      <c r="AI334" s="60"/>
      <c r="AO334" s="97">
        <f>(SUMIF(利润与分析!B:B,成本与总价!D:D,利润与分析!L:L)-J:J)/SUMIF(利润与分析!B:B,成本与总价!D:D,利润与分析!L:L)</f>
        <v>4.5556931003248001E-2</v>
      </c>
      <c r="AP334" s="77">
        <f t="shared" si="16"/>
        <v>1.9495115865224899E-2</v>
      </c>
      <c r="AR334" s="45">
        <f t="shared" si="17"/>
        <v>0</v>
      </c>
    </row>
    <row r="335" spans="1:44" ht="20.25" customHeight="1" x14ac:dyDescent="0.45">
      <c r="A335" s="62" t="str">
        <f>VLOOKUP(E335,销售员!A:B,2,0)</f>
        <v>南区</v>
      </c>
      <c r="B335" s="62" t="str">
        <f>VLOOKUP(E335,销售员!A:C,3,0)</f>
        <v>沪浙</v>
      </c>
      <c r="C335" s="24" t="str">
        <f>VLOOKUP(E335,销售员!A:D,4,0)</f>
        <v>上海</v>
      </c>
      <c r="D335" s="66">
        <v>819430</v>
      </c>
      <c r="E335" s="46" t="s">
        <v>1947</v>
      </c>
      <c r="F335" s="45" t="s">
        <v>1948</v>
      </c>
      <c r="G335" s="45" t="s">
        <v>1949</v>
      </c>
      <c r="H335" s="45" t="s">
        <v>1950</v>
      </c>
      <c r="I335" s="44" t="s">
        <v>1951</v>
      </c>
      <c r="J335" s="24">
        <f>SUMIF(利润与分析!B:B,成本与总价!D:D,利润与分析!K:K)</f>
        <v>318165.3</v>
      </c>
      <c r="K335" s="48" t="s">
        <v>79</v>
      </c>
      <c r="L335" s="49">
        <v>328004.40000000002</v>
      </c>
      <c r="M335" s="77">
        <f t="shared" si="15"/>
        <v>2.9996853700743099E-2</v>
      </c>
      <c r="N335" s="46">
        <v>0</v>
      </c>
      <c r="O335" s="51" t="s">
        <v>1952</v>
      </c>
      <c r="Q335" s="52" t="s">
        <v>113</v>
      </c>
      <c r="R335" s="53" t="s">
        <v>51</v>
      </c>
      <c r="V335" s="53">
        <v>120</v>
      </c>
      <c r="X335" s="54">
        <v>45677.673877314803</v>
      </c>
      <c r="Y335" s="45" t="s">
        <v>92</v>
      </c>
      <c r="Z335" s="55" t="s">
        <v>1953</v>
      </c>
      <c r="AA335" s="44" t="s">
        <v>1262</v>
      </c>
      <c r="AB335" s="56" t="s">
        <v>1954</v>
      </c>
      <c r="AC335" s="57">
        <v>3</v>
      </c>
      <c r="AD335" s="45" t="s">
        <v>96</v>
      </c>
      <c r="AE335" s="92">
        <v>1</v>
      </c>
      <c r="AF335" s="45" t="s">
        <v>96</v>
      </c>
      <c r="AI335" s="60"/>
      <c r="AO335" s="97">
        <f>(SUMIF(利润与分析!B:B,成本与总价!D:D,利润与分析!L:L)-J:J)/SUMIF(利润与分析!B:B,成本与总价!D:D,利润与分析!L:L)</f>
        <v>2.9998628069694101E-2</v>
      </c>
      <c r="AP335" s="77">
        <f t="shared" si="16"/>
        <v>1.77436895094918E-6</v>
      </c>
      <c r="AR335" s="45">
        <f t="shared" si="17"/>
        <v>120</v>
      </c>
    </row>
    <row r="336" spans="1:44" ht="20.25" customHeight="1" x14ac:dyDescent="0.45">
      <c r="A336" s="62" t="str">
        <f>VLOOKUP(E336,销售员!A:B,2,0)</f>
        <v>南区</v>
      </c>
      <c r="B336" s="62" t="str">
        <f>VLOOKUP(E336,销售员!A:C,3,0)</f>
        <v>广深</v>
      </c>
      <c r="C336" s="24" t="str">
        <f>VLOOKUP(E336,销售员!A:D,4,0)</f>
        <v>广东</v>
      </c>
      <c r="D336" s="66">
        <v>819819</v>
      </c>
      <c r="E336" s="46" t="s">
        <v>238</v>
      </c>
      <c r="F336" s="45" t="s">
        <v>1955</v>
      </c>
      <c r="G336" s="45" t="s">
        <v>1831</v>
      </c>
      <c r="H336" s="45" t="s">
        <v>1956</v>
      </c>
      <c r="I336" s="44" t="s">
        <v>1957</v>
      </c>
      <c r="J336" s="24">
        <f>SUMIF(利润与分析!B:B,成本与总价!D:D,利润与分析!K:K)</f>
        <v>408909.05</v>
      </c>
      <c r="K336" s="48" t="s">
        <v>79</v>
      </c>
      <c r="L336" s="49">
        <v>421555.39</v>
      </c>
      <c r="M336" s="77">
        <f t="shared" si="15"/>
        <v>2.9999236873712001E-2</v>
      </c>
      <c r="N336" s="46">
        <v>0</v>
      </c>
      <c r="O336" s="51" t="s">
        <v>1958</v>
      </c>
      <c r="P336" s="52" t="s">
        <v>213</v>
      </c>
      <c r="Q336" s="52" t="s">
        <v>113</v>
      </c>
      <c r="R336" s="53" t="s">
        <v>51</v>
      </c>
      <c r="V336" s="53">
        <v>180</v>
      </c>
      <c r="X336" s="54">
        <v>45681.5082638889</v>
      </c>
      <c r="Y336" s="45" t="s">
        <v>92</v>
      </c>
      <c r="Z336" s="55" t="s">
        <v>1959</v>
      </c>
      <c r="AA336" s="44" t="s">
        <v>94</v>
      </c>
      <c r="AB336" s="56" t="s">
        <v>1960</v>
      </c>
      <c r="AC336" s="57">
        <v>2</v>
      </c>
      <c r="AD336" s="45" t="s">
        <v>1961</v>
      </c>
      <c r="AE336" s="58">
        <v>0.38</v>
      </c>
      <c r="AF336" s="45">
        <v>0</v>
      </c>
      <c r="AG336" s="59">
        <v>0.62</v>
      </c>
      <c r="AH336" s="45">
        <v>180</v>
      </c>
      <c r="AO336" s="97">
        <f>(SUMIF(利润与分析!B:B,成本与总价!D:D,利润与分析!L:L)-J:J)/SUMIF(利润与分析!B:B,成本与总价!D:D,利润与分析!L:L)</f>
        <v>2.9999236873712001E-2</v>
      </c>
      <c r="AP336" s="77">
        <f t="shared" si="16"/>
        <v>0</v>
      </c>
      <c r="AR336" s="45">
        <f t="shared" si="17"/>
        <v>111.6</v>
      </c>
    </row>
    <row r="337" spans="1:44" ht="20.25" customHeight="1" x14ac:dyDescent="0.45">
      <c r="A337" s="62" t="str">
        <f>VLOOKUP(E337,销售员!A:B,2,0)</f>
        <v>南区</v>
      </c>
      <c r="B337" s="62" t="str">
        <f>VLOOKUP(E337,销售员!A:C,3,0)</f>
        <v>沪浙</v>
      </c>
      <c r="C337" s="24" t="str">
        <f>VLOOKUP(E337,销售员!A:D,4,0)</f>
        <v>上海</v>
      </c>
      <c r="D337" s="66">
        <v>819620</v>
      </c>
      <c r="E337" s="46" t="s">
        <v>338</v>
      </c>
      <c r="F337" s="45" t="s">
        <v>1962</v>
      </c>
      <c r="G337" s="45" t="s">
        <v>1963</v>
      </c>
      <c r="H337" s="45" t="s">
        <v>1964</v>
      </c>
      <c r="I337" s="44" t="s">
        <v>1965</v>
      </c>
      <c r="J337" s="24">
        <f>SUMIF(利润与分析!B:B,成本与总价!D:D,利润与分析!K:K)</f>
        <v>26419.48</v>
      </c>
      <c r="K337" s="48" t="s">
        <v>79</v>
      </c>
      <c r="L337" s="49">
        <v>27664.38</v>
      </c>
      <c r="M337" s="77">
        <f t="shared" si="15"/>
        <v>4.5000104827941201E-2</v>
      </c>
      <c r="N337" s="46">
        <v>0</v>
      </c>
      <c r="O337" s="51" t="s">
        <v>1966</v>
      </c>
      <c r="P337" s="52" t="s">
        <v>91</v>
      </c>
      <c r="Q337" s="52" t="s">
        <v>113</v>
      </c>
      <c r="X337" s="54">
        <v>45678.393900463001</v>
      </c>
      <c r="Y337" s="45" t="s">
        <v>52</v>
      </c>
      <c r="Z337" s="55" t="s">
        <v>119</v>
      </c>
      <c r="AA337" s="44" t="s">
        <v>1262</v>
      </c>
      <c r="AB337" s="56" t="s">
        <v>1967</v>
      </c>
      <c r="AC337" s="57">
        <v>2</v>
      </c>
      <c r="AD337" s="45" t="s">
        <v>128</v>
      </c>
      <c r="AE337" s="92">
        <v>1</v>
      </c>
      <c r="AF337" s="45" t="s">
        <v>128</v>
      </c>
      <c r="AI337" s="60"/>
      <c r="AO337" s="97">
        <f>(SUMIF(利润与分析!B:B,成本与总价!D:D,利润与分析!L:L)-J:J)/SUMIF(利润与分析!B:B,成本与总价!D:D,利润与分析!L:L)</f>
        <v>4.5000104827941201E-2</v>
      </c>
      <c r="AP337" s="77">
        <f t="shared" si="16"/>
        <v>0</v>
      </c>
      <c r="AR337" s="45">
        <f t="shared" si="17"/>
        <v>0</v>
      </c>
    </row>
    <row r="338" spans="1:44" ht="20.25" customHeight="1" x14ac:dyDescent="0.45">
      <c r="A338" s="62" t="str">
        <f>VLOOKUP(E338,销售员!A:B,2,0)</f>
        <v>南区</v>
      </c>
      <c r="B338" s="62" t="str">
        <f>VLOOKUP(E338,销售员!A:C,3,0)</f>
        <v>广深</v>
      </c>
      <c r="C338" s="24" t="str">
        <f>VLOOKUP(E338,销售员!A:D,4,0)</f>
        <v>广东</v>
      </c>
      <c r="D338" s="66">
        <v>819925</v>
      </c>
      <c r="E338" s="46" t="s">
        <v>238</v>
      </c>
      <c r="F338" s="45" t="s">
        <v>1968</v>
      </c>
      <c r="G338" s="45" t="s">
        <v>1831</v>
      </c>
      <c r="H338" s="45" t="s">
        <v>1969</v>
      </c>
      <c r="I338" s="44" t="s">
        <v>1970</v>
      </c>
      <c r="J338" s="24">
        <f>SUMIF(利润与分析!B:B,成本与总价!D:D,利润与分析!K:K)</f>
        <v>498240.58</v>
      </c>
      <c r="K338" s="48" t="s">
        <v>79</v>
      </c>
      <c r="L338" s="49">
        <v>513649.75</v>
      </c>
      <c r="M338" s="77">
        <f t="shared" si="15"/>
        <v>2.9999372140257E-2</v>
      </c>
      <c r="N338" s="46">
        <v>132569.62</v>
      </c>
      <c r="O338" s="51" t="s">
        <v>1971</v>
      </c>
      <c r="P338" s="52" t="s">
        <v>213</v>
      </c>
      <c r="Q338" s="52" t="s">
        <v>113</v>
      </c>
      <c r="R338" s="53" t="s">
        <v>51</v>
      </c>
      <c r="V338" s="53">
        <v>180</v>
      </c>
      <c r="X338" s="54">
        <v>45681.504351851901</v>
      </c>
      <c r="Y338" s="45" t="s">
        <v>92</v>
      </c>
      <c r="Z338" s="55" t="s">
        <v>1972</v>
      </c>
      <c r="AA338" s="44" t="s">
        <v>94</v>
      </c>
      <c r="AC338" s="57">
        <v>2</v>
      </c>
      <c r="AD338" s="45" t="s">
        <v>179</v>
      </c>
      <c r="AE338" s="92">
        <v>1</v>
      </c>
      <c r="AF338" s="45" t="s">
        <v>179</v>
      </c>
      <c r="AI338" s="60"/>
      <c r="AO338" s="97">
        <f>(SUMIF(利润与分析!B:B,成本与总价!D:D,利润与分析!L:L)-J:J)/SUMIF(利润与分析!B:B,成本与总价!D:D,利润与分析!L:L)</f>
        <v>2.9999372140257E-2</v>
      </c>
      <c r="AP338" s="77">
        <f t="shared" si="16"/>
        <v>0</v>
      </c>
      <c r="AR338" s="45">
        <f t="shared" si="17"/>
        <v>180</v>
      </c>
    </row>
    <row r="339" spans="1:44" ht="20.25" customHeight="1" x14ac:dyDescent="0.45">
      <c r="A339" s="62" t="str">
        <f>VLOOKUP(E339,销售员!A:B,2,0)</f>
        <v>南区</v>
      </c>
      <c r="B339" s="62" t="str">
        <f>VLOOKUP(E339,销售员!A:C,3,0)</f>
        <v>云贵川渝</v>
      </c>
      <c r="C339" s="24" t="str">
        <f>VLOOKUP(E339,销售员!A:D,4,0)</f>
        <v>四川</v>
      </c>
      <c r="D339" s="66">
        <v>819782</v>
      </c>
      <c r="E339" s="46" t="s">
        <v>68</v>
      </c>
      <c r="F339" s="45" t="s">
        <v>1973</v>
      </c>
      <c r="G339" s="45" t="s">
        <v>852</v>
      </c>
      <c r="H339" s="45" t="s">
        <v>1974</v>
      </c>
      <c r="I339" s="44" t="s">
        <v>1975</v>
      </c>
      <c r="J339" s="24">
        <f>SUMIF(利润与分析!B:B,成本与总价!D:D,利润与分析!K:K)</f>
        <v>720328.34</v>
      </c>
      <c r="K339" s="48" t="s">
        <v>79</v>
      </c>
      <c r="L339" s="49">
        <v>754659</v>
      </c>
      <c r="M339" s="77">
        <f t="shared" si="15"/>
        <v>4.5491619393659803E-2</v>
      </c>
      <c r="N339" s="46">
        <v>0</v>
      </c>
      <c r="O339" s="51" t="s">
        <v>1976</v>
      </c>
      <c r="P339" s="52" t="s">
        <v>91</v>
      </c>
      <c r="Q339" s="52" t="s">
        <v>81</v>
      </c>
      <c r="R339" s="53" t="s">
        <v>51</v>
      </c>
      <c r="V339" s="53">
        <v>90</v>
      </c>
      <c r="X339" s="54">
        <v>45678.437152777798</v>
      </c>
      <c r="Y339" s="45" t="s">
        <v>52</v>
      </c>
      <c r="Z339" s="55" t="s">
        <v>1977</v>
      </c>
      <c r="AA339" s="44" t="s">
        <v>54</v>
      </c>
      <c r="AC339" s="57">
        <v>1</v>
      </c>
      <c r="AD339" s="45" t="s">
        <v>206</v>
      </c>
      <c r="AE339" s="92">
        <v>1</v>
      </c>
      <c r="AF339" s="45" t="s">
        <v>206</v>
      </c>
      <c r="AI339" s="60"/>
      <c r="AO339" s="97">
        <f>(SUMIF(利润与分析!B:B,成本与总价!D:D,利润与分析!L:L)-J:J)/SUMIF(利润与分析!B:B,成本与总价!D:D,利润与分析!L:L)</f>
        <v>4.5491986191543397E-2</v>
      </c>
      <c r="AP339" s="77">
        <f t="shared" si="16"/>
        <v>3.6679788359417199E-7</v>
      </c>
      <c r="AR339" s="45">
        <f t="shared" si="17"/>
        <v>90</v>
      </c>
    </row>
    <row r="340" spans="1:44" ht="20.25" customHeight="1" x14ac:dyDescent="0.45">
      <c r="A340" s="62" t="str">
        <f>VLOOKUP(E340,销售员!A:B,2,0)</f>
        <v>北区</v>
      </c>
      <c r="B340" s="62" t="str">
        <f>VLOOKUP(E340,销售员!A:C,3,0)</f>
        <v>京津冀</v>
      </c>
      <c r="C340" s="24" t="str">
        <f>VLOOKUP(E340,销售员!A:D,4,0)</f>
        <v>北京</v>
      </c>
      <c r="D340" s="66">
        <v>819729</v>
      </c>
      <c r="E340" s="46" t="s">
        <v>260</v>
      </c>
      <c r="F340" s="45" t="s">
        <v>1978</v>
      </c>
      <c r="G340" s="45" t="s">
        <v>1979</v>
      </c>
      <c r="H340" s="45" t="s">
        <v>1980</v>
      </c>
      <c r="I340" s="44" t="s">
        <v>1981</v>
      </c>
      <c r="J340" s="24">
        <f>SUMIF(利润与分析!B:B,成本与总价!D:D,利润与分析!K:K)</f>
        <v>273134.59000000003</v>
      </c>
      <c r="K340" s="48" t="s">
        <v>79</v>
      </c>
      <c r="L340" s="49">
        <v>286005</v>
      </c>
      <c r="M340" s="77">
        <f t="shared" si="15"/>
        <v>4.50006468418385E-2</v>
      </c>
      <c r="N340" s="46">
        <v>0</v>
      </c>
      <c r="O340" s="51" t="s">
        <v>237</v>
      </c>
      <c r="P340" s="52" t="s">
        <v>91</v>
      </c>
      <c r="Q340" s="52" t="s">
        <v>113</v>
      </c>
      <c r="X340" s="54">
        <v>45678.439942129597</v>
      </c>
      <c r="Y340" s="45" t="s">
        <v>92</v>
      </c>
      <c r="Z340" s="55" t="s">
        <v>119</v>
      </c>
      <c r="AA340" s="44" t="s">
        <v>127</v>
      </c>
      <c r="AC340" s="57">
        <v>1</v>
      </c>
      <c r="AD340" s="45" t="s">
        <v>128</v>
      </c>
      <c r="AE340" s="92">
        <v>1</v>
      </c>
      <c r="AF340" s="45" t="s">
        <v>128</v>
      </c>
      <c r="AI340" s="60"/>
      <c r="AO340" s="97">
        <f>(SUMIF(利润与分析!B:B,成本与总价!D:D,利润与分析!L:L)-J:J)/SUMIF(利润与分析!B:B,成本与总价!D:D,利润与分析!L:L)</f>
        <v>4.5000813796819403E-2</v>
      </c>
      <c r="AP340" s="77">
        <f t="shared" si="16"/>
        <v>1.6695498085417299E-7</v>
      </c>
      <c r="AR340" s="45">
        <f t="shared" si="17"/>
        <v>0</v>
      </c>
    </row>
    <row r="341" spans="1:44" ht="20.25" customHeight="1" x14ac:dyDescent="0.45">
      <c r="A341" s="62" t="str">
        <f>VLOOKUP(E341,销售员!A:B,2,0)</f>
        <v>南区</v>
      </c>
      <c r="B341" s="62" t="str">
        <f>VLOOKUP(E341,销售员!A:C,3,0)</f>
        <v>湘桂琼</v>
      </c>
      <c r="C341" s="24" t="str">
        <f>VLOOKUP(E341,销售员!A:D,4,0)</f>
        <v>海南</v>
      </c>
      <c r="D341" s="66">
        <v>820111</v>
      </c>
      <c r="E341" s="46" t="s">
        <v>1901</v>
      </c>
      <c r="F341" s="45" t="s">
        <v>1982</v>
      </c>
      <c r="G341" s="45" t="s">
        <v>1983</v>
      </c>
      <c r="H341" s="45" t="s">
        <v>1984</v>
      </c>
      <c r="I341" s="44" t="s">
        <v>1985</v>
      </c>
      <c r="J341" s="24">
        <f>SUMIF(利润与分析!B:B,成本与总价!D:D,利润与分析!K:K)</f>
        <v>371613</v>
      </c>
      <c r="K341" s="48" t="s">
        <v>79</v>
      </c>
      <c r="L341" s="49">
        <v>395334.5</v>
      </c>
      <c r="M341" s="77">
        <f t="shared" si="15"/>
        <v>6.00036171899999E-2</v>
      </c>
      <c r="N341" s="46">
        <v>0</v>
      </c>
      <c r="O341" s="51" t="s">
        <v>1986</v>
      </c>
      <c r="P341" s="52" t="s">
        <v>294</v>
      </c>
      <c r="Q341" s="52" t="s">
        <v>113</v>
      </c>
      <c r="R341" s="53" t="s">
        <v>51</v>
      </c>
      <c r="V341" s="53">
        <v>90</v>
      </c>
      <c r="X341" s="54">
        <v>45680.409097222197</v>
      </c>
      <c r="Y341" s="45" t="s">
        <v>92</v>
      </c>
      <c r="Z341" s="55" t="s">
        <v>1987</v>
      </c>
      <c r="AA341" s="44" t="s">
        <v>83</v>
      </c>
      <c r="AC341" s="57">
        <v>1</v>
      </c>
      <c r="AD341" s="45" t="s">
        <v>1988</v>
      </c>
      <c r="AE341" s="58" t="s">
        <v>1634</v>
      </c>
      <c r="AF341" s="45" t="s">
        <v>120</v>
      </c>
      <c r="AG341" s="59" t="s">
        <v>1635</v>
      </c>
      <c r="AH341" s="45" t="s">
        <v>206</v>
      </c>
      <c r="AI341" s="60"/>
      <c r="AO341" s="97">
        <f>(SUMIF(利润与分析!B:B,成本与总价!D:D,利润与分析!L:L)-J:J)/SUMIF(利润与分析!B:B,成本与总价!D:D,利润与分析!L:L)</f>
        <v>6.00036171899999E-2</v>
      </c>
      <c r="AP341" s="77">
        <f t="shared" si="16"/>
        <v>0</v>
      </c>
      <c r="AR341" s="45">
        <f t="shared" si="17"/>
        <v>63</v>
      </c>
    </row>
    <row r="342" spans="1:44" ht="20.25" customHeight="1" x14ac:dyDescent="0.45">
      <c r="A342" s="62" t="str">
        <f>VLOOKUP(E342,销售员!A:B,2,0)</f>
        <v>南区</v>
      </c>
      <c r="B342" s="62" t="str">
        <f>VLOOKUP(E342,销售员!A:C,3,0)</f>
        <v>鄂赣</v>
      </c>
      <c r="C342" s="24" t="str">
        <f>VLOOKUP(E342,销售员!A:D,4,0)</f>
        <v>湖北</v>
      </c>
      <c r="D342" s="66">
        <v>819815</v>
      </c>
      <c r="E342" s="46" t="s">
        <v>121</v>
      </c>
      <c r="F342" s="45" t="s">
        <v>1989</v>
      </c>
      <c r="G342" s="45" t="s">
        <v>1990</v>
      </c>
      <c r="H342" s="45" t="s">
        <v>1991</v>
      </c>
      <c r="I342" s="44" t="s">
        <v>1992</v>
      </c>
      <c r="J342" s="24">
        <f>SUMIF(利润与分析!B:B,成本与总价!D:D,利润与分析!K:K)</f>
        <v>39583.181120000001</v>
      </c>
      <c r="K342" s="48" t="s">
        <v>79</v>
      </c>
      <c r="L342" s="49">
        <v>39414</v>
      </c>
      <c r="M342" s="77">
        <f t="shared" si="15"/>
        <v>-4.29241183335855E-3</v>
      </c>
      <c r="N342" s="46">
        <v>0</v>
      </c>
      <c r="O342" s="51" t="s">
        <v>1993</v>
      </c>
      <c r="P342" s="52" t="s">
        <v>266</v>
      </c>
      <c r="Q342" s="52" t="s">
        <v>103</v>
      </c>
      <c r="X342" s="54">
        <v>45678.470104166699</v>
      </c>
      <c r="Y342" s="45" t="s">
        <v>118</v>
      </c>
      <c r="Z342" s="55" t="s">
        <v>119</v>
      </c>
      <c r="AA342" s="44" t="s">
        <v>1262</v>
      </c>
      <c r="AC342" s="57">
        <v>1</v>
      </c>
      <c r="AD342" s="45" t="s">
        <v>120</v>
      </c>
      <c r="AE342" s="92">
        <v>1</v>
      </c>
      <c r="AF342" s="45" t="s">
        <v>120</v>
      </c>
      <c r="AI342" s="60"/>
      <c r="AO342" s="97">
        <f>(SUMIF(利润与分析!B:B,成本与总价!D:D,利润与分析!L:L)-J:J)/SUMIF(利润与分析!B:B,成本与总价!D:D,利润与分析!L:L)</f>
        <v>1.5803045146096199E-2</v>
      </c>
      <c r="AP342" s="77">
        <f t="shared" si="16"/>
        <v>2.00954569794548E-2</v>
      </c>
      <c r="AR342" s="45">
        <f t="shared" si="17"/>
        <v>0</v>
      </c>
    </row>
    <row r="343" spans="1:44" ht="20.25" customHeight="1" x14ac:dyDescent="0.45">
      <c r="A343" s="62" t="str">
        <f>VLOOKUP(E343,销售员!A:B,2,0)</f>
        <v>北区</v>
      </c>
      <c r="B343" s="62" t="str">
        <f>VLOOKUP(E343,销售员!A:C,3,0)</f>
        <v>京津冀</v>
      </c>
      <c r="C343" s="24" t="str">
        <f>VLOOKUP(E343,销售员!A:D,4,0)</f>
        <v>北京</v>
      </c>
      <c r="D343" s="66">
        <v>819822</v>
      </c>
      <c r="E343" s="46" t="s">
        <v>776</v>
      </c>
      <c r="F343" s="45" t="s">
        <v>1994</v>
      </c>
      <c r="G343" s="45" t="s">
        <v>1363</v>
      </c>
      <c r="H343" s="45" t="s">
        <v>1995</v>
      </c>
      <c r="I343" s="44" t="s">
        <v>1996</v>
      </c>
      <c r="J343" s="24">
        <f>SUMIF(利润与分析!B:B,成本与总价!D:D,利润与分析!K:K)</f>
        <v>14666.88</v>
      </c>
      <c r="K343" s="48" t="s">
        <v>79</v>
      </c>
      <c r="L343" s="49">
        <v>15052</v>
      </c>
      <c r="M343" s="77">
        <f t="shared" si="15"/>
        <v>2.5585968642041001E-2</v>
      </c>
      <c r="N343" s="46">
        <v>0</v>
      </c>
      <c r="O343" s="51" t="s">
        <v>1997</v>
      </c>
      <c r="Q343" s="52" t="s">
        <v>113</v>
      </c>
      <c r="X343" s="54">
        <v>45678.473437499997</v>
      </c>
      <c r="Y343" s="45" t="s">
        <v>118</v>
      </c>
      <c r="Z343" s="55" t="s">
        <v>119</v>
      </c>
      <c r="AA343" s="44" t="s">
        <v>127</v>
      </c>
      <c r="AC343" s="57">
        <v>1</v>
      </c>
      <c r="AD343" s="45" t="s">
        <v>120</v>
      </c>
      <c r="AE343" s="92">
        <v>1</v>
      </c>
      <c r="AF343" s="45" t="s">
        <v>120</v>
      </c>
      <c r="AI343" s="60"/>
      <c r="AO343" s="97">
        <f>(SUMIF(利润与分析!B:B,成本与总价!D:D,利润与分析!L:L)-J:J)/SUMIF(利润与分析!B:B,成本与总价!D:D,利润与分析!L:L)</f>
        <v>4.5000651126448799E-2</v>
      </c>
      <c r="AP343" s="77">
        <f t="shared" si="16"/>
        <v>1.9414682484407801E-2</v>
      </c>
      <c r="AR343" s="45">
        <f t="shared" si="17"/>
        <v>0</v>
      </c>
    </row>
    <row r="344" spans="1:44" ht="20.25" customHeight="1" x14ac:dyDescent="0.45">
      <c r="A344" s="62" t="str">
        <f>VLOOKUP(E344,销售员!A:B,2,0)</f>
        <v>南区</v>
      </c>
      <c r="B344" s="62" t="str">
        <f>VLOOKUP(E344,销售员!A:C,3,0)</f>
        <v>广深</v>
      </c>
      <c r="C344" s="24" t="str">
        <f>VLOOKUP(E344,销售员!A:D,4,0)</f>
        <v>广东</v>
      </c>
      <c r="D344" s="66">
        <v>820744</v>
      </c>
      <c r="E344" s="46" t="s">
        <v>843</v>
      </c>
      <c r="F344" s="45" t="s">
        <v>1998</v>
      </c>
      <c r="G344" s="45" t="s">
        <v>1799</v>
      </c>
      <c r="H344" s="45" t="s">
        <v>1999</v>
      </c>
      <c r="I344" s="44" t="s">
        <v>2000</v>
      </c>
      <c r="J344" s="24">
        <f>SUMIF(利润与分析!B:B,成本与总价!D:D,利润与分析!K:K)</f>
        <v>101871.86</v>
      </c>
      <c r="K344" s="48" t="s">
        <v>79</v>
      </c>
      <c r="L344" s="49">
        <v>106672.16</v>
      </c>
      <c r="M344" s="77">
        <f t="shared" si="15"/>
        <v>4.5000494974508802E-2</v>
      </c>
      <c r="N344" s="46">
        <v>0</v>
      </c>
      <c r="O344" s="51" t="s">
        <v>1966</v>
      </c>
      <c r="P344" s="52" t="s">
        <v>91</v>
      </c>
      <c r="Q344" s="52" t="s">
        <v>113</v>
      </c>
      <c r="X344" s="54">
        <v>45694.68</v>
      </c>
      <c r="Y344" s="45" t="s">
        <v>52</v>
      </c>
      <c r="Z344" s="55" t="s">
        <v>119</v>
      </c>
      <c r="AA344" s="44" t="s">
        <v>94</v>
      </c>
      <c r="AC344" s="57">
        <v>1</v>
      </c>
      <c r="AD344" s="45" t="s">
        <v>128</v>
      </c>
      <c r="AE344" s="92">
        <v>1</v>
      </c>
      <c r="AF344" s="45" t="s">
        <v>128</v>
      </c>
      <c r="AI344" s="60"/>
      <c r="AO344" s="97">
        <f>(SUMIF(利润与分析!B:B,成本与总价!D:D,利润与分析!L:L)-J:J)/SUMIF(利润与分析!B:B,成本与总价!D:D,利润与分析!L:L)</f>
        <v>4.5000494974508802E-2</v>
      </c>
      <c r="AP344" s="77">
        <f t="shared" si="16"/>
        <v>0</v>
      </c>
      <c r="AR344" s="45">
        <f t="shared" si="17"/>
        <v>0</v>
      </c>
    </row>
    <row r="345" spans="1:44" ht="20.25" customHeight="1" x14ac:dyDescent="0.45">
      <c r="A345" s="62" t="str">
        <f>VLOOKUP(E345,销售员!A:B,2,0)</f>
        <v>北区</v>
      </c>
      <c r="B345" s="62" t="str">
        <f>VLOOKUP(E345,销售员!A:C,3,0)</f>
        <v>黑吉辽</v>
      </c>
      <c r="C345" s="24" t="str">
        <f>VLOOKUP(E345,销售员!A:D,4,0)</f>
        <v>黑龙江</v>
      </c>
      <c r="D345" s="66">
        <v>817078</v>
      </c>
      <c r="E345" s="46" t="s">
        <v>214</v>
      </c>
      <c r="F345" s="45" t="s">
        <v>2001</v>
      </c>
      <c r="G345" s="45" t="s">
        <v>2002</v>
      </c>
      <c r="H345" s="45" t="s">
        <v>2003</v>
      </c>
      <c r="I345" s="44" t="s">
        <v>2004</v>
      </c>
      <c r="J345" s="24">
        <f>SUMIF(利润与分析!B:B,成本与总价!D:D,利润与分析!K:K)</f>
        <v>49580.09</v>
      </c>
      <c r="K345" s="48" t="s">
        <v>79</v>
      </c>
      <c r="L345" s="49">
        <v>49840</v>
      </c>
      <c r="M345" s="77">
        <f t="shared" si="15"/>
        <v>5.2148876404495099E-3</v>
      </c>
      <c r="N345" s="46">
        <v>0</v>
      </c>
      <c r="O345" s="51" t="s">
        <v>2005</v>
      </c>
      <c r="P345" s="52" t="s">
        <v>91</v>
      </c>
      <c r="Q345" s="52" t="s">
        <v>113</v>
      </c>
      <c r="R345" s="53" t="s">
        <v>51</v>
      </c>
      <c r="V345" s="53">
        <v>0</v>
      </c>
      <c r="W345" s="53">
        <v>-4</v>
      </c>
      <c r="X345" s="54">
        <v>45660.599340277797</v>
      </c>
      <c r="Y345" s="45" t="s">
        <v>118</v>
      </c>
      <c r="Z345" s="55" t="s">
        <v>2006</v>
      </c>
      <c r="AA345" s="44" t="s">
        <v>94</v>
      </c>
      <c r="AC345" s="57">
        <v>1</v>
      </c>
      <c r="AD345" s="45" t="s">
        <v>120</v>
      </c>
      <c r="AE345" s="92">
        <v>1</v>
      </c>
      <c r="AF345" s="45" t="s">
        <v>120</v>
      </c>
      <c r="AI345" s="60"/>
      <c r="AO345" s="97">
        <f>(SUMIF(利润与分析!B:B,成本与总价!D:D,利润与分析!L:L)-J:J)/SUMIF(利润与分析!B:B,成本与总价!D:D,利润与分析!L:L)</f>
        <v>4.5000283147848999E-2</v>
      </c>
      <c r="AP345" s="77">
        <f t="shared" si="16"/>
        <v>-2.1460449260048801E-4</v>
      </c>
      <c r="AR345" s="45">
        <f t="shared" si="17"/>
        <v>0</v>
      </c>
    </row>
    <row r="346" spans="1:44" ht="20.25" customHeight="1" x14ac:dyDescent="0.45">
      <c r="A346" s="62" t="str">
        <f>VLOOKUP(E346,销售员!A:B,2,0)</f>
        <v>北区</v>
      </c>
      <c r="B346" s="62" t="str">
        <f>VLOOKUP(E346,销售员!A:C,3,0)</f>
        <v>晋蒙宁</v>
      </c>
      <c r="C346" s="24" t="str">
        <f>VLOOKUP(E346,销售员!A:D,4,0)</f>
        <v>山西</v>
      </c>
      <c r="D346" s="66">
        <v>819862</v>
      </c>
      <c r="E346" s="46" t="s">
        <v>362</v>
      </c>
      <c r="F346" s="45" t="s">
        <v>2007</v>
      </c>
      <c r="G346" s="45" t="s">
        <v>2008</v>
      </c>
      <c r="H346" s="45" t="s">
        <v>2009</v>
      </c>
      <c r="I346" s="44" t="s">
        <v>2010</v>
      </c>
      <c r="J346" s="24">
        <f>SUMIF(利润与分析!B:B,成本与总价!D:D,利润与分析!K:K)</f>
        <v>1773657.61</v>
      </c>
      <c r="K346" s="48" t="s">
        <v>278</v>
      </c>
      <c r="L346" s="49">
        <v>1791943</v>
      </c>
      <c r="M346" s="77">
        <f t="shared" si="15"/>
        <v>1.0204225246003999E-2</v>
      </c>
      <c r="N346" s="46">
        <v>0</v>
      </c>
      <c r="O346" s="51" t="s">
        <v>2011</v>
      </c>
      <c r="P346" s="52" t="s">
        <v>280</v>
      </c>
      <c r="Q346" s="52" t="s">
        <v>113</v>
      </c>
      <c r="X346" s="54">
        <v>45678.583287037</v>
      </c>
      <c r="Y346" s="45" t="s">
        <v>118</v>
      </c>
      <c r="Z346" s="55" t="s">
        <v>119</v>
      </c>
      <c r="AA346" s="44" t="s">
        <v>127</v>
      </c>
      <c r="AC346" s="57">
        <v>1</v>
      </c>
      <c r="AD346" s="45" t="s">
        <v>120</v>
      </c>
      <c r="AE346" s="92">
        <v>1</v>
      </c>
      <c r="AF346" s="45" t="s">
        <v>120</v>
      </c>
      <c r="AI346" s="60"/>
      <c r="AO346" s="97">
        <f>(SUMIF(利润与分析!B:B,成本与总价!D:D,利润与分析!L:L)-J:J)/SUMIF(利润与分析!B:B,成本与总价!D:D,利润与分析!L:L)</f>
        <v>3.00000000000001E-2</v>
      </c>
      <c r="AP346" s="77">
        <f t="shared" si="16"/>
        <v>1.97957747539961E-2</v>
      </c>
      <c r="AR346" s="45">
        <f t="shared" si="17"/>
        <v>0</v>
      </c>
    </row>
    <row r="347" spans="1:44" ht="20.25" customHeight="1" x14ac:dyDescent="0.45">
      <c r="A347" s="62" t="str">
        <f>VLOOKUP(E347,销售员!A:B,2,0)</f>
        <v>北区</v>
      </c>
      <c r="B347" s="62" t="str">
        <f>VLOOKUP(E347,销售员!A:C,3,0)</f>
        <v>京津冀</v>
      </c>
      <c r="C347" s="24" t="str">
        <f>VLOOKUP(E347,销售员!A:D,4,0)</f>
        <v>北京</v>
      </c>
      <c r="D347" s="66">
        <v>819657</v>
      </c>
      <c r="E347" s="46" t="s">
        <v>311</v>
      </c>
      <c r="F347" s="45" t="s">
        <v>2012</v>
      </c>
      <c r="G347" s="45" t="s">
        <v>2013</v>
      </c>
      <c r="H347" s="45" t="s">
        <v>2014</v>
      </c>
      <c r="I347" s="44" t="s">
        <v>2015</v>
      </c>
      <c r="J347" s="24">
        <f>SUMIF(利润与分析!B:B,成本与总价!D:D,利润与分析!K:K)</f>
        <v>12431452</v>
      </c>
      <c r="K347" s="48" t="s">
        <v>79</v>
      </c>
      <c r="L347" s="49">
        <v>12949425</v>
      </c>
      <c r="M347" s="77">
        <f t="shared" si="15"/>
        <v>3.9999691105975697E-2</v>
      </c>
      <c r="N347" s="46">
        <v>1481700.35</v>
      </c>
      <c r="O347" s="51" t="s">
        <v>2016</v>
      </c>
      <c r="P347" s="52" t="s">
        <v>91</v>
      </c>
      <c r="Q347" s="52" t="s">
        <v>81</v>
      </c>
      <c r="X347" s="54">
        <v>45678.596238425896</v>
      </c>
      <c r="Y347" s="45" t="s">
        <v>92</v>
      </c>
      <c r="Z347" s="55" t="s">
        <v>119</v>
      </c>
      <c r="AA347" s="44" t="s">
        <v>127</v>
      </c>
      <c r="AB347" s="56" t="s">
        <v>2017</v>
      </c>
      <c r="AC347" s="57">
        <v>4</v>
      </c>
      <c r="AD347" s="45" t="s">
        <v>128</v>
      </c>
      <c r="AE347" s="92">
        <v>1</v>
      </c>
      <c r="AF347" s="45" t="s">
        <v>128</v>
      </c>
      <c r="AI347" s="60"/>
      <c r="AO347" s="97">
        <f>(SUMIF(利润与分析!B:B,成本与总价!D:D,利润与分析!L:L)-J:J)/SUMIF(利润与分析!B:B,成本与总价!D:D,利润与分析!L:L)</f>
        <v>3.9999728173269203E-2</v>
      </c>
      <c r="AP347" s="77">
        <f t="shared" si="16"/>
        <v>3.7067293408299402E-8</v>
      </c>
      <c r="AR347" s="45">
        <f t="shared" si="17"/>
        <v>0</v>
      </c>
    </row>
    <row r="348" spans="1:44" ht="20.25" customHeight="1" x14ac:dyDescent="0.45">
      <c r="A348" s="62" t="str">
        <f>VLOOKUP(E348,销售员!A:B,2,0)</f>
        <v>南区</v>
      </c>
      <c r="B348" s="62" t="str">
        <f>VLOOKUP(E348,销售员!A:C,3,0)</f>
        <v>云贵川渝</v>
      </c>
      <c r="C348" s="24" t="str">
        <f>VLOOKUP(E348,销售员!A:D,4,0)</f>
        <v>四川</v>
      </c>
      <c r="D348" s="66">
        <v>819772</v>
      </c>
      <c r="E348" s="46" t="s">
        <v>199</v>
      </c>
      <c r="F348" s="45" t="s">
        <v>2018</v>
      </c>
      <c r="G348" s="45" t="s">
        <v>2019</v>
      </c>
      <c r="H348" s="45" t="s">
        <v>2020</v>
      </c>
      <c r="I348" s="44" t="s">
        <v>2021</v>
      </c>
      <c r="J348" s="24">
        <f>SUMIF(利润与分析!B:B,成本与总价!D:D,利润与分析!K:K)</f>
        <v>387424.01</v>
      </c>
      <c r="K348" s="48" t="s">
        <v>79</v>
      </c>
      <c r="L348" s="49">
        <v>399407</v>
      </c>
      <c r="M348" s="77">
        <f t="shared" si="15"/>
        <v>3.0001952895167199E-2</v>
      </c>
      <c r="N348" s="46">
        <v>0</v>
      </c>
      <c r="O348" s="51" t="s">
        <v>2022</v>
      </c>
      <c r="P348" s="52" t="s">
        <v>213</v>
      </c>
      <c r="Q348" s="52" t="s">
        <v>113</v>
      </c>
      <c r="R348" s="53" t="s">
        <v>51</v>
      </c>
      <c r="V348" s="53">
        <v>90</v>
      </c>
      <c r="X348" s="54">
        <v>45678.597997685203</v>
      </c>
      <c r="Y348" s="45" t="s">
        <v>52</v>
      </c>
      <c r="Z348" s="55" t="s">
        <v>2023</v>
      </c>
      <c r="AA348" s="44" t="s">
        <v>54</v>
      </c>
      <c r="AC348" s="57">
        <v>1</v>
      </c>
      <c r="AD348" s="45" t="s">
        <v>206</v>
      </c>
      <c r="AE348" s="92">
        <v>1</v>
      </c>
      <c r="AF348" s="45" t="s">
        <v>206</v>
      </c>
      <c r="AI348" s="60"/>
      <c r="AO348" s="97">
        <f>(SUMIF(利润与分析!B:B,成本与总价!D:D,利润与分析!L:L)-J:J)/SUMIF(利润与分析!B:B,成本与总价!D:D,利润与分析!L:L)</f>
        <v>3.0003531479680101E-2</v>
      </c>
      <c r="AP348" s="77">
        <f t="shared" si="16"/>
        <v>1.5785845129435999E-6</v>
      </c>
      <c r="AR348" s="45">
        <f t="shared" si="17"/>
        <v>90</v>
      </c>
    </row>
    <row r="349" spans="1:44" ht="20.25" customHeight="1" x14ac:dyDescent="0.45">
      <c r="A349" s="62" t="str">
        <f>VLOOKUP(E349,销售员!A:B,2,0)</f>
        <v>南区</v>
      </c>
      <c r="B349" s="62" t="str">
        <f>VLOOKUP(E349,销售员!A:C,3,0)</f>
        <v>广深</v>
      </c>
      <c r="C349" s="24" t="str">
        <f>VLOOKUP(E349,销售员!A:D,4,0)</f>
        <v>广东</v>
      </c>
      <c r="D349" s="66">
        <v>819851</v>
      </c>
      <c r="E349" s="46" t="s">
        <v>97</v>
      </c>
      <c r="F349" s="45" t="s">
        <v>2024</v>
      </c>
      <c r="G349" s="45" t="s">
        <v>1506</v>
      </c>
      <c r="H349" s="45" t="s">
        <v>2025</v>
      </c>
      <c r="I349" s="44" t="s">
        <v>2026</v>
      </c>
      <c r="J349" s="24">
        <f>SUMIF(利润与分析!B:B,成本与总价!D:D,利润与分析!K:K)</f>
        <v>14539.61</v>
      </c>
      <c r="K349" s="48" t="s">
        <v>79</v>
      </c>
      <c r="L349" s="49">
        <v>14920.22</v>
      </c>
      <c r="M349" s="77">
        <f t="shared" si="15"/>
        <v>2.5509677471243799E-2</v>
      </c>
      <c r="N349" s="46">
        <v>0</v>
      </c>
      <c r="O349" s="51" t="s">
        <v>2027</v>
      </c>
      <c r="P349" s="52" t="s">
        <v>91</v>
      </c>
      <c r="Q349" s="52" t="s">
        <v>113</v>
      </c>
      <c r="X349" s="54">
        <v>45678.599282407398</v>
      </c>
      <c r="Y349" s="45" t="s">
        <v>118</v>
      </c>
      <c r="Z349" s="55" t="s">
        <v>119</v>
      </c>
      <c r="AA349" s="44" t="s">
        <v>94</v>
      </c>
      <c r="AB349" s="56" t="s">
        <v>2028</v>
      </c>
      <c r="AC349" s="57">
        <v>2</v>
      </c>
      <c r="AD349" s="45" t="s">
        <v>120</v>
      </c>
      <c r="AE349" s="92">
        <v>1</v>
      </c>
      <c r="AF349" s="45" t="s">
        <v>120</v>
      </c>
      <c r="AI349" s="60"/>
      <c r="AO349" s="97">
        <f>(SUMIF(利润与分析!B:B,成本与总价!D:D,利润与分析!L:L)-J:J)/SUMIF(利润与分析!B:B,成本与总价!D:D,利润与分析!L:L)</f>
        <v>4.4999215091781702E-2</v>
      </c>
      <c r="AP349" s="77">
        <f t="shared" si="16"/>
        <v>1.9489537620538001E-2</v>
      </c>
      <c r="AR349" s="45">
        <f t="shared" si="17"/>
        <v>0</v>
      </c>
    </row>
    <row r="350" spans="1:44" ht="20.25" customHeight="1" x14ac:dyDescent="0.45">
      <c r="A350" s="62" t="str">
        <f>VLOOKUP(E350,销售员!A:B,2,0)</f>
        <v>北区</v>
      </c>
      <c r="B350" s="62" t="str">
        <f>VLOOKUP(E350,销售员!A:C,3,0)</f>
        <v>黑吉辽</v>
      </c>
      <c r="C350" s="24" t="str">
        <f>VLOOKUP(E350,销售员!A:D,4,0)</f>
        <v>辽宁</v>
      </c>
      <c r="D350" s="66">
        <v>819809</v>
      </c>
      <c r="E350" s="46" t="s">
        <v>955</v>
      </c>
      <c r="F350" s="45" t="s">
        <v>2029</v>
      </c>
      <c r="G350" s="45" t="s">
        <v>2030</v>
      </c>
      <c r="H350" s="45" t="s">
        <v>2031</v>
      </c>
      <c r="I350" s="44" t="s">
        <v>2032</v>
      </c>
      <c r="J350" s="24">
        <f>SUMIF(利润与分析!B:B,成本与总价!D:D,利润与分析!K:K)</f>
        <v>1254740</v>
      </c>
      <c r="K350" s="48" t="s">
        <v>79</v>
      </c>
      <c r="L350" s="49">
        <v>1267151</v>
      </c>
      <c r="M350" s="77">
        <f t="shared" si="15"/>
        <v>9.7944128205715002E-3</v>
      </c>
      <c r="N350" s="46">
        <v>301756</v>
      </c>
      <c r="O350" s="51" t="s">
        <v>2033</v>
      </c>
      <c r="P350" s="52" t="s">
        <v>1821</v>
      </c>
      <c r="Q350" s="52" t="s">
        <v>113</v>
      </c>
      <c r="R350" s="53" t="s">
        <v>51</v>
      </c>
      <c r="V350" s="53">
        <v>0</v>
      </c>
      <c r="W350" s="53">
        <v>-2.2999999999999998</v>
      </c>
      <c r="X350" s="54">
        <v>45678.622291666703</v>
      </c>
      <c r="Y350" s="45" t="s">
        <v>118</v>
      </c>
      <c r="Z350" s="55" t="s">
        <v>2034</v>
      </c>
      <c r="AA350" s="44" t="s">
        <v>127</v>
      </c>
      <c r="AC350" s="57">
        <v>2</v>
      </c>
      <c r="AD350" s="45" t="s">
        <v>120</v>
      </c>
      <c r="AE350" s="92">
        <v>1</v>
      </c>
      <c r="AF350" s="45" t="s">
        <v>120</v>
      </c>
      <c r="AI350" s="60"/>
      <c r="AO350" s="97">
        <f>(SUMIF(利润与分析!B:B,成本与总价!D:D,利润与分析!L:L)-J:J)/SUMIF(利润与分析!B:B,成本与总价!D:D,利润与分析!L:L)</f>
        <v>3.1920334930226703E-2</v>
      </c>
      <c r="AP350" s="77">
        <f t="shared" si="16"/>
        <v>-8.7407789034480603E-4</v>
      </c>
      <c r="AR350" s="45">
        <f t="shared" si="17"/>
        <v>0</v>
      </c>
    </row>
    <row r="351" spans="1:44" ht="20.25" customHeight="1" x14ac:dyDescent="0.45">
      <c r="A351" s="62" t="str">
        <f>VLOOKUP(E351,销售员!A:B,2,0)</f>
        <v>南区</v>
      </c>
      <c r="B351" s="62" t="str">
        <f>VLOOKUP(E351,销售员!A:C,3,0)</f>
        <v>苏皖</v>
      </c>
      <c r="C351" s="24" t="str">
        <f>VLOOKUP(E351,销售员!A:D,4,0)</f>
        <v>安徽</v>
      </c>
      <c r="D351" s="66">
        <v>817847</v>
      </c>
      <c r="E351" s="46" t="s">
        <v>425</v>
      </c>
      <c r="F351" s="45" t="s">
        <v>2035</v>
      </c>
      <c r="G351" s="45" t="s">
        <v>2036</v>
      </c>
      <c r="H351" s="45" t="s">
        <v>2037</v>
      </c>
      <c r="I351" s="44" t="s">
        <v>2038</v>
      </c>
      <c r="J351" s="24">
        <f>SUMIF(利润与分析!B:B,成本与总价!D:D,利润与分析!K:K)</f>
        <v>71090.44</v>
      </c>
      <c r="K351" s="48" t="s">
        <v>79</v>
      </c>
      <c r="L351" s="49">
        <v>74440.25</v>
      </c>
      <c r="M351" s="77">
        <f t="shared" si="15"/>
        <v>4.4999983208009103E-2</v>
      </c>
      <c r="N351" s="46">
        <v>0</v>
      </c>
      <c r="O351" s="51" t="s">
        <v>237</v>
      </c>
      <c r="P351" s="52" t="s">
        <v>91</v>
      </c>
      <c r="Q351" s="52" t="s">
        <v>113</v>
      </c>
      <c r="X351" s="54">
        <v>45665.474780092598</v>
      </c>
      <c r="Y351" s="45" t="s">
        <v>92</v>
      </c>
      <c r="Z351" s="55" t="s">
        <v>119</v>
      </c>
      <c r="AA351" s="44" t="s">
        <v>127</v>
      </c>
      <c r="AC351" s="57">
        <v>1</v>
      </c>
      <c r="AD351" s="45" t="s">
        <v>128</v>
      </c>
      <c r="AE351" s="92">
        <v>1</v>
      </c>
      <c r="AF351" s="45" t="s">
        <v>128</v>
      </c>
      <c r="AI351" s="60"/>
      <c r="AO351" s="97">
        <f>(SUMIF(利润与分析!B:B,成本与总价!D:D,利润与分析!L:L)-J:J)/SUMIF(利润与分析!B:B,成本与总价!D:D,利润与分析!L:L)</f>
        <v>4.4999983208009103E-2</v>
      </c>
      <c r="AP351" s="77">
        <f t="shared" si="16"/>
        <v>0</v>
      </c>
      <c r="AR351" s="45">
        <f t="shared" si="17"/>
        <v>0</v>
      </c>
    </row>
    <row r="352" spans="1:44" ht="20.25" customHeight="1" x14ac:dyDescent="0.45">
      <c r="A352" s="62" t="str">
        <f>VLOOKUP(E352,销售员!A:B,2,0)</f>
        <v>北区</v>
      </c>
      <c r="B352" s="62" t="str">
        <f>VLOOKUP(E352,销售员!A:C,3,0)</f>
        <v>晋蒙宁</v>
      </c>
      <c r="C352" s="24" t="str">
        <f>VLOOKUP(E352,销售员!A:D,4,0)</f>
        <v>内蒙</v>
      </c>
      <c r="D352" s="66">
        <v>819936</v>
      </c>
      <c r="E352" s="46" t="s">
        <v>542</v>
      </c>
      <c r="F352" s="45" t="s">
        <v>2039</v>
      </c>
      <c r="G352" s="45" t="s">
        <v>188</v>
      </c>
      <c r="H352" s="45" t="s">
        <v>2040</v>
      </c>
      <c r="I352" s="44" t="s">
        <v>2041</v>
      </c>
      <c r="J352" s="24">
        <f>SUMIF(利润与分析!B:B,成本与总价!D:D,利润与分析!K:K)</f>
        <v>20908.358359999998</v>
      </c>
      <c r="K352" s="48" t="s">
        <v>79</v>
      </c>
      <c r="L352" s="49">
        <v>22053.9</v>
      </c>
      <c r="M352" s="77">
        <f t="shared" si="15"/>
        <v>5.1942814649563303E-2</v>
      </c>
      <c r="N352" s="46">
        <v>0</v>
      </c>
      <c r="O352" s="51" t="s">
        <v>2042</v>
      </c>
      <c r="Q352" s="52" t="s">
        <v>103</v>
      </c>
      <c r="R352" s="53" t="s">
        <v>51</v>
      </c>
      <c r="V352" s="53">
        <v>180</v>
      </c>
      <c r="W352" s="53">
        <v>2</v>
      </c>
      <c r="X352" s="54">
        <v>45678.673530092601</v>
      </c>
      <c r="Y352" s="45" t="s">
        <v>92</v>
      </c>
      <c r="Z352" s="55" t="s">
        <v>2043</v>
      </c>
      <c r="AA352" s="44" t="s">
        <v>127</v>
      </c>
      <c r="AC352" s="57">
        <v>1</v>
      </c>
      <c r="AD352" s="45" t="s">
        <v>179</v>
      </c>
      <c r="AE352" s="92">
        <v>1</v>
      </c>
      <c r="AF352" s="45" t="s">
        <v>179</v>
      </c>
      <c r="AI352" s="60"/>
      <c r="AO352" s="97">
        <f>(SUMIF(利润与分析!B:B,成本与总价!D:D,利润与分析!L:L)-J:J)/SUMIF(利润与分析!B:B,成本与总价!D:D,利润与分析!L:L)</f>
        <v>3.2994614684466003E-2</v>
      </c>
      <c r="AP352" s="77">
        <f t="shared" si="16"/>
        <v>1.05180003490277E-3</v>
      </c>
      <c r="AR352" s="45">
        <f t="shared" si="17"/>
        <v>180</v>
      </c>
    </row>
    <row r="353" spans="1:44" ht="20.25" customHeight="1" x14ac:dyDescent="0.45">
      <c r="A353" s="62" t="str">
        <f>VLOOKUP(E353,销售员!A:B,2,0)</f>
        <v>南区</v>
      </c>
      <c r="B353" s="62" t="str">
        <f>VLOOKUP(E353,销售员!A:C,3,0)</f>
        <v>沪浙</v>
      </c>
      <c r="C353" s="24" t="str">
        <f>VLOOKUP(E353,销售员!A:D,4,0)</f>
        <v>上海</v>
      </c>
      <c r="D353" s="66">
        <v>819501</v>
      </c>
      <c r="E353" s="46" t="s">
        <v>908</v>
      </c>
      <c r="F353" s="45" t="s">
        <v>2044</v>
      </c>
      <c r="G353" s="45" t="s">
        <v>910</v>
      </c>
      <c r="H353" s="45" t="s">
        <v>2045</v>
      </c>
      <c r="I353" s="44" t="s">
        <v>2046</v>
      </c>
      <c r="J353" s="24">
        <f>SUMIF(利润与分析!B:B,成本与总价!D:D,利润与分析!K:K)</f>
        <v>13236.28</v>
      </c>
      <c r="K353" s="48" t="s">
        <v>79</v>
      </c>
      <c r="L353" s="49">
        <v>13860</v>
      </c>
      <c r="M353" s="77">
        <f t="shared" si="15"/>
        <v>4.5001443001443001E-2</v>
      </c>
      <c r="N353" s="46">
        <v>0</v>
      </c>
      <c r="O353" s="51" t="s">
        <v>2047</v>
      </c>
      <c r="P353" s="52" t="s">
        <v>91</v>
      </c>
      <c r="Q353" s="52" t="s">
        <v>113</v>
      </c>
      <c r="X353" s="54">
        <v>45678.674189814803</v>
      </c>
      <c r="Y353" s="45" t="s">
        <v>52</v>
      </c>
      <c r="Z353" s="55" t="s">
        <v>119</v>
      </c>
      <c r="AA353" s="44" t="s">
        <v>1262</v>
      </c>
      <c r="AB353" s="56" t="s">
        <v>2048</v>
      </c>
      <c r="AC353" s="57">
        <v>2</v>
      </c>
      <c r="AD353" s="45" t="s">
        <v>128</v>
      </c>
      <c r="AE353" s="92">
        <v>1</v>
      </c>
      <c r="AF353" s="45" t="s">
        <v>128</v>
      </c>
      <c r="AI353" s="60"/>
      <c r="AO353" s="97">
        <f>(SUMIF(利润与分析!B:B,成本与总价!D:D,利润与分析!L:L)-J:J)/SUMIF(利润与分析!B:B,成本与总价!D:D,利润与分析!L:L)</f>
        <v>4.5001443001443001E-2</v>
      </c>
      <c r="AP353" s="77">
        <f t="shared" si="16"/>
        <v>0</v>
      </c>
      <c r="AR353" s="45">
        <f t="shared" si="17"/>
        <v>0</v>
      </c>
    </row>
    <row r="354" spans="1:44" ht="20.25" customHeight="1" x14ac:dyDescent="0.45">
      <c r="A354" s="62" t="str">
        <f>VLOOKUP(E354,销售员!A:B,2,0)</f>
        <v>南区</v>
      </c>
      <c r="B354" s="62" t="str">
        <f>VLOOKUP(E354,销售员!A:C,3,0)</f>
        <v>沪浙</v>
      </c>
      <c r="C354" s="24" t="str">
        <f>VLOOKUP(E354,销售员!A:D,4,0)</f>
        <v>浙江</v>
      </c>
      <c r="D354" s="66">
        <v>820886</v>
      </c>
      <c r="E354" s="46" t="s">
        <v>288</v>
      </c>
      <c r="F354" s="45" t="s">
        <v>2049</v>
      </c>
      <c r="G354" s="45" t="s">
        <v>248</v>
      </c>
      <c r="H354" s="45" t="s">
        <v>2050</v>
      </c>
      <c r="I354" s="44" t="s">
        <v>2051</v>
      </c>
      <c r="J354" s="24">
        <f>SUMIF(利润与分析!B:B,成本与总价!D:D,利润与分析!K:K)</f>
        <v>104069.84</v>
      </c>
      <c r="K354" s="48" t="s">
        <v>79</v>
      </c>
      <c r="L354" s="49">
        <v>108974</v>
      </c>
      <c r="M354" s="77">
        <f t="shared" si="15"/>
        <v>4.50030282452695E-2</v>
      </c>
      <c r="N354" s="46">
        <v>0</v>
      </c>
      <c r="O354" s="51" t="s">
        <v>2052</v>
      </c>
      <c r="P354" s="52" t="s">
        <v>91</v>
      </c>
      <c r="Q354" s="52" t="s">
        <v>81</v>
      </c>
      <c r="R354" s="53" t="s">
        <v>51</v>
      </c>
      <c r="V354" s="53">
        <v>90</v>
      </c>
      <c r="X354" s="54">
        <v>45695.603518518503</v>
      </c>
      <c r="Y354" s="45" t="s">
        <v>92</v>
      </c>
      <c r="Z354" s="55" t="s">
        <v>2053</v>
      </c>
      <c r="AA354" s="44" t="s">
        <v>1262</v>
      </c>
      <c r="AC354" s="57">
        <v>1</v>
      </c>
      <c r="AD354" s="45" t="s">
        <v>206</v>
      </c>
      <c r="AE354" s="92">
        <v>1</v>
      </c>
      <c r="AF354" s="45" t="s">
        <v>206</v>
      </c>
      <c r="AI354" s="60"/>
      <c r="AO354" s="97">
        <f>(SUMIF(利润与分析!B:B,成本与总价!D:D,利润与分析!L:L)-J:J)/SUMIF(利润与分析!B:B,成本与总价!D:D,利润与分析!L:L)</f>
        <v>4.5000223907277398E-2</v>
      </c>
      <c r="AP354" s="77">
        <f t="shared" si="16"/>
        <v>-2.8043379921502401E-6</v>
      </c>
      <c r="AR354" s="45">
        <f t="shared" si="17"/>
        <v>90</v>
      </c>
    </row>
    <row r="355" spans="1:44" ht="20.25" customHeight="1" x14ac:dyDescent="0.45">
      <c r="A355" s="62" t="str">
        <f>VLOOKUP(E355,销售员!A:B,2,0)</f>
        <v>南区</v>
      </c>
      <c r="B355" s="62" t="str">
        <f>VLOOKUP(E355,销售员!A:C,3,0)</f>
        <v>苏皖</v>
      </c>
      <c r="C355" s="24" t="str">
        <f>VLOOKUP(E355,销售员!A:D,4,0)</f>
        <v>安徽</v>
      </c>
      <c r="D355" s="66">
        <v>819903</v>
      </c>
      <c r="E355" s="46" t="s">
        <v>180</v>
      </c>
      <c r="F355" s="45" t="s">
        <v>2054</v>
      </c>
      <c r="G355" s="45" t="s">
        <v>2055</v>
      </c>
      <c r="H355" s="45" t="s">
        <v>2056</v>
      </c>
      <c r="I355" s="44" t="s">
        <v>2057</v>
      </c>
      <c r="J355" s="24">
        <f>SUMIF(利润与分析!B:B,成本与总价!D:D,利润与分析!K:K)</f>
        <v>1264336.6299999999</v>
      </c>
      <c r="K355" s="48" t="s">
        <v>79</v>
      </c>
      <c r="L355" s="49">
        <v>1323912.44</v>
      </c>
      <c r="M355" s="77">
        <f t="shared" si="15"/>
        <v>4.4999811316826802E-2</v>
      </c>
      <c r="N355" s="46">
        <v>0</v>
      </c>
      <c r="O355" s="51" t="s">
        <v>2058</v>
      </c>
      <c r="Q355" s="52" t="s">
        <v>113</v>
      </c>
      <c r="R355" s="53" t="s">
        <v>51</v>
      </c>
      <c r="T355" s="53">
        <v>150</v>
      </c>
      <c r="V355" s="53">
        <v>150</v>
      </c>
      <c r="X355" s="54">
        <v>45678.676493055602</v>
      </c>
      <c r="Y355" s="45" t="s">
        <v>92</v>
      </c>
      <c r="Z355" s="55" t="s">
        <v>2059</v>
      </c>
      <c r="AA355" s="44" t="s">
        <v>83</v>
      </c>
      <c r="AB355" s="56" t="s">
        <v>2060</v>
      </c>
      <c r="AC355" s="57">
        <v>2</v>
      </c>
      <c r="AD355" s="45" t="s">
        <v>1151</v>
      </c>
      <c r="AE355" s="92">
        <v>1</v>
      </c>
      <c r="AF355" s="45" t="s">
        <v>1151</v>
      </c>
      <c r="AI355" s="60"/>
      <c r="AO355" s="97">
        <f>(SUMIF(利润与分析!B:B,成本与总价!D:D,利润与分析!L:L)-J:J)/SUMIF(利润与分析!B:B,成本与总价!D:D,利润与分析!L:L)</f>
        <v>4.4999840170703603E-2</v>
      </c>
      <c r="AP355" s="77">
        <f t="shared" si="16"/>
        <v>2.8853876787859899E-8</v>
      </c>
      <c r="AR355" s="45">
        <f t="shared" si="17"/>
        <v>150</v>
      </c>
    </row>
    <row r="356" spans="1:44" ht="20.25" customHeight="1" x14ac:dyDescent="0.45">
      <c r="A356" s="62" t="str">
        <f>VLOOKUP(E356,销售员!A:B,2,0)</f>
        <v>南区</v>
      </c>
      <c r="B356" s="62" t="str">
        <f>VLOOKUP(E356,销售员!A:C,3,0)</f>
        <v>沪浙</v>
      </c>
      <c r="C356" s="24" t="str">
        <f>VLOOKUP(E356,销售员!A:D,4,0)</f>
        <v>浙江</v>
      </c>
      <c r="D356" s="66">
        <v>820955</v>
      </c>
      <c r="E356" s="46" t="s">
        <v>246</v>
      </c>
      <c r="F356" s="45" t="s">
        <v>2061</v>
      </c>
      <c r="G356" s="45" t="s">
        <v>275</v>
      </c>
      <c r="H356" s="45" t="s">
        <v>2062</v>
      </c>
      <c r="I356" s="44" t="s">
        <v>2063</v>
      </c>
      <c r="J356" s="24">
        <f>SUMIF(利润与分析!B:B,成本与总价!D:D,利润与分析!K:K)</f>
        <v>1577871.41</v>
      </c>
      <c r="K356" s="48" t="s">
        <v>79</v>
      </c>
      <c r="L356" s="49">
        <v>1636441.14</v>
      </c>
      <c r="M356" s="77">
        <f t="shared" si="15"/>
        <v>3.5790917600617103E-2</v>
      </c>
      <c r="N356" s="46">
        <v>141942.14000000001</v>
      </c>
      <c r="O356" s="51" t="s">
        <v>2064</v>
      </c>
      <c r="P356" s="52" t="s">
        <v>280</v>
      </c>
      <c r="Q356" s="52" t="s">
        <v>81</v>
      </c>
      <c r="R356" s="53" t="s">
        <v>51</v>
      </c>
      <c r="V356" s="53">
        <v>150</v>
      </c>
      <c r="W356" s="53">
        <v>0.57999999999999996</v>
      </c>
      <c r="X356" s="54">
        <v>45696.605937499997</v>
      </c>
      <c r="Y356" s="45" t="s">
        <v>92</v>
      </c>
      <c r="Z356" s="55" t="s">
        <v>2065</v>
      </c>
      <c r="AA356" s="44" t="s">
        <v>1262</v>
      </c>
      <c r="AC356" s="57">
        <v>2</v>
      </c>
      <c r="AD356" s="45" t="s">
        <v>1151</v>
      </c>
      <c r="AE356" s="92">
        <v>1</v>
      </c>
      <c r="AF356" s="45" t="s">
        <v>1151</v>
      </c>
      <c r="AI356" s="60"/>
      <c r="AO356" s="97">
        <f>(SUMIF(利润与分析!B:B,成本与总价!D:D,利润与分析!L:L)-J:J)/SUMIF(利润与分析!B:B,成本与总价!D:D,利润与分析!L:L)</f>
        <v>3.0006346660706101E-2</v>
      </c>
      <c r="AP356" s="77">
        <f t="shared" si="16"/>
        <v>1.5429060088945098E-5</v>
      </c>
      <c r="AR356" s="45">
        <f t="shared" si="17"/>
        <v>150</v>
      </c>
    </row>
    <row r="357" spans="1:44" ht="20.25" customHeight="1" x14ac:dyDescent="0.45">
      <c r="A357" s="62" t="str">
        <f>VLOOKUP(E357,销售员!A:B,2,0)</f>
        <v>南区</v>
      </c>
      <c r="B357" s="62" t="str">
        <f>VLOOKUP(E357,销售员!A:C,3,0)</f>
        <v>沪浙</v>
      </c>
      <c r="C357" s="24" t="str">
        <f>VLOOKUP(E357,销售员!A:D,4,0)</f>
        <v>浙江</v>
      </c>
      <c r="D357" s="66">
        <v>818919</v>
      </c>
      <c r="E357" s="46" t="s">
        <v>246</v>
      </c>
      <c r="F357" s="45" t="s">
        <v>2066</v>
      </c>
      <c r="G357" s="45" t="s">
        <v>2067</v>
      </c>
      <c r="H357" s="45" t="s">
        <v>2068</v>
      </c>
      <c r="I357" s="44" t="s">
        <v>2069</v>
      </c>
      <c r="J357" s="24">
        <f>SUMIF(利润与分析!B:B,成本与总价!D:D,利润与分析!K:K)</f>
        <v>67229.399999999994</v>
      </c>
      <c r="K357" s="48" t="s">
        <v>79</v>
      </c>
      <c r="L357" s="49">
        <v>70397</v>
      </c>
      <c r="M357" s="77">
        <f t="shared" si="15"/>
        <v>4.49962356350413E-2</v>
      </c>
      <c r="N357" s="46">
        <v>0</v>
      </c>
      <c r="O357" s="51" t="s">
        <v>954</v>
      </c>
      <c r="P357" s="52" t="s">
        <v>91</v>
      </c>
      <c r="Q357" s="52" t="s">
        <v>81</v>
      </c>
      <c r="X357" s="54">
        <v>45672.465428240699</v>
      </c>
      <c r="Y357" s="45" t="s">
        <v>92</v>
      </c>
      <c r="Z357" s="55" t="s">
        <v>119</v>
      </c>
      <c r="AA357" s="44" t="s">
        <v>1262</v>
      </c>
      <c r="AC357" s="57">
        <v>1</v>
      </c>
      <c r="AD357" s="45" t="s">
        <v>128</v>
      </c>
      <c r="AE357" s="92">
        <v>1</v>
      </c>
      <c r="AF357" s="45" t="s">
        <v>128</v>
      </c>
      <c r="AI357" s="60"/>
      <c r="AO357" s="97">
        <f>(SUMIF(利润与分析!B:B,成本与总价!D:D,利润与分析!L:L)-J:J)/SUMIF(利润与分析!B:B,成本与总价!D:D,利润与分析!L:L)</f>
        <v>4.5003289888621199E-2</v>
      </c>
      <c r="AP357" s="77">
        <f t="shared" si="16"/>
        <v>7.0542535798648298E-6</v>
      </c>
      <c r="AR357" s="45">
        <f t="shared" si="17"/>
        <v>0</v>
      </c>
    </row>
    <row r="358" spans="1:44" ht="20.25" customHeight="1" x14ac:dyDescent="0.45">
      <c r="A358" s="62" t="str">
        <f>VLOOKUP(E358,销售员!A:B,2,0)</f>
        <v>南区</v>
      </c>
      <c r="B358" s="62" t="str">
        <f>VLOOKUP(E358,销售员!A:C,3,0)</f>
        <v>云贵川渝</v>
      </c>
      <c r="C358" s="24" t="str">
        <f>VLOOKUP(E358,销售员!A:D,4,0)</f>
        <v>重庆</v>
      </c>
      <c r="D358" s="66">
        <v>819979</v>
      </c>
      <c r="E358" s="46" t="s">
        <v>963</v>
      </c>
      <c r="F358" s="45" t="s">
        <v>2070</v>
      </c>
      <c r="G358" s="45" t="s">
        <v>2071</v>
      </c>
      <c r="H358" s="45" t="s">
        <v>2072</v>
      </c>
      <c r="I358" s="44" t="s">
        <v>2073</v>
      </c>
      <c r="J358" s="24">
        <f>SUMIF(利润与分析!B:B,成本与总价!D:D,利润与分析!K:K)</f>
        <v>15179.44</v>
      </c>
      <c r="K358" s="48" t="s">
        <v>79</v>
      </c>
      <c r="L358" s="49">
        <v>15894.7</v>
      </c>
      <c r="M358" s="77">
        <f t="shared" si="15"/>
        <v>4.4999905628920298E-2</v>
      </c>
      <c r="N358" s="46">
        <v>0</v>
      </c>
      <c r="O358" s="51" t="s">
        <v>2074</v>
      </c>
      <c r="P358" s="52" t="s">
        <v>91</v>
      </c>
      <c r="Q358" s="52" t="s">
        <v>113</v>
      </c>
      <c r="X358" s="54">
        <v>45678.715370370403</v>
      </c>
      <c r="Y358" s="45" t="s">
        <v>52</v>
      </c>
      <c r="Z358" s="55" t="s">
        <v>119</v>
      </c>
      <c r="AA358" s="44" t="s">
        <v>54</v>
      </c>
      <c r="AC358" s="57">
        <v>1</v>
      </c>
      <c r="AD358" s="45" t="s">
        <v>1244</v>
      </c>
      <c r="AE358" s="92">
        <v>1</v>
      </c>
      <c r="AF358" s="45" t="s">
        <v>1244</v>
      </c>
      <c r="AI358" s="60"/>
      <c r="AO358" s="97">
        <f>(SUMIF(利润与分析!B:B,成本与总价!D:D,利润与分析!L:L)-J:J)/SUMIF(利润与分析!B:B,成本与总价!D:D,利润与分析!L:L)</f>
        <v>4.4999905628920298E-2</v>
      </c>
      <c r="AP358" s="77">
        <f t="shared" si="16"/>
        <v>0</v>
      </c>
      <c r="AR358" s="45">
        <f t="shared" si="17"/>
        <v>0</v>
      </c>
    </row>
    <row r="359" spans="1:44" ht="20.25" customHeight="1" x14ac:dyDescent="0.45">
      <c r="A359" s="62" t="str">
        <f>VLOOKUP(E359,销售员!A:B,2,0)</f>
        <v>南区</v>
      </c>
      <c r="B359" s="62" t="str">
        <f>VLOOKUP(E359,销售员!A:C,3,0)</f>
        <v>沪浙</v>
      </c>
      <c r="C359" s="24" t="str">
        <f>VLOOKUP(E359,销售员!A:D,4,0)</f>
        <v>浙江</v>
      </c>
      <c r="D359" s="66">
        <v>818186</v>
      </c>
      <c r="E359" s="46" t="s">
        <v>246</v>
      </c>
      <c r="F359" s="45" t="s">
        <v>1788</v>
      </c>
      <c r="G359" s="45" t="s">
        <v>1789</v>
      </c>
      <c r="H359" s="45" t="s">
        <v>2075</v>
      </c>
      <c r="I359" s="44" t="s">
        <v>2076</v>
      </c>
      <c r="J359" s="24">
        <f>SUMIF(利润与分析!B:B,成本与总价!D:D,利润与分析!K:K)</f>
        <v>7432.86</v>
      </c>
      <c r="K359" s="48" t="s">
        <v>79</v>
      </c>
      <c r="L359" s="49">
        <v>7432</v>
      </c>
      <c r="M359" s="77">
        <f t="shared" si="15"/>
        <v>-1.15715823466049E-4</v>
      </c>
      <c r="N359" s="46">
        <v>432</v>
      </c>
      <c r="O359" s="51" t="s">
        <v>2077</v>
      </c>
      <c r="P359" s="52" t="s">
        <v>91</v>
      </c>
      <c r="Q359" s="52" t="s">
        <v>113</v>
      </c>
      <c r="X359" s="54">
        <v>45666.698935185203</v>
      </c>
      <c r="Y359" s="45" t="s">
        <v>118</v>
      </c>
      <c r="Z359" s="55" t="s">
        <v>119</v>
      </c>
      <c r="AA359" s="44" t="s">
        <v>127</v>
      </c>
      <c r="AC359" s="57">
        <v>2</v>
      </c>
      <c r="AD359" s="45" t="s">
        <v>2078</v>
      </c>
      <c r="AE359" s="92">
        <v>1</v>
      </c>
      <c r="AF359" s="45" t="s">
        <v>2078</v>
      </c>
      <c r="AI359" s="60"/>
      <c r="AO359" s="97">
        <f>(SUMIF(利润与分析!B:B,成本与总价!D:D,利润与分析!L:L)-J:J)/SUMIF(利润与分析!B:B,成本与总价!D:D,利润与分析!L:L)</f>
        <v>0</v>
      </c>
      <c r="AP359" s="77">
        <f t="shared" si="16"/>
        <v>1.15715823466049E-4</v>
      </c>
      <c r="AR359" s="45">
        <f t="shared" si="17"/>
        <v>0</v>
      </c>
    </row>
    <row r="360" spans="1:44" ht="20.25" customHeight="1" x14ac:dyDescent="0.45">
      <c r="A360" s="62" t="str">
        <f>VLOOKUP(E360,销售员!A:B,2,0)</f>
        <v>北区</v>
      </c>
      <c r="B360" s="62" t="str">
        <f>VLOOKUP(E360,销售员!A:C,3,0)</f>
        <v>京津冀</v>
      </c>
      <c r="C360" s="24" t="str">
        <f>VLOOKUP(E360,销售员!A:D,4,0)</f>
        <v>北京</v>
      </c>
      <c r="D360" s="66">
        <v>820042</v>
      </c>
      <c r="E360" s="46" t="s">
        <v>776</v>
      </c>
      <c r="F360" s="45" t="s">
        <v>2079</v>
      </c>
      <c r="G360" s="45" t="s">
        <v>2080</v>
      </c>
      <c r="H360" s="45" t="s">
        <v>2081</v>
      </c>
      <c r="I360" s="44" t="s">
        <v>2082</v>
      </c>
      <c r="J360" s="24">
        <f>SUMIF(利润与分析!B:B,成本与总价!D:D,利润与分析!K:K)</f>
        <v>2005.5</v>
      </c>
      <c r="K360" s="48" t="s">
        <v>79</v>
      </c>
      <c r="L360" s="49">
        <v>2100</v>
      </c>
      <c r="M360" s="77">
        <f t="shared" si="15"/>
        <v>4.4999999999999998E-2</v>
      </c>
      <c r="N360" s="46">
        <v>0</v>
      </c>
      <c r="O360" s="51" t="s">
        <v>754</v>
      </c>
      <c r="Q360" s="52" t="s">
        <v>113</v>
      </c>
      <c r="X360" s="54">
        <v>45679.402986111098</v>
      </c>
      <c r="Y360" s="45" t="s">
        <v>118</v>
      </c>
      <c r="Z360" s="55" t="s">
        <v>119</v>
      </c>
      <c r="AA360" s="44" t="s">
        <v>127</v>
      </c>
      <c r="AC360" s="57">
        <v>1</v>
      </c>
      <c r="AD360" s="45" t="s">
        <v>120</v>
      </c>
      <c r="AE360" s="92">
        <v>1</v>
      </c>
      <c r="AF360" s="45" t="s">
        <v>120</v>
      </c>
      <c r="AI360" s="60"/>
      <c r="AO360" s="97">
        <f>(SUMIF(利润与分析!B:B,成本与总价!D:D,利润与分析!L:L)-J:J)/SUMIF(利润与分析!B:B,成本与总价!D:D,利润与分析!L:L)</f>
        <v>4.4999999999999998E-2</v>
      </c>
      <c r="AP360" s="77">
        <f t="shared" si="16"/>
        <v>0</v>
      </c>
      <c r="AR360" s="45">
        <f t="shared" si="17"/>
        <v>0</v>
      </c>
    </row>
    <row r="361" spans="1:44" ht="20.25" customHeight="1" x14ac:dyDescent="0.45">
      <c r="A361" s="62" t="str">
        <f>VLOOKUP(E361,销售员!A:B,2,0)</f>
        <v>南区</v>
      </c>
      <c r="B361" s="62" t="str">
        <f>VLOOKUP(E361,销售员!A:C,3,0)</f>
        <v>沪浙</v>
      </c>
      <c r="C361" s="24" t="str">
        <f>VLOOKUP(E361,销售员!A:D,4,0)</f>
        <v>浙江</v>
      </c>
      <c r="D361" s="66">
        <v>821463</v>
      </c>
      <c r="E361" s="46" t="s">
        <v>164</v>
      </c>
      <c r="F361" s="45" t="s">
        <v>2083</v>
      </c>
      <c r="G361" s="45" t="s">
        <v>2084</v>
      </c>
      <c r="H361" s="45" t="s">
        <v>2085</v>
      </c>
      <c r="I361" s="44" t="s">
        <v>2086</v>
      </c>
      <c r="J361" s="24">
        <f>SUMIF(利润与分析!B:B,成本与总价!D:D,利润与分析!K:K)</f>
        <v>108406.2</v>
      </c>
      <c r="K361" s="48" t="s">
        <v>79</v>
      </c>
      <c r="L361" s="49">
        <v>113514</v>
      </c>
      <c r="M361" s="77">
        <f t="shared" si="15"/>
        <v>4.49970928696019E-2</v>
      </c>
      <c r="N361" s="46">
        <v>0</v>
      </c>
      <c r="O361" s="51" t="s">
        <v>2087</v>
      </c>
      <c r="P361" s="52" t="s">
        <v>91</v>
      </c>
      <c r="Q361" s="52" t="s">
        <v>81</v>
      </c>
      <c r="X361" s="54">
        <v>45700.4454050926</v>
      </c>
      <c r="Y361" s="45" t="s">
        <v>118</v>
      </c>
      <c r="Z361" s="55" t="s">
        <v>119</v>
      </c>
      <c r="AA361" s="44" t="s">
        <v>1262</v>
      </c>
      <c r="AC361" s="57">
        <v>1</v>
      </c>
      <c r="AD361" s="45" t="s">
        <v>120</v>
      </c>
      <c r="AE361" s="92">
        <v>1</v>
      </c>
      <c r="AF361" s="45" t="s">
        <v>120</v>
      </c>
      <c r="AI361" s="60"/>
      <c r="AO361" s="97">
        <f>(SUMIF(利润与分析!B:B,成本与总价!D:D,利润与分析!L:L)-J:J)/SUMIF(利润与分析!B:B,成本与总价!D:D,利润与分析!L:L)</f>
        <v>4.5000962872923801E-2</v>
      </c>
      <c r="AP361" s="77">
        <f t="shared" si="16"/>
        <v>3.8700033219221697E-6</v>
      </c>
      <c r="AR361" s="45">
        <f t="shared" si="17"/>
        <v>0</v>
      </c>
    </row>
    <row r="362" spans="1:44" ht="20.25" customHeight="1" x14ac:dyDescent="0.45">
      <c r="A362" s="62" t="str">
        <f>VLOOKUP(E362,销售员!A:B,2,0)</f>
        <v>南区</v>
      </c>
      <c r="B362" s="62" t="str">
        <f>VLOOKUP(E362,销售员!A:C,3,0)</f>
        <v>沪浙</v>
      </c>
      <c r="C362" s="24" t="str">
        <f>VLOOKUP(E362,销售员!A:D,4,0)</f>
        <v>浙江</v>
      </c>
      <c r="D362" s="66">
        <v>820056</v>
      </c>
      <c r="E362" s="46" t="s">
        <v>164</v>
      </c>
      <c r="F362" s="45" t="s">
        <v>2088</v>
      </c>
      <c r="G362" s="45" t="s">
        <v>2089</v>
      </c>
      <c r="H362" s="45" t="s">
        <v>2090</v>
      </c>
      <c r="I362" s="44" t="s">
        <v>2091</v>
      </c>
      <c r="J362" s="24">
        <f>SUMIF(利润与分析!B:B,成本与总价!D:D,利润与分析!K:K)</f>
        <v>108686.02</v>
      </c>
      <c r="K362" s="48" t="s">
        <v>79</v>
      </c>
      <c r="L362" s="49">
        <v>112031</v>
      </c>
      <c r="M362" s="77">
        <f t="shared" si="15"/>
        <v>2.9857628692058401E-2</v>
      </c>
      <c r="N362" s="46">
        <v>0</v>
      </c>
      <c r="O362" s="51" t="s">
        <v>2092</v>
      </c>
      <c r="P362" s="52" t="s">
        <v>266</v>
      </c>
      <c r="Q362" s="52" t="s">
        <v>113</v>
      </c>
      <c r="X362" s="54">
        <v>45679.457048611097</v>
      </c>
      <c r="Y362" s="45" t="s">
        <v>52</v>
      </c>
      <c r="Z362" s="55" t="s">
        <v>119</v>
      </c>
      <c r="AA362" s="44" t="s">
        <v>1262</v>
      </c>
      <c r="AC362" s="57">
        <v>1</v>
      </c>
      <c r="AD362" s="45" t="s">
        <v>128</v>
      </c>
      <c r="AE362" s="92">
        <v>1</v>
      </c>
      <c r="AF362" s="45" t="s">
        <v>128</v>
      </c>
      <c r="AI362" s="60"/>
      <c r="AO362" s="97">
        <f>(SUMIF(利润与分析!B:B,成本与总价!D:D,利润与分析!L:L)-J:J)/SUMIF(利润与分析!B:B,成本与总价!D:D,利润与分析!L:L)</f>
        <v>3.00004908632499E-2</v>
      </c>
      <c r="AP362" s="77">
        <f t="shared" si="16"/>
        <v>1.4286217119151301E-4</v>
      </c>
      <c r="AR362" s="45">
        <f t="shared" si="17"/>
        <v>0</v>
      </c>
    </row>
    <row r="363" spans="1:44" ht="20.25" customHeight="1" x14ac:dyDescent="0.45">
      <c r="A363" s="62" t="str">
        <f>VLOOKUP(E363,销售员!A:B,2,0)</f>
        <v>南区</v>
      </c>
      <c r="B363" s="62" t="str">
        <f>VLOOKUP(E363,销售员!A:C,3,0)</f>
        <v>沪浙</v>
      </c>
      <c r="C363" s="24" t="str">
        <f>VLOOKUP(E363,销售员!A:D,4,0)</f>
        <v>浙江</v>
      </c>
      <c r="D363" s="66">
        <v>820445</v>
      </c>
      <c r="E363" s="46" t="s">
        <v>164</v>
      </c>
      <c r="F363" s="45" t="s">
        <v>2093</v>
      </c>
      <c r="G363" s="45" t="s">
        <v>2094</v>
      </c>
      <c r="H363" s="45" t="s">
        <v>2095</v>
      </c>
      <c r="I363" s="44" t="s">
        <v>2096</v>
      </c>
      <c r="J363" s="24">
        <f>SUMIF(利润与分析!B:B,成本与总价!D:D,利润与分析!K:K)</f>
        <v>4388.5114400000002</v>
      </c>
      <c r="K363" s="48" t="s">
        <v>79</v>
      </c>
      <c r="L363" s="49">
        <v>4506</v>
      </c>
      <c r="M363" s="77">
        <f t="shared" si="15"/>
        <v>2.6073803817132899E-2</v>
      </c>
      <c r="N363" s="46">
        <v>0</v>
      </c>
      <c r="O363" s="51" t="s">
        <v>2097</v>
      </c>
      <c r="P363" s="52" t="s">
        <v>91</v>
      </c>
      <c r="Q363" s="52" t="s">
        <v>103</v>
      </c>
      <c r="X363" s="54">
        <v>45681.448865740698</v>
      </c>
      <c r="Y363" s="45" t="s">
        <v>118</v>
      </c>
      <c r="Z363" s="55" t="s">
        <v>119</v>
      </c>
      <c r="AA363" s="44" t="s">
        <v>1262</v>
      </c>
      <c r="AC363" s="57">
        <v>1</v>
      </c>
      <c r="AD363" s="45" t="s">
        <v>484</v>
      </c>
      <c r="AE363" s="92">
        <v>1</v>
      </c>
      <c r="AF363" s="45" t="s">
        <v>484</v>
      </c>
      <c r="AI363" s="60"/>
      <c r="AO363" s="97">
        <f>(SUMIF(利润与分析!B:B,成本与总价!D:D,利润与分析!L:L)-J:J)/SUMIF(利润与分析!B:B,成本与总价!D:D,利润与分析!L:L)</f>
        <v>4.55608003479775E-2</v>
      </c>
      <c r="AP363" s="77">
        <f t="shared" si="16"/>
        <v>1.9486996530844701E-2</v>
      </c>
      <c r="AR363" s="45">
        <f t="shared" si="17"/>
        <v>0</v>
      </c>
    </row>
    <row r="364" spans="1:44" ht="20.25" customHeight="1" x14ac:dyDescent="0.45">
      <c r="A364" s="62" t="str">
        <f>VLOOKUP(E364,销售员!A:B,2,0)</f>
        <v>北区</v>
      </c>
      <c r="B364" s="62" t="str">
        <f>VLOOKUP(E364,销售员!A:C,3,0)</f>
        <v>晋蒙宁</v>
      </c>
      <c r="C364" s="24" t="str">
        <f>VLOOKUP(E364,销售员!A:D,4,0)</f>
        <v>山西</v>
      </c>
      <c r="D364" s="66">
        <v>820080</v>
      </c>
      <c r="E364" s="46" t="s">
        <v>790</v>
      </c>
      <c r="F364" s="45" t="s">
        <v>2098</v>
      </c>
      <c r="G364" s="45" t="s">
        <v>792</v>
      </c>
      <c r="H364" s="45" t="s">
        <v>2099</v>
      </c>
      <c r="I364" s="44" t="s">
        <v>2100</v>
      </c>
      <c r="J364" s="24">
        <f>SUMIF(利润与分析!B:B,成本与总价!D:D,利润与分析!K:K)</f>
        <v>2148475</v>
      </c>
      <c r="K364" s="48" t="s">
        <v>79</v>
      </c>
      <c r="L364" s="49">
        <v>2249712</v>
      </c>
      <c r="M364" s="77">
        <f t="shared" si="15"/>
        <v>4.4999982219946402E-2</v>
      </c>
      <c r="N364" s="46">
        <v>0</v>
      </c>
      <c r="O364" s="51" t="s">
        <v>251</v>
      </c>
      <c r="P364" s="52" t="s">
        <v>398</v>
      </c>
      <c r="Q364" s="52" t="s">
        <v>113</v>
      </c>
      <c r="R364" s="53" t="s">
        <v>51</v>
      </c>
      <c r="V364" s="53">
        <v>90</v>
      </c>
      <c r="X364" s="54">
        <v>45679.458773148202</v>
      </c>
      <c r="Y364" s="45" t="s">
        <v>92</v>
      </c>
      <c r="Z364" s="55" t="s">
        <v>795</v>
      </c>
      <c r="AA364" s="44" t="s">
        <v>127</v>
      </c>
      <c r="AC364" s="57">
        <v>1</v>
      </c>
      <c r="AD364" s="45" t="s">
        <v>206</v>
      </c>
      <c r="AE364" s="92">
        <v>1</v>
      </c>
      <c r="AF364" s="45" t="s">
        <v>206</v>
      </c>
      <c r="AI364" s="60"/>
      <c r="AO364" s="97">
        <f>(SUMIF(利润与分析!B:B,成本与总价!D:D,利润与分析!L:L)-J:J)/SUMIF(利润与分析!B:B,成本与总价!D:D,利润与分析!L:L)</f>
        <v>4.5000198714279398E-2</v>
      </c>
      <c r="AP364" s="77">
        <f t="shared" si="16"/>
        <v>2.1649433300241499E-7</v>
      </c>
      <c r="AR364" s="45">
        <f t="shared" si="17"/>
        <v>90</v>
      </c>
    </row>
    <row r="365" spans="1:44" ht="20.25" customHeight="1" x14ac:dyDescent="0.45">
      <c r="A365" s="62" t="str">
        <f>VLOOKUP(E365,销售员!A:B,2,0)</f>
        <v>北区</v>
      </c>
      <c r="B365" s="62" t="str">
        <f>VLOOKUP(E365,销售员!A:C,3,0)</f>
        <v>陕豫鲁</v>
      </c>
      <c r="C365" s="24" t="str">
        <f>VLOOKUP(E365,销售员!A:D,4,0)</f>
        <v>山东</v>
      </c>
      <c r="D365" s="66">
        <v>820082</v>
      </c>
      <c r="E365" s="46" t="s">
        <v>107</v>
      </c>
      <c r="F365" s="45" t="s">
        <v>2101</v>
      </c>
      <c r="G365" s="45" t="s">
        <v>1493</v>
      </c>
      <c r="H365" s="45" t="s">
        <v>2102</v>
      </c>
      <c r="I365" s="44" t="s">
        <v>2103</v>
      </c>
      <c r="J365" s="24">
        <f>SUMIF(利润与分析!B:B,成本与总价!D:D,利润与分析!K:K)</f>
        <v>5053.92</v>
      </c>
      <c r="K365" s="48" t="s">
        <v>79</v>
      </c>
      <c r="L365" s="49">
        <v>5186.08</v>
      </c>
      <c r="M365" s="77">
        <f t="shared" si="15"/>
        <v>2.54836022583531E-2</v>
      </c>
      <c r="N365" s="46">
        <v>0</v>
      </c>
      <c r="O365" s="51" t="s">
        <v>1496</v>
      </c>
      <c r="P365" s="52" t="s">
        <v>91</v>
      </c>
      <c r="Q365" s="52" t="s">
        <v>113</v>
      </c>
      <c r="X365" s="54">
        <v>45679.467499999999</v>
      </c>
      <c r="Y365" s="45" t="s">
        <v>118</v>
      </c>
      <c r="Z365" s="55" t="s">
        <v>119</v>
      </c>
      <c r="AA365" s="44" t="s">
        <v>105</v>
      </c>
      <c r="AB365" s="56" t="s">
        <v>1761</v>
      </c>
      <c r="AC365" s="57">
        <v>2</v>
      </c>
      <c r="AD365" s="45" t="s">
        <v>120</v>
      </c>
      <c r="AE365" s="92">
        <v>1</v>
      </c>
      <c r="AF365" s="45" t="s">
        <v>120</v>
      </c>
      <c r="AI365" s="60"/>
      <c r="AO365" s="97">
        <f>(SUMIF(利润与分析!B:B,成本与总价!D:D,利润与分析!L:L)-J:J)/SUMIF(利润与分析!B:B,成本与总价!D:D,利润与分析!L:L)</f>
        <v>4.4988662131519301E-2</v>
      </c>
      <c r="AP365" s="77">
        <f t="shared" si="16"/>
        <v>1.9505059873166201E-2</v>
      </c>
      <c r="AR365" s="45">
        <f t="shared" si="17"/>
        <v>0</v>
      </c>
    </row>
    <row r="366" spans="1:44" ht="20.25" customHeight="1" x14ac:dyDescent="0.45">
      <c r="A366" s="62" t="str">
        <f>VLOOKUP(E366,销售员!A:B,2,0)</f>
        <v>南区</v>
      </c>
      <c r="B366" s="62" t="str">
        <f>VLOOKUP(E366,销售员!A:C,3,0)</f>
        <v>沪浙</v>
      </c>
      <c r="C366" s="24" t="str">
        <f>VLOOKUP(E366,销售员!A:D,4,0)</f>
        <v>浙江</v>
      </c>
      <c r="D366" s="66">
        <v>819461</v>
      </c>
      <c r="E366" s="46" t="s">
        <v>164</v>
      </c>
      <c r="F366" s="45" t="s">
        <v>2104</v>
      </c>
      <c r="G366" s="45" t="s">
        <v>2105</v>
      </c>
      <c r="H366" s="45" t="s">
        <v>2106</v>
      </c>
      <c r="I366" s="44" t="s">
        <v>2107</v>
      </c>
      <c r="J366" s="24">
        <f>SUMIF(利润与分析!B:B,成本与总价!D:D,利润与分析!K:K)</f>
        <v>8407.0993799999997</v>
      </c>
      <c r="K366" s="48" t="s">
        <v>79</v>
      </c>
      <c r="L366" s="49">
        <v>8776</v>
      </c>
      <c r="M366" s="77">
        <f t="shared" si="15"/>
        <v>4.2035166362807699E-2</v>
      </c>
      <c r="N366" s="46">
        <v>0</v>
      </c>
      <c r="O366" s="51" t="s">
        <v>2108</v>
      </c>
      <c r="P366" s="52" t="s">
        <v>91</v>
      </c>
      <c r="Q366" s="52" t="s">
        <v>103</v>
      </c>
      <c r="R366" s="53" t="s">
        <v>51</v>
      </c>
      <c r="V366" s="53">
        <v>150</v>
      </c>
      <c r="X366" s="54">
        <v>45674.7206365741</v>
      </c>
      <c r="Y366" s="45" t="s">
        <v>92</v>
      </c>
      <c r="Z366" s="55" t="s">
        <v>2109</v>
      </c>
      <c r="AA366" s="44" t="s">
        <v>1262</v>
      </c>
      <c r="AC366" s="57">
        <v>1</v>
      </c>
      <c r="AD366" s="45" t="s">
        <v>1151</v>
      </c>
      <c r="AE366" s="92">
        <v>1</v>
      </c>
      <c r="AF366" s="45" t="s">
        <v>1151</v>
      </c>
      <c r="AI366" s="60"/>
      <c r="AO366" s="97">
        <f>(SUMIF(利润与分析!B:B,成本与总价!D:D,利润与分析!L:L)-J:J)/SUMIF(利润与分析!B:B,成本与总价!D:D,利润与分析!L:L)</f>
        <v>4.2113753201651602E-2</v>
      </c>
      <c r="AP366" s="77">
        <f t="shared" si="16"/>
        <v>7.8586838843909505E-5</v>
      </c>
      <c r="AR366" s="45">
        <f t="shared" si="17"/>
        <v>150</v>
      </c>
    </row>
    <row r="367" spans="1:44" ht="20.25" customHeight="1" x14ac:dyDescent="0.45">
      <c r="A367" s="62" t="str">
        <f>VLOOKUP(E367,销售员!A:B,2,0)</f>
        <v>南区</v>
      </c>
      <c r="B367" s="62" t="str">
        <f>VLOOKUP(E367,销售员!A:C,3,0)</f>
        <v>云贵川渝</v>
      </c>
      <c r="C367" s="24" t="str">
        <f>VLOOKUP(E367,销售员!A:D,4,0)</f>
        <v>贵州</v>
      </c>
      <c r="D367" s="66">
        <v>820108</v>
      </c>
      <c r="E367" s="46" t="s">
        <v>931</v>
      </c>
      <c r="F367" s="45" t="s">
        <v>2110</v>
      </c>
      <c r="G367" s="45" t="s">
        <v>2111</v>
      </c>
      <c r="H367" s="45" t="s">
        <v>2112</v>
      </c>
      <c r="I367" s="44" t="s">
        <v>2113</v>
      </c>
      <c r="J367" s="24">
        <f>SUMIF(利润与分析!B:B,成本与总价!D:D,利润与分析!K:K)</f>
        <v>8869801.1600000001</v>
      </c>
      <c r="K367" s="48" t="s">
        <v>79</v>
      </c>
      <c r="L367" s="49">
        <v>9184080</v>
      </c>
      <c r="M367" s="77">
        <f t="shared" si="15"/>
        <v>3.4219958885375303E-2</v>
      </c>
      <c r="N367" s="46">
        <v>0</v>
      </c>
      <c r="O367" s="51" t="s">
        <v>2114</v>
      </c>
      <c r="Q367" s="52" t="s">
        <v>113</v>
      </c>
      <c r="R367" s="53" t="s">
        <v>51</v>
      </c>
      <c r="S367" s="53" t="s">
        <v>51</v>
      </c>
      <c r="T367" s="53">
        <v>150</v>
      </c>
      <c r="V367" s="53">
        <v>150</v>
      </c>
      <c r="X367" s="54">
        <v>45679.583796296298</v>
      </c>
      <c r="Y367" s="45" t="s">
        <v>345</v>
      </c>
      <c r="Z367" s="55" t="s">
        <v>1733</v>
      </c>
      <c r="AA367" s="44" t="s">
        <v>54</v>
      </c>
      <c r="AC367" s="57">
        <v>1</v>
      </c>
      <c r="AD367" s="45">
        <v>150</v>
      </c>
      <c r="AE367" s="92">
        <v>1</v>
      </c>
      <c r="AF367" s="45">
        <v>150</v>
      </c>
      <c r="AO367" s="97">
        <f>(SUMIF(利润与分析!B:B,成本与总价!D:D,利润与分析!L:L)-J:J)/SUMIF(利润与分析!B:B,成本与总价!D:D,利润与分析!L:L)</f>
        <v>3.0147288830230101E-2</v>
      </c>
      <c r="AP367" s="77">
        <f t="shared" si="16"/>
        <v>-4.07267005514523E-3</v>
      </c>
      <c r="AR367" s="45">
        <f t="shared" si="17"/>
        <v>150</v>
      </c>
    </row>
    <row r="368" spans="1:44" ht="20.25" customHeight="1" x14ac:dyDescent="0.45">
      <c r="A368" s="62" t="str">
        <f>VLOOKUP(E368,销售员!A:B,2,0)</f>
        <v>南区</v>
      </c>
      <c r="B368" s="62" t="str">
        <f>VLOOKUP(E368,销售员!A:C,3,0)</f>
        <v>云贵川渝</v>
      </c>
      <c r="C368" s="24" t="str">
        <f>VLOOKUP(E368,销售员!A:D,4,0)</f>
        <v>贵州</v>
      </c>
      <c r="D368" s="66">
        <v>820105</v>
      </c>
      <c r="E368" s="46" t="s">
        <v>931</v>
      </c>
      <c r="F368" s="45" t="s">
        <v>2115</v>
      </c>
      <c r="G368" s="45" t="s">
        <v>2111</v>
      </c>
      <c r="H368" s="45" t="s">
        <v>2116</v>
      </c>
      <c r="I368" s="44" t="s">
        <v>2117</v>
      </c>
      <c r="J368" s="24">
        <f>SUMIF(利润与分析!B:B,成本与总价!D:D,利润与分析!K:K)</f>
        <v>3234230.27</v>
      </c>
      <c r="K368" s="48" t="s">
        <v>278</v>
      </c>
      <c r="L368" s="49">
        <v>3334400</v>
      </c>
      <c r="M368" s="77">
        <f t="shared" si="15"/>
        <v>3.00413057821497E-2</v>
      </c>
      <c r="N368" s="46">
        <v>0</v>
      </c>
      <c r="O368" s="51" t="s">
        <v>2118</v>
      </c>
      <c r="Q368" s="52" t="s">
        <v>113</v>
      </c>
      <c r="R368" s="53" t="s">
        <v>51</v>
      </c>
      <c r="S368" s="53" t="s">
        <v>51</v>
      </c>
      <c r="T368" s="53">
        <v>150</v>
      </c>
      <c r="V368" s="53">
        <v>150</v>
      </c>
      <c r="X368" s="54">
        <v>45679.587812500002</v>
      </c>
      <c r="Y368" s="45" t="s">
        <v>345</v>
      </c>
      <c r="Z368" s="55" t="s">
        <v>1733</v>
      </c>
      <c r="AA368" s="44" t="s">
        <v>54</v>
      </c>
      <c r="AC368" s="57">
        <v>1</v>
      </c>
      <c r="AD368" s="45">
        <v>150</v>
      </c>
      <c r="AE368" s="92">
        <v>1</v>
      </c>
      <c r="AF368" s="45">
        <v>150</v>
      </c>
      <c r="AO368" s="97">
        <f>(SUMIF(利润与分析!B:B,成本与总价!D:D,利润与分析!L:L)-J:J)/SUMIF(利润与分析!B:B,成本与总价!D:D,利润与分析!L:L)</f>
        <v>3.0049229684196099E-2</v>
      </c>
      <c r="AP368" s="77">
        <f t="shared" si="16"/>
        <v>7.9239020464305592E-6</v>
      </c>
      <c r="AR368" s="45">
        <f t="shared" si="17"/>
        <v>150</v>
      </c>
    </row>
    <row r="369" spans="1:44" ht="20.25" customHeight="1" x14ac:dyDescent="0.45">
      <c r="A369" s="62" t="str">
        <f>VLOOKUP(E369,销售员!A:B,2,0)</f>
        <v>南区</v>
      </c>
      <c r="B369" s="62" t="str">
        <f>VLOOKUP(E369,销售员!A:C,3,0)</f>
        <v>沪浙</v>
      </c>
      <c r="C369" s="24" t="str">
        <f>VLOOKUP(E369,销售员!A:D,4,0)</f>
        <v>浙江</v>
      </c>
      <c r="D369" s="66">
        <v>821410</v>
      </c>
      <c r="E369" s="46" t="s">
        <v>246</v>
      </c>
      <c r="F369" s="45" t="s">
        <v>2119</v>
      </c>
      <c r="G369" s="45" t="s">
        <v>2120</v>
      </c>
      <c r="H369" s="45" t="s">
        <v>2121</v>
      </c>
      <c r="I369" s="44" t="s">
        <v>2122</v>
      </c>
      <c r="J369" s="24">
        <f>SUMIF(利润与分析!B:B,成本与总价!D:D,利润与分析!K:K)</f>
        <v>338061.97</v>
      </c>
      <c r="K369" s="48" t="s">
        <v>79</v>
      </c>
      <c r="L369" s="49">
        <v>348517</v>
      </c>
      <c r="M369" s="77">
        <f t="shared" si="15"/>
        <v>2.99986227357633E-2</v>
      </c>
      <c r="N369" s="46">
        <v>100000</v>
      </c>
      <c r="O369" s="51" t="s">
        <v>2123</v>
      </c>
      <c r="P369" s="52" t="s">
        <v>213</v>
      </c>
      <c r="Q369" s="52" t="s">
        <v>81</v>
      </c>
      <c r="R369" s="53" t="s">
        <v>51</v>
      </c>
      <c r="V369" s="53">
        <v>90</v>
      </c>
      <c r="X369" s="54">
        <v>45700.424131944397</v>
      </c>
      <c r="Y369" s="45" t="s">
        <v>92</v>
      </c>
      <c r="Z369" s="55" t="s">
        <v>2124</v>
      </c>
      <c r="AA369" s="44" t="s">
        <v>1262</v>
      </c>
      <c r="AC369" s="57">
        <v>2</v>
      </c>
      <c r="AD369" s="45" t="s">
        <v>206</v>
      </c>
      <c r="AE369" s="92">
        <v>1</v>
      </c>
      <c r="AF369" s="45" t="s">
        <v>206</v>
      </c>
      <c r="AI369" s="60"/>
      <c r="AO369" s="97">
        <f>(SUMIF(利润与分析!B:B,成本与总价!D:D,利润与分析!L:L)-J:J)/SUMIF(利润与分析!B:B,成本与总价!D:D,利润与分析!L:L)</f>
        <v>3.0000403996767702E-2</v>
      </c>
      <c r="AP369" s="77">
        <f t="shared" si="16"/>
        <v>1.78126100435633E-6</v>
      </c>
      <c r="AR369" s="45">
        <f t="shared" si="17"/>
        <v>90</v>
      </c>
    </row>
    <row r="370" spans="1:44" ht="20.25" customHeight="1" x14ac:dyDescent="0.45">
      <c r="A370" s="62" t="str">
        <f>VLOOKUP(E370,销售员!A:B,2,0)</f>
        <v>北区</v>
      </c>
      <c r="B370" s="62" t="str">
        <f>VLOOKUP(E370,销售员!A:C,3,0)</f>
        <v>陕豫鲁</v>
      </c>
      <c r="C370" s="24" t="str">
        <f>VLOOKUP(E370,销售员!A:D,4,0)</f>
        <v>山东</v>
      </c>
      <c r="D370" s="66">
        <v>819733</v>
      </c>
      <c r="E370" s="46" t="s">
        <v>764</v>
      </c>
      <c r="F370" s="45" t="s">
        <v>2125</v>
      </c>
      <c r="G370" s="45" t="s">
        <v>2126</v>
      </c>
      <c r="H370" s="45" t="s">
        <v>2127</v>
      </c>
      <c r="I370" s="44" t="s">
        <v>2128</v>
      </c>
      <c r="J370" s="24">
        <f>SUMIF(利润与分析!B:B,成本与总价!D:D,利润与分析!K:K)</f>
        <v>584438.26</v>
      </c>
      <c r="K370" s="48" t="s">
        <v>79</v>
      </c>
      <c r="L370" s="49">
        <v>602513.84</v>
      </c>
      <c r="M370" s="77">
        <f t="shared" si="15"/>
        <v>3.0000273520687699E-2</v>
      </c>
      <c r="N370" s="46">
        <v>0</v>
      </c>
      <c r="O370" s="51" t="s">
        <v>2129</v>
      </c>
      <c r="P370" s="52" t="s">
        <v>213</v>
      </c>
      <c r="Q370" s="52" t="s">
        <v>81</v>
      </c>
      <c r="R370" s="53" t="s">
        <v>51</v>
      </c>
      <c r="T370" s="53">
        <v>90</v>
      </c>
      <c r="V370" s="53">
        <v>90</v>
      </c>
      <c r="X370" s="54">
        <v>45678.4057986111</v>
      </c>
      <c r="Y370" s="45" t="s">
        <v>92</v>
      </c>
      <c r="Z370" s="55" t="s">
        <v>114</v>
      </c>
      <c r="AA370" s="44" t="s">
        <v>105</v>
      </c>
      <c r="AC370" s="57">
        <v>1</v>
      </c>
      <c r="AD370" s="45" t="s">
        <v>206</v>
      </c>
      <c r="AE370" s="92">
        <v>1</v>
      </c>
      <c r="AF370" s="45" t="s">
        <v>206</v>
      </c>
      <c r="AI370" s="60"/>
      <c r="AO370" s="97">
        <f>(SUMIF(利润与分析!B:B,成本与总价!D:D,利润与分析!L:L)-J:J)/SUMIF(利润与分析!B:B,成本与总价!D:D,利润与分析!L:L)</f>
        <v>3.0000273520687699E-2</v>
      </c>
      <c r="AP370" s="77">
        <f t="shared" si="16"/>
        <v>0</v>
      </c>
      <c r="AR370" s="45">
        <f t="shared" si="17"/>
        <v>90</v>
      </c>
    </row>
    <row r="371" spans="1:44" ht="20.25" customHeight="1" x14ac:dyDescent="0.45">
      <c r="A371" s="62" t="str">
        <f>VLOOKUP(E371,销售员!A:B,2,0)</f>
        <v>北区</v>
      </c>
      <c r="B371" s="62" t="str">
        <f>VLOOKUP(E371,销售员!A:C,3,0)</f>
        <v>黑吉辽</v>
      </c>
      <c r="C371" s="24" t="str">
        <f>VLOOKUP(E371,销售员!A:D,4,0)</f>
        <v>黑龙江</v>
      </c>
      <c r="D371" s="66">
        <v>820128</v>
      </c>
      <c r="E371" s="46" t="s">
        <v>214</v>
      </c>
      <c r="F371" s="45" t="s">
        <v>2130</v>
      </c>
      <c r="G371" s="45" t="s">
        <v>2131</v>
      </c>
      <c r="H371" s="45" t="s">
        <v>2132</v>
      </c>
      <c r="I371" s="44" t="s">
        <v>2133</v>
      </c>
      <c r="J371" s="24">
        <f>SUMIF(利润与分析!B:B,成本与总价!D:D,利润与分析!K:K)</f>
        <v>635.35</v>
      </c>
      <c r="K371" s="48" t="s">
        <v>79</v>
      </c>
      <c r="L371" s="49">
        <v>642.16</v>
      </c>
      <c r="M371" s="77">
        <f t="shared" si="15"/>
        <v>1.06048336863086E-2</v>
      </c>
      <c r="N371" s="46">
        <v>0</v>
      </c>
      <c r="O371" s="51" t="s">
        <v>2134</v>
      </c>
      <c r="P371" s="52" t="s">
        <v>213</v>
      </c>
      <c r="Q371" s="52" t="s">
        <v>113</v>
      </c>
      <c r="X371" s="54">
        <v>45679.613379629598</v>
      </c>
      <c r="Y371" s="45" t="s">
        <v>118</v>
      </c>
      <c r="Z371" s="55" t="s">
        <v>119</v>
      </c>
      <c r="AA371" s="44" t="s">
        <v>127</v>
      </c>
      <c r="AC371" s="57">
        <v>1</v>
      </c>
      <c r="AD371" s="45" t="s">
        <v>120</v>
      </c>
      <c r="AE371" s="92">
        <v>1</v>
      </c>
      <c r="AF371" s="45" t="s">
        <v>120</v>
      </c>
      <c r="AI371" s="60"/>
      <c r="AO371" s="97">
        <f>(SUMIF(利润与分析!B:B,成本与总价!D:D,利润与分析!L:L)-J:J)/SUMIF(利润与分析!B:B,成本与总价!D:D,利润与分析!L:L)</f>
        <v>0.03</v>
      </c>
      <c r="AP371" s="77">
        <f t="shared" si="16"/>
        <v>1.9395166313691301E-2</v>
      </c>
      <c r="AR371" s="45">
        <f t="shared" si="17"/>
        <v>0</v>
      </c>
    </row>
    <row r="372" spans="1:44" ht="20.25" customHeight="1" x14ac:dyDescent="0.45">
      <c r="A372" s="62" t="str">
        <f>VLOOKUP(E372,销售员!A:B,2,0)</f>
        <v>北区</v>
      </c>
      <c r="B372" s="62" t="str">
        <f>VLOOKUP(E372,销售员!A:C,3,0)</f>
        <v>陕豫鲁</v>
      </c>
      <c r="C372" s="24" t="str">
        <f>VLOOKUP(E372,销售员!A:D,4,0)</f>
        <v>山东</v>
      </c>
      <c r="D372" s="66">
        <v>821214</v>
      </c>
      <c r="E372" s="46" t="s">
        <v>764</v>
      </c>
      <c r="F372" s="45" t="s">
        <v>2135</v>
      </c>
      <c r="G372" s="45" t="s">
        <v>2136</v>
      </c>
      <c r="H372" s="45" t="s">
        <v>2137</v>
      </c>
      <c r="I372" s="44" t="s">
        <v>2138</v>
      </c>
      <c r="J372" s="24">
        <f>SUMIF(利润与分析!B:B,成本与总价!D:D,利润与分析!K:K)</f>
        <v>751437.59</v>
      </c>
      <c r="K372" s="48" t="s">
        <v>79</v>
      </c>
      <c r="L372" s="49">
        <v>771109</v>
      </c>
      <c r="M372" s="77">
        <f t="shared" si="15"/>
        <v>2.5510543904947301E-2</v>
      </c>
      <c r="N372" s="46">
        <v>0</v>
      </c>
      <c r="O372" s="51" t="s">
        <v>2139</v>
      </c>
      <c r="P372" s="52" t="s">
        <v>252</v>
      </c>
      <c r="Q372" s="52" t="s">
        <v>81</v>
      </c>
      <c r="X372" s="54">
        <v>45699.633009259298</v>
      </c>
      <c r="Y372" s="45" t="s">
        <v>92</v>
      </c>
      <c r="Z372" s="55" t="s">
        <v>119</v>
      </c>
      <c r="AA372" s="44" t="s">
        <v>105</v>
      </c>
      <c r="AB372" s="56" t="s">
        <v>1705</v>
      </c>
      <c r="AC372" s="57">
        <v>2</v>
      </c>
      <c r="AD372" s="45" t="s">
        <v>128</v>
      </c>
      <c r="AE372" s="92">
        <v>1</v>
      </c>
      <c r="AF372" s="45" t="s">
        <v>128</v>
      </c>
      <c r="AI372" s="60"/>
      <c r="AO372" s="97">
        <f>(SUMIF(利润与分析!B:B,成本与总价!D:D,利润与分析!L:L)-J:J)/SUMIF(利润与分析!B:B,成本与总价!D:D,利润与分析!L:L)</f>
        <v>4.5000116541267697E-2</v>
      </c>
      <c r="AP372" s="77">
        <f t="shared" si="16"/>
        <v>1.9489572636320399E-2</v>
      </c>
      <c r="AR372" s="45">
        <f t="shared" si="17"/>
        <v>0</v>
      </c>
    </row>
    <row r="373" spans="1:44" ht="20.25" customHeight="1" x14ac:dyDescent="0.45">
      <c r="A373" s="62" t="str">
        <f>VLOOKUP(E373,销售员!A:B,2,0)</f>
        <v>北区</v>
      </c>
      <c r="B373" s="62" t="str">
        <f>VLOOKUP(E373,销售员!A:C,3,0)</f>
        <v>京津冀</v>
      </c>
      <c r="C373" s="24" t="str">
        <f>VLOOKUP(E373,销售员!A:D,4,0)</f>
        <v>河北</v>
      </c>
      <c r="D373" s="66">
        <v>820139</v>
      </c>
      <c r="E373" s="46" t="s">
        <v>115</v>
      </c>
      <c r="F373" s="45" t="s">
        <v>2140</v>
      </c>
      <c r="G373" s="45" t="s">
        <v>2141</v>
      </c>
      <c r="H373" s="45" t="s">
        <v>2142</v>
      </c>
      <c r="I373" s="44" t="s">
        <v>2143</v>
      </c>
      <c r="J373" s="24">
        <f>SUMIF(利润与分析!B:B,成本与总价!D:D,利润与分析!K:K)</f>
        <v>38426</v>
      </c>
      <c r="K373" s="48" t="s">
        <v>79</v>
      </c>
      <c r="L373" s="49">
        <v>40061</v>
      </c>
      <c r="M373" s="77">
        <f t="shared" si="15"/>
        <v>4.0812760540176199E-2</v>
      </c>
      <c r="N373" s="46">
        <v>0</v>
      </c>
      <c r="O373" s="51" t="s">
        <v>2144</v>
      </c>
      <c r="P373" s="52" t="s">
        <v>294</v>
      </c>
      <c r="Q373" s="52" t="s">
        <v>113</v>
      </c>
      <c r="X373" s="54">
        <v>45679.629155092603</v>
      </c>
      <c r="Y373" s="45" t="s">
        <v>118</v>
      </c>
      <c r="Z373" s="55" t="s">
        <v>119</v>
      </c>
      <c r="AA373" s="44" t="s">
        <v>127</v>
      </c>
      <c r="AC373" s="57">
        <v>1</v>
      </c>
      <c r="AD373" s="45" t="s">
        <v>120</v>
      </c>
      <c r="AE373" s="92">
        <v>1</v>
      </c>
      <c r="AF373" s="45" t="s">
        <v>120</v>
      </c>
      <c r="AI373" s="60"/>
      <c r="AO373" s="97">
        <f>(SUMIF(利润与分析!B:B,成本与总价!D:D,利润与分析!L:L)-J:J)/SUMIF(利润与分析!B:B,成本与总价!D:D,利润与分析!L:L)</f>
        <v>5.99948628252015E-2</v>
      </c>
      <c r="AP373" s="77">
        <f t="shared" si="16"/>
        <v>1.9182102285025301E-2</v>
      </c>
      <c r="AR373" s="45">
        <f t="shared" si="17"/>
        <v>0</v>
      </c>
    </row>
    <row r="374" spans="1:44" ht="20.25" customHeight="1" x14ac:dyDescent="0.45">
      <c r="A374" s="62" t="str">
        <f>VLOOKUP(E374,销售员!A:B,2,0)</f>
        <v>北区</v>
      </c>
      <c r="B374" s="62" t="str">
        <f>VLOOKUP(E374,销售员!A:C,3,0)</f>
        <v>陕豫鲁</v>
      </c>
      <c r="C374" s="24" t="str">
        <f>VLOOKUP(E374,销售员!A:D,4,0)</f>
        <v>山东</v>
      </c>
      <c r="D374" s="66">
        <v>819875</v>
      </c>
      <c r="E374" s="46" t="s">
        <v>764</v>
      </c>
      <c r="F374" s="45" t="s">
        <v>2145</v>
      </c>
      <c r="G374" s="45" t="s">
        <v>2146</v>
      </c>
      <c r="H374" s="45" t="s">
        <v>2147</v>
      </c>
      <c r="I374" s="44" t="s">
        <v>2148</v>
      </c>
      <c r="J374" s="24">
        <f>SUMIF(利润与分析!B:B,成本与总价!D:D,利润与分析!K:K)</f>
        <v>357132.45</v>
      </c>
      <c r="K374" s="48" t="s">
        <v>79</v>
      </c>
      <c r="L374" s="49">
        <v>373960.7</v>
      </c>
      <c r="M374" s="77">
        <f t="shared" si="15"/>
        <v>4.5000049470439202E-2</v>
      </c>
      <c r="N374" s="46">
        <v>0</v>
      </c>
      <c r="O374" s="51" t="s">
        <v>1595</v>
      </c>
      <c r="P374" s="52" t="s">
        <v>252</v>
      </c>
      <c r="Q374" s="52" t="s">
        <v>81</v>
      </c>
      <c r="X374" s="54">
        <v>45678.629884259302</v>
      </c>
      <c r="Y374" s="45" t="s">
        <v>92</v>
      </c>
      <c r="Z374" s="55" t="s">
        <v>119</v>
      </c>
      <c r="AA374" s="44" t="s">
        <v>105</v>
      </c>
      <c r="AC374" s="57">
        <v>1</v>
      </c>
      <c r="AD374" s="45" t="s">
        <v>128</v>
      </c>
      <c r="AE374" s="92">
        <v>1</v>
      </c>
      <c r="AF374" s="45" t="s">
        <v>128</v>
      </c>
      <c r="AI374" s="60"/>
      <c r="AO374" s="97">
        <f>(SUMIF(利润与分析!B:B,成本与总价!D:D,利润与分析!L:L)-J:J)/SUMIF(利润与分析!B:B,成本与总价!D:D,利润与分析!L:L)</f>
        <v>4.5000049470439202E-2</v>
      </c>
      <c r="AP374" s="77">
        <f t="shared" si="16"/>
        <v>0</v>
      </c>
      <c r="AR374" s="45">
        <f t="shared" si="17"/>
        <v>0</v>
      </c>
    </row>
    <row r="375" spans="1:44" ht="20.25" customHeight="1" x14ac:dyDescent="0.45">
      <c r="A375" s="62" t="str">
        <f>VLOOKUP(E375,销售员!A:B,2,0)</f>
        <v>南区</v>
      </c>
      <c r="B375" s="62" t="str">
        <f>VLOOKUP(E375,销售员!A:C,3,0)</f>
        <v>福建</v>
      </c>
      <c r="C375" s="24" t="str">
        <f>VLOOKUP(E375,销售员!A:D,4,0)</f>
        <v>福建</v>
      </c>
      <c r="D375" s="66">
        <v>820177</v>
      </c>
      <c r="E375" s="46" t="s">
        <v>226</v>
      </c>
      <c r="F375" s="45" t="s">
        <v>2149</v>
      </c>
      <c r="G375" s="45" t="s">
        <v>756</v>
      </c>
      <c r="H375" s="45" t="s">
        <v>2150</v>
      </c>
      <c r="I375" s="44" t="s">
        <v>2151</v>
      </c>
      <c r="J375" s="24">
        <f>SUMIF(利润与分析!B:B,成本与总价!D:D,利润与分析!K:K)</f>
        <v>763.9</v>
      </c>
      <c r="K375" s="48" t="s">
        <v>79</v>
      </c>
      <c r="L375" s="49">
        <v>799.88</v>
      </c>
      <c r="M375" s="77">
        <f t="shared" si="15"/>
        <v>4.49817472620892E-2</v>
      </c>
      <c r="N375" s="46">
        <v>0</v>
      </c>
      <c r="O375" s="51" t="s">
        <v>1738</v>
      </c>
      <c r="P375" s="52" t="s">
        <v>91</v>
      </c>
      <c r="Q375" s="52" t="s">
        <v>113</v>
      </c>
      <c r="X375" s="54">
        <v>45679.695300925901</v>
      </c>
      <c r="Y375" s="45" t="s">
        <v>52</v>
      </c>
      <c r="Z375" s="55" t="s">
        <v>119</v>
      </c>
      <c r="AA375" s="44" t="s">
        <v>94</v>
      </c>
      <c r="AC375" s="57">
        <v>1</v>
      </c>
      <c r="AD375" s="45" t="s">
        <v>128</v>
      </c>
      <c r="AE375" s="92">
        <v>1</v>
      </c>
      <c r="AF375" s="45" t="s">
        <v>128</v>
      </c>
      <c r="AI375" s="60"/>
      <c r="AO375" s="97">
        <f>(SUMIF(利润与分析!B:B,成本与总价!D:D,利润与分析!L:L)-J:J)/SUMIF(利润与分析!B:B,成本与总价!D:D,利润与分析!L:L)</f>
        <v>4.5005625703212801E-2</v>
      </c>
      <c r="AP375" s="77">
        <f t="shared" si="16"/>
        <v>2.38784411235662E-5</v>
      </c>
      <c r="AR375" s="45">
        <f t="shared" si="17"/>
        <v>0</v>
      </c>
    </row>
    <row r="376" spans="1:44" ht="20.25" customHeight="1" x14ac:dyDescent="0.45">
      <c r="A376" s="62" t="str">
        <f>VLOOKUP(E376,销售员!A:B,2,0)</f>
        <v>北区</v>
      </c>
      <c r="B376" s="62" t="str">
        <f>VLOOKUP(E376,销售员!A:C,3,0)</f>
        <v>陕豫鲁</v>
      </c>
      <c r="C376" s="24" t="str">
        <f>VLOOKUP(E376,销售员!A:D,4,0)</f>
        <v>河南</v>
      </c>
      <c r="D376" s="66">
        <v>820173</v>
      </c>
      <c r="E376" s="46" t="s">
        <v>1451</v>
      </c>
      <c r="F376" s="45" t="s">
        <v>2152</v>
      </c>
      <c r="G376" s="45" t="s">
        <v>1319</v>
      </c>
      <c r="H376" s="45" t="s">
        <v>2153</v>
      </c>
      <c r="I376" s="44" t="s">
        <v>2154</v>
      </c>
      <c r="J376" s="24">
        <f>SUMIF(利润与分析!B:B,成本与总价!D:D,利润与分析!K:K)</f>
        <v>94372.479999999996</v>
      </c>
      <c r="K376" s="48" t="s">
        <v>79</v>
      </c>
      <c r="L376" s="49">
        <v>95345</v>
      </c>
      <c r="M376" s="77">
        <f t="shared" si="15"/>
        <v>1.0200010488226999E-2</v>
      </c>
      <c r="N376" s="46">
        <v>0</v>
      </c>
      <c r="O376" s="51" t="s">
        <v>2155</v>
      </c>
      <c r="P376" s="52" t="s">
        <v>280</v>
      </c>
      <c r="Q376" s="52" t="s">
        <v>113</v>
      </c>
      <c r="X376" s="54">
        <v>45679.706689814797</v>
      </c>
      <c r="Y376" s="45" t="s">
        <v>118</v>
      </c>
      <c r="Z376" s="55" t="s">
        <v>119</v>
      </c>
      <c r="AA376" s="44" t="s">
        <v>105</v>
      </c>
      <c r="AC376" s="57">
        <v>1</v>
      </c>
      <c r="AD376" s="45" t="s">
        <v>120</v>
      </c>
      <c r="AE376" s="92">
        <v>1</v>
      </c>
      <c r="AF376" s="45" t="s">
        <v>120</v>
      </c>
      <c r="AI376" s="60"/>
      <c r="AO376" s="97">
        <f>(SUMIF(利润与分析!B:B,成本与总价!D:D,利润与分析!L:L)-J:J)/SUMIF(利润与分析!B:B,成本与总价!D:D,利润与分析!L:L)</f>
        <v>2.99998355452499E-2</v>
      </c>
      <c r="AP376" s="77">
        <f t="shared" si="16"/>
        <v>1.97998250570229E-2</v>
      </c>
      <c r="AR376" s="45">
        <f t="shared" si="17"/>
        <v>0</v>
      </c>
    </row>
    <row r="377" spans="1:44" ht="20.25" customHeight="1" x14ac:dyDescent="0.45">
      <c r="A377" s="62" t="str">
        <f>VLOOKUP(E377,销售员!A:B,2,0)</f>
        <v>北区</v>
      </c>
      <c r="B377" s="62" t="str">
        <f>VLOOKUP(E377,销售员!A:C,3,0)</f>
        <v>陕豫鲁</v>
      </c>
      <c r="C377" s="24" t="str">
        <f>VLOOKUP(E377,销售员!A:D,4,0)</f>
        <v>山东</v>
      </c>
      <c r="D377" s="66">
        <v>819728</v>
      </c>
      <c r="E377" s="46" t="s">
        <v>140</v>
      </c>
      <c r="F377" s="45" t="s">
        <v>2156</v>
      </c>
      <c r="G377" s="45" t="s">
        <v>2157</v>
      </c>
      <c r="H377" s="45" t="s">
        <v>2158</v>
      </c>
      <c r="I377" s="44" t="s">
        <v>2159</v>
      </c>
      <c r="J377" s="24">
        <f>SUMIF(利润与分析!B:B,成本与总价!D:D,利润与分析!K:K)</f>
        <v>4310.82</v>
      </c>
      <c r="K377" s="48" t="s">
        <v>79</v>
      </c>
      <c r="L377" s="49">
        <v>4424</v>
      </c>
      <c r="M377" s="77">
        <f t="shared" si="15"/>
        <v>2.5583182640144701E-2</v>
      </c>
      <c r="N377" s="46">
        <v>0</v>
      </c>
      <c r="O377" s="51" t="s">
        <v>2160</v>
      </c>
      <c r="Q377" s="52" t="s">
        <v>113</v>
      </c>
      <c r="X377" s="54">
        <v>45678.402893518498</v>
      </c>
      <c r="Y377" s="45" t="s">
        <v>118</v>
      </c>
      <c r="Z377" s="55" t="s">
        <v>119</v>
      </c>
      <c r="AA377" s="44" t="s">
        <v>105</v>
      </c>
      <c r="AC377" s="57">
        <v>1</v>
      </c>
      <c r="AD377" s="45" t="s">
        <v>120</v>
      </c>
      <c r="AE377" s="92">
        <v>1</v>
      </c>
      <c r="AF377" s="45" t="s">
        <v>120</v>
      </c>
      <c r="AI377" s="60"/>
      <c r="AO377" s="97">
        <f>(SUMIF(利润与分析!B:B,成本与总价!D:D,利润与分析!L:L)-J:J)/SUMIF(利润与分析!B:B,成本与总价!D:D,利润与分析!L:L)</f>
        <v>4.5002614112663902E-2</v>
      </c>
      <c r="AP377" s="77">
        <f t="shared" si="16"/>
        <v>1.9419431472519198E-2</v>
      </c>
      <c r="AR377" s="45">
        <f t="shared" si="17"/>
        <v>0</v>
      </c>
    </row>
    <row r="378" spans="1:44" ht="20.25" customHeight="1" x14ac:dyDescent="0.45">
      <c r="A378" s="62" t="str">
        <f>VLOOKUP(E378,销售员!A:B,2,0)</f>
        <v>南区</v>
      </c>
      <c r="B378" s="62" t="str">
        <f>VLOOKUP(E378,销售员!A:C,3,0)</f>
        <v>广深</v>
      </c>
      <c r="C378" s="24" t="str">
        <f>VLOOKUP(E378,销售员!A:D,4,0)</f>
        <v>广东深圳</v>
      </c>
      <c r="D378" s="66">
        <v>820208</v>
      </c>
      <c r="E378" s="46" t="s">
        <v>2161</v>
      </c>
      <c r="F378" s="45" t="s">
        <v>2162</v>
      </c>
      <c r="G378" s="45" t="s">
        <v>2163</v>
      </c>
      <c r="H378" s="45" t="s">
        <v>2164</v>
      </c>
      <c r="I378" s="44" t="s">
        <v>2165</v>
      </c>
      <c r="J378" s="24">
        <f>SUMIF(利润与分析!B:B,成本与总价!D:D,利润与分析!K:K)</f>
        <v>4699.8599999999997</v>
      </c>
      <c r="K378" s="48" t="s">
        <v>79</v>
      </c>
      <c r="L378" s="49">
        <v>4823</v>
      </c>
      <c r="M378" s="77">
        <f t="shared" si="15"/>
        <v>2.5531826663902201E-2</v>
      </c>
      <c r="N378" s="46">
        <v>0</v>
      </c>
      <c r="O378" s="51" t="s">
        <v>2166</v>
      </c>
      <c r="Q378" s="52" t="s">
        <v>113</v>
      </c>
      <c r="X378" s="54">
        <v>45679.725763888899</v>
      </c>
      <c r="Y378" s="45" t="s">
        <v>118</v>
      </c>
      <c r="Z378" s="55" t="s">
        <v>119</v>
      </c>
      <c r="AA378" s="44" t="s">
        <v>94</v>
      </c>
      <c r="AC378" s="57">
        <v>1</v>
      </c>
      <c r="AD378" s="45" t="s">
        <v>120</v>
      </c>
      <c r="AE378" s="92">
        <v>1</v>
      </c>
      <c r="AF378" s="45" t="s">
        <v>120</v>
      </c>
      <c r="AI378" s="60"/>
      <c r="AO378" s="97">
        <f>(SUMIF(利润与分析!B:B,成本与总价!D:D,利润与分析!L:L)-J:J)/SUMIF(利润与分析!B:B,成本与总价!D:D,利润与分析!L:L)</f>
        <v>4.5000121918509703E-2</v>
      </c>
      <c r="AP378" s="77">
        <f t="shared" si="16"/>
        <v>1.9468295254607498E-2</v>
      </c>
      <c r="AR378" s="45">
        <f t="shared" si="17"/>
        <v>0</v>
      </c>
    </row>
    <row r="379" spans="1:44" ht="20.25" customHeight="1" x14ac:dyDescent="0.45">
      <c r="A379" s="62" t="str">
        <f>VLOOKUP(E379,销售员!A:B,2,0)</f>
        <v>北区</v>
      </c>
      <c r="B379" s="62" t="str">
        <f>VLOOKUP(E379,销售员!A:C,3,0)</f>
        <v>新甘青</v>
      </c>
      <c r="C379" s="24" t="str">
        <f>VLOOKUP(E379,销售员!A:D,4,0)</f>
        <v>新疆</v>
      </c>
      <c r="D379" s="66">
        <v>820206</v>
      </c>
      <c r="E379" s="46" t="s">
        <v>1864</v>
      </c>
      <c r="F379" s="45" t="s">
        <v>2167</v>
      </c>
      <c r="G379" s="45" t="s">
        <v>2168</v>
      </c>
      <c r="H379" s="45" t="s">
        <v>2169</v>
      </c>
      <c r="I379" s="44" t="s">
        <v>2170</v>
      </c>
      <c r="J379" s="24">
        <f>SUMIF(利润与分析!B:B,成本与总价!D:D,利润与分析!K:K)</f>
        <v>10825.67</v>
      </c>
      <c r="K379" s="48" t="s">
        <v>79</v>
      </c>
      <c r="L379" s="49">
        <v>11336</v>
      </c>
      <c r="M379" s="77">
        <f t="shared" si="15"/>
        <v>4.50185250529287E-2</v>
      </c>
      <c r="N379" s="46">
        <v>0</v>
      </c>
      <c r="O379" s="51" t="s">
        <v>2171</v>
      </c>
      <c r="P379" s="52" t="s">
        <v>91</v>
      </c>
      <c r="Q379" s="52" t="s">
        <v>113</v>
      </c>
      <c r="X379" s="54">
        <v>45679.748356481497</v>
      </c>
      <c r="Y379" s="45" t="s">
        <v>118</v>
      </c>
      <c r="Z379" s="55" t="s">
        <v>119</v>
      </c>
      <c r="AA379" s="44" t="s">
        <v>54</v>
      </c>
      <c r="AC379" s="57">
        <v>1</v>
      </c>
      <c r="AD379" s="45" t="s">
        <v>120</v>
      </c>
      <c r="AE379" s="92">
        <v>1</v>
      </c>
      <c r="AF379" s="45" t="s">
        <v>120</v>
      </c>
      <c r="AI379" s="60"/>
      <c r="AO379" s="97">
        <f>(SUMIF(利润与分析!B:B,成本与总价!D:D,利润与分析!L:L)-J:J)/SUMIF(利润与分析!B:B,成本与总价!D:D,利润与分析!L:L)</f>
        <v>4.5000833642825103E-2</v>
      </c>
      <c r="AP379" s="77">
        <f t="shared" si="16"/>
        <v>-1.7691410103576299E-5</v>
      </c>
      <c r="AR379" s="45">
        <f t="shared" si="17"/>
        <v>0</v>
      </c>
    </row>
    <row r="380" spans="1:44" ht="20.25" customHeight="1" x14ac:dyDescent="0.45">
      <c r="A380" s="62" t="str">
        <f>VLOOKUP(E380,销售员!A:B,2,0)</f>
        <v>南区</v>
      </c>
      <c r="B380" s="62" t="str">
        <f>VLOOKUP(E380,销售员!A:C,3,0)</f>
        <v>苏皖</v>
      </c>
      <c r="C380" s="24" t="str">
        <f>VLOOKUP(E380,销售员!A:D,4,0)</f>
        <v>江苏</v>
      </c>
      <c r="D380" s="66">
        <v>817238</v>
      </c>
      <c r="E380" s="46" t="s">
        <v>2172</v>
      </c>
      <c r="F380" s="45" t="s">
        <v>2173</v>
      </c>
      <c r="G380" s="45" t="s">
        <v>2174</v>
      </c>
      <c r="H380" s="45" t="s">
        <v>2175</v>
      </c>
      <c r="I380" s="44" t="s">
        <v>2176</v>
      </c>
      <c r="J380" s="24">
        <f>SUMIF(利润与分析!B:B,成本与总价!D:D,利润与分析!K:K)</f>
        <v>339995.33</v>
      </c>
      <c r="K380" s="48" t="s">
        <v>79</v>
      </c>
      <c r="L380" s="49">
        <v>362844</v>
      </c>
      <c r="M380" s="77">
        <f t="shared" si="15"/>
        <v>6.2971056431965405E-2</v>
      </c>
      <c r="N380" s="46">
        <v>0</v>
      </c>
      <c r="O380" s="51" t="s">
        <v>2177</v>
      </c>
      <c r="P380" s="52" t="s">
        <v>91</v>
      </c>
      <c r="Q380" s="52" t="s">
        <v>113</v>
      </c>
      <c r="X380" s="54">
        <v>45664.751284722202</v>
      </c>
      <c r="Y380" s="45" t="s">
        <v>92</v>
      </c>
      <c r="Z380" s="55" t="s">
        <v>119</v>
      </c>
      <c r="AA380" s="44" t="s">
        <v>127</v>
      </c>
      <c r="AC380" s="57">
        <v>1</v>
      </c>
      <c r="AD380" s="45" t="s">
        <v>179</v>
      </c>
      <c r="AE380" s="92">
        <v>1</v>
      </c>
      <c r="AF380" s="45" t="s">
        <v>179</v>
      </c>
      <c r="AI380" s="60"/>
      <c r="AO380" s="97">
        <f>(SUMIF(利润与分析!B:B,成本与总价!D:D,利润与分析!L:L)-J:J)/SUMIF(利润与分析!B:B,成本与总价!D:D,利润与分析!L:L)</f>
        <v>5.3600410965748697E-2</v>
      </c>
      <c r="AP380" s="77">
        <f t="shared" si="16"/>
        <v>-9.3706454662166698E-3</v>
      </c>
      <c r="AR380" s="45">
        <f t="shared" si="17"/>
        <v>0</v>
      </c>
    </row>
    <row r="381" spans="1:44" ht="20.25" customHeight="1" x14ac:dyDescent="0.45">
      <c r="A381" s="62" t="str">
        <f>VLOOKUP(E381,销售员!A:B,2,0)</f>
        <v>北区</v>
      </c>
      <c r="B381" s="62" t="str">
        <f>VLOOKUP(E381,销售员!A:C,3,0)</f>
        <v>晋蒙宁</v>
      </c>
      <c r="C381" s="24" t="str">
        <f>VLOOKUP(E381,销售员!A:D,4,0)</f>
        <v>内蒙</v>
      </c>
      <c r="D381" s="66">
        <v>820237</v>
      </c>
      <c r="E381" s="46" t="s">
        <v>986</v>
      </c>
      <c r="F381" s="45" t="s">
        <v>2178</v>
      </c>
      <c r="G381" s="45" t="s">
        <v>2179</v>
      </c>
      <c r="H381" s="45" t="s">
        <v>2180</v>
      </c>
      <c r="I381" s="44" t="s">
        <v>2181</v>
      </c>
      <c r="J381" s="24">
        <f>SUMIF(利润与分析!B:B,成本与总价!D:D,利润与分析!K:K)</f>
        <v>77600</v>
      </c>
      <c r="K381" s="48" t="s">
        <v>278</v>
      </c>
      <c r="L381" s="49">
        <v>78400</v>
      </c>
      <c r="M381" s="77">
        <f t="shared" si="15"/>
        <v>1.02040816326531E-2</v>
      </c>
      <c r="N381" s="46">
        <v>0</v>
      </c>
      <c r="O381" s="51" t="s">
        <v>2011</v>
      </c>
      <c r="P381" s="52" t="s">
        <v>1276</v>
      </c>
      <c r="Q381" s="52" t="s">
        <v>113</v>
      </c>
      <c r="X381" s="54">
        <v>45680.429131944402</v>
      </c>
      <c r="Y381" s="45" t="s">
        <v>118</v>
      </c>
      <c r="Z381" s="55" t="s">
        <v>119</v>
      </c>
      <c r="AA381" s="44" t="s">
        <v>127</v>
      </c>
      <c r="AC381" s="57">
        <v>1</v>
      </c>
      <c r="AD381" s="45" t="s">
        <v>120</v>
      </c>
      <c r="AE381" s="92">
        <v>1</v>
      </c>
      <c r="AF381" s="45" t="s">
        <v>120</v>
      </c>
      <c r="AI381" s="60"/>
      <c r="AO381" s="97">
        <f>(SUMIF(利润与分析!B:B,成本与总价!D:D,利润与分析!L:L)-J:J)/SUMIF(利润与分析!B:B,成本与总价!D:D,利润与分析!L:L)</f>
        <v>0.03</v>
      </c>
      <c r="AP381" s="77">
        <f t="shared" si="16"/>
        <v>1.9795918367346899E-2</v>
      </c>
      <c r="AR381" s="45">
        <f t="shared" si="17"/>
        <v>0</v>
      </c>
    </row>
    <row r="382" spans="1:44" ht="20.25" customHeight="1" x14ac:dyDescent="0.45">
      <c r="A382" s="62" t="str">
        <f>VLOOKUP(E382,销售员!A:B,2,0)</f>
        <v>北区</v>
      </c>
      <c r="B382" s="62" t="str">
        <f>VLOOKUP(E382,销售员!A:C,3,0)</f>
        <v>京津冀</v>
      </c>
      <c r="C382" s="24" t="str">
        <f>VLOOKUP(E382,销售员!A:D,4,0)</f>
        <v>北京</v>
      </c>
      <c r="D382" s="66">
        <v>820214</v>
      </c>
      <c r="E382" s="46" t="s">
        <v>776</v>
      </c>
      <c r="F382" s="45" t="s">
        <v>2182</v>
      </c>
      <c r="G382" s="45" t="s">
        <v>778</v>
      </c>
      <c r="H382" s="45" t="s">
        <v>2183</v>
      </c>
      <c r="I382" s="44" t="s">
        <v>2184</v>
      </c>
      <c r="J382" s="24">
        <f>SUMIF(利润与分析!B:B,成本与总价!D:D,利润与分析!K:K)</f>
        <v>21588.35</v>
      </c>
      <c r="K382" s="48" t="s">
        <v>79</v>
      </c>
      <c r="L382" s="49">
        <v>22127</v>
      </c>
      <c r="M382" s="77">
        <f t="shared" si="15"/>
        <v>2.4343562163872099E-2</v>
      </c>
      <c r="N382" s="46">
        <v>6615</v>
      </c>
      <c r="O382" s="51" t="s">
        <v>2185</v>
      </c>
      <c r="Q382" s="52" t="s">
        <v>113</v>
      </c>
      <c r="X382" s="54">
        <v>45680.4301851852</v>
      </c>
      <c r="Y382" s="45" t="s">
        <v>118</v>
      </c>
      <c r="Z382" s="55" t="s">
        <v>119</v>
      </c>
      <c r="AA382" s="44" t="s">
        <v>127</v>
      </c>
      <c r="AC382" s="57">
        <v>2</v>
      </c>
      <c r="AD382" s="45" t="s">
        <v>120</v>
      </c>
      <c r="AE382" s="92">
        <v>1</v>
      </c>
      <c r="AF382" s="45" t="s">
        <v>120</v>
      </c>
      <c r="AI382" s="60"/>
      <c r="AO382" s="97">
        <f>(SUMIF(利润与分析!B:B,成本与总价!D:D,利润与分析!L:L)-J:J)/SUMIF(利润与分析!B:B,成本与总价!D:D,利润与分析!L:L)</f>
        <v>4.3870604856746799E-2</v>
      </c>
      <c r="AP382" s="77">
        <f t="shared" si="16"/>
        <v>1.95270426928747E-2</v>
      </c>
      <c r="AR382" s="45">
        <f t="shared" si="17"/>
        <v>0</v>
      </c>
    </row>
    <row r="383" spans="1:44" ht="20.25" customHeight="1" x14ac:dyDescent="0.45">
      <c r="A383" s="62" t="str">
        <f>VLOOKUP(E383,销售员!A:B,2,0)</f>
        <v>南区</v>
      </c>
      <c r="B383" s="62" t="str">
        <f>VLOOKUP(E383,销售员!A:C,3,0)</f>
        <v>苏皖</v>
      </c>
      <c r="C383" s="24" t="str">
        <f>VLOOKUP(E383,销售员!A:D,4,0)</f>
        <v>江苏</v>
      </c>
      <c r="D383" s="66">
        <v>819803</v>
      </c>
      <c r="E383" s="46" t="s">
        <v>558</v>
      </c>
      <c r="F383" s="45" t="s">
        <v>2186</v>
      </c>
      <c r="G383" s="45" t="s">
        <v>2187</v>
      </c>
      <c r="H383" s="45" t="s">
        <v>2188</v>
      </c>
      <c r="I383" s="44" t="s">
        <v>2189</v>
      </c>
      <c r="J383" s="24">
        <f>SUMIF(利润与分析!B:B,成本与总价!D:D,利润与分析!K:K)</f>
        <v>8447398.8900000006</v>
      </c>
      <c r="K383" s="48" t="s">
        <v>79</v>
      </c>
      <c r="L383" s="49">
        <v>8845444</v>
      </c>
      <c r="M383" s="77">
        <f t="shared" si="15"/>
        <v>4.5000014696831403E-2</v>
      </c>
      <c r="N383" s="46">
        <v>0</v>
      </c>
      <c r="O383" s="51" t="s">
        <v>2190</v>
      </c>
      <c r="P383" s="52" t="s">
        <v>61</v>
      </c>
      <c r="Q383" s="52" t="s">
        <v>113</v>
      </c>
      <c r="R383" s="53" t="s">
        <v>51</v>
      </c>
      <c r="V383" s="53">
        <v>180</v>
      </c>
      <c r="X383" s="54">
        <v>45678.472754629598</v>
      </c>
      <c r="Y383" s="45" t="s">
        <v>92</v>
      </c>
      <c r="Z383" s="55" t="s">
        <v>2191</v>
      </c>
      <c r="AA383" s="44" t="s">
        <v>83</v>
      </c>
      <c r="AC383" s="57">
        <v>1</v>
      </c>
      <c r="AD383" s="45" t="s">
        <v>179</v>
      </c>
      <c r="AE383" s="92">
        <v>1</v>
      </c>
      <c r="AF383" s="45" t="s">
        <v>179</v>
      </c>
      <c r="AI383" s="60"/>
      <c r="AO383" s="97">
        <f>(SUMIF(利润与分析!B:B,成本与总价!D:D,利润与分析!L:L)-J:J)/SUMIF(利润与分析!B:B,成本与总价!D:D,利润与分析!L:L)</f>
        <v>4.4999972590407902E-2</v>
      </c>
      <c r="AP383" s="77">
        <f t="shared" si="16"/>
        <v>-4.2106423514543001E-8</v>
      </c>
      <c r="AR383" s="45">
        <f t="shared" si="17"/>
        <v>180</v>
      </c>
    </row>
    <row r="384" spans="1:44" ht="20.25" customHeight="1" x14ac:dyDescent="0.45">
      <c r="A384" s="62" t="str">
        <f>VLOOKUP(E384,销售员!A:B,2,0)</f>
        <v>北区</v>
      </c>
      <c r="B384" s="62" t="str">
        <f>VLOOKUP(E384,销售员!A:C,3,0)</f>
        <v>新甘青</v>
      </c>
      <c r="C384" s="24" t="str">
        <f>VLOOKUP(E384,销售员!A:D,4,0)</f>
        <v>甘肃</v>
      </c>
      <c r="D384" s="66">
        <v>820260</v>
      </c>
      <c r="E384" s="46" t="s">
        <v>1152</v>
      </c>
      <c r="F384" s="45" t="s">
        <v>2192</v>
      </c>
      <c r="G384" s="45" t="s">
        <v>2193</v>
      </c>
      <c r="H384" s="45" t="s">
        <v>2194</v>
      </c>
      <c r="I384" s="44" t="s">
        <v>2195</v>
      </c>
      <c r="J384" s="24">
        <f>SUMIF(利润与分析!B:B,成本与总价!D:D,利润与分析!K:K)</f>
        <v>32404.04</v>
      </c>
      <c r="K384" s="48" t="s">
        <v>79</v>
      </c>
      <c r="L384" s="49">
        <v>33930</v>
      </c>
      <c r="M384" s="77">
        <f t="shared" si="15"/>
        <v>4.49737695254935E-2</v>
      </c>
      <c r="N384" s="46">
        <v>0</v>
      </c>
      <c r="O384" s="51" t="s">
        <v>2196</v>
      </c>
      <c r="Q384" s="52" t="s">
        <v>113</v>
      </c>
      <c r="X384" s="54">
        <v>45680.458229166703</v>
      </c>
      <c r="Y384" s="45" t="s">
        <v>52</v>
      </c>
      <c r="Z384" s="55" t="s">
        <v>119</v>
      </c>
      <c r="AA384" s="44" t="s">
        <v>105</v>
      </c>
      <c r="AC384" s="57">
        <v>1</v>
      </c>
      <c r="AD384" s="45" t="s">
        <v>2197</v>
      </c>
      <c r="AE384" s="58">
        <v>0.9</v>
      </c>
      <c r="AF384" s="45">
        <v>45</v>
      </c>
      <c r="AG384" s="59">
        <v>0.1</v>
      </c>
      <c r="AH384" s="45">
        <v>60</v>
      </c>
      <c r="AO384" s="97">
        <f>(SUMIF(利润与分析!B:B,成本与总价!D:D,利润与分析!L:L)-J:J)/SUMIF(利润与分析!B:B,成本与总价!D:D,利润与分析!L:L)</f>
        <v>4.5000226931526097E-2</v>
      </c>
      <c r="AP384" s="77">
        <f t="shared" si="16"/>
        <v>2.64574060326178E-5</v>
      </c>
      <c r="AR384" s="45">
        <f t="shared" si="17"/>
        <v>0</v>
      </c>
    </row>
    <row r="385" spans="1:44" ht="20.25" customHeight="1" x14ac:dyDescent="0.45">
      <c r="A385" s="62" t="str">
        <f>VLOOKUP(E385,销售员!A:B,2,0)</f>
        <v>北区</v>
      </c>
      <c r="B385" s="62" t="str">
        <f>VLOOKUP(E385,销售员!A:C,3,0)</f>
        <v>陕豫鲁</v>
      </c>
      <c r="C385" s="24" t="str">
        <f>VLOOKUP(E385,销售员!A:D,4,0)</f>
        <v>陕西</v>
      </c>
      <c r="D385" s="66">
        <v>820248</v>
      </c>
      <c r="E385" s="46" t="s">
        <v>56</v>
      </c>
      <c r="F385" s="45" t="s">
        <v>2198</v>
      </c>
      <c r="G385" s="45" t="s">
        <v>2199</v>
      </c>
      <c r="H385" s="45" t="s">
        <v>2200</v>
      </c>
      <c r="I385" s="44" t="s">
        <v>2201</v>
      </c>
      <c r="J385" s="24">
        <f>SUMIF(利润与分析!B:B,成本与总价!D:D,利润与分析!K:K)</f>
        <v>947993.76</v>
      </c>
      <c r="K385" s="48" t="s">
        <v>79</v>
      </c>
      <c r="L385" s="49">
        <v>964651</v>
      </c>
      <c r="M385" s="77">
        <f t="shared" si="15"/>
        <v>1.72676335793981E-2</v>
      </c>
      <c r="N385" s="46">
        <v>183780.47</v>
      </c>
      <c r="O385" s="51" t="s">
        <v>2202</v>
      </c>
      <c r="P385" s="52" t="s">
        <v>1703</v>
      </c>
      <c r="Q385" s="52" t="s">
        <v>113</v>
      </c>
      <c r="X385" s="54">
        <v>45680.480891203697</v>
      </c>
      <c r="Y385" s="45" t="s">
        <v>118</v>
      </c>
      <c r="Z385" s="55" t="s">
        <v>119</v>
      </c>
      <c r="AA385" s="44" t="s">
        <v>105</v>
      </c>
      <c r="AC385" s="57">
        <v>2</v>
      </c>
      <c r="AD385" s="45" t="s">
        <v>120</v>
      </c>
      <c r="AE385" s="92">
        <v>1</v>
      </c>
      <c r="AF385" s="45" t="s">
        <v>120</v>
      </c>
      <c r="AI385" s="60"/>
      <c r="AO385" s="97">
        <f>(SUMIF(利润与分析!B:B,成本与总价!D:D,利润与分析!L:L)-J:J)/SUMIF(利润与分析!B:B,成本与总价!D:D,利润与分析!L:L)</f>
        <v>3.6922217211859398E-2</v>
      </c>
      <c r="AP385" s="77">
        <f t="shared" si="16"/>
        <v>1.9654583632461298E-2</v>
      </c>
      <c r="AR385" s="45">
        <f t="shared" si="17"/>
        <v>0</v>
      </c>
    </row>
    <row r="386" spans="1:44" ht="20.25" customHeight="1" x14ac:dyDescent="0.45">
      <c r="A386" s="62" t="str">
        <f>VLOOKUP(E386,销售员!A:B,2,0)</f>
        <v>北区</v>
      </c>
      <c r="B386" s="62" t="str">
        <f>VLOOKUP(E386,销售员!A:C,3,0)</f>
        <v>行业业务</v>
      </c>
      <c r="C386" s="24" t="str">
        <f>VLOOKUP(E386,销售员!A:D,4,0)</f>
        <v>泛政府</v>
      </c>
      <c r="D386" s="66">
        <v>811468</v>
      </c>
      <c r="E386" s="46" t="s">
        <v>85</v>
      </c>
      <c r="F386" s="45" t="s">
        <v>2203</v>
      </c>
      <c r="G386" s="45" t="s">
        <v>2204</v>
      </c>
      <c r="H386" s="45" t="s">
        <v>2205</v>
      </c>
      <c r="I386" s="44" t="s">
        <v>2206</v>
      </c>
      <c r="J386" s="24">
        <f>SUMIF(利润与分析!B:B,成本与总价!D:D,利润与分析!K:K)</f>
        <v>108920.56</v>
      </c>
      <c r="K386" s="48" t="s">
        <v>79</v>
      </c>
      <c r="L386" s="49">
        <v>114052.95</v>
      </c>
      <c r="M386" s="77">
        <f t="shared" ref="M386:M449" si="18">(L:L-J:J)/L:L</f>
        <v>4.5000063566965898E-2</v>
      </c>
      <c r="N386" s="46">
        <v>0</v>
      </c>
      <c r="O386" s="51" t="s">
        <v>1595</v>
      </c>
      <c r="P386" s="52" t="s">
        <v>91</v>
      </c>
      <c r="Q386" s="52" t="s">
        <v>113</v>
      </c>
      <c r="X386" s="54">
        <v>45680.624826388899</v>
      </c>
      <c r="Y386" s="45" t="s">
        <v>92</v>
      </c>
      <c r="Z386" s="55" t="s">
        <v>119</v>
      </c>
      <c r="AA386" s="44" t="s">
        <v>105</v>
      </c>
      <c r="AC386" s="57">
        <v>1</v>
      </c>
      <c r="AD386" s="45" t="s">
        <v>128</v>
      </c>
      <c r="AE386" s="92">
        <v>1</v>
      </c>
      <c r="AF386" s="45" t="s">
        <v>128</v>
      </c>
      <c r="AI386" s="60"/>
      <c r="AO386" s="97">
        <f>(SUMIF(利润与分析!B:B,成本与总价!D:D,利润与分析!L:L)-J:J)/SUMIF(利润与分析!B:B,成本与总价!D:D,利润与分析!L:L)</f>
        <v>4.5000063566965898E-2</v>
      </c>
      <c r="AP386" s="77">
        <f t="shared" ref="AP386:AP449" si="19">AO386-M386+W386%</f>
        <v>0</v>
      </c>
      <c r="AR386" s="45">
        <f t="shared" ref="AR386:AR449" si="20">IF(R386="是",AE386*AF386+AG386*AH386+AI386*AJ386+AK386*AL386+AM386*AN386,0)</f>
        <v>0</v>
      </c>
    </row>
    <row r="387" spans="1:44" ht="20.25" customHeight="1" x14ac:dyDescent="0.45">
      <c r="A387" s="62" t="str">
        <f>VLOOKUP(E387,销售员!A:B,2,0)</f>
        <v>南区</v>
      </c>
      <c r="B387" s="62" t="str">
        <f>VLOOKUP(E387,销售员!A:C,3,0)</f>
        <v>苏皖</v>
      </c>
      <c r="C387" s="24" t="str">
        <f>VLOOKUP(E387,销售员!A:D,4,0)</f>
        <v>江苏</v>
      </c>
      <c r="D387" s="66">
        <v>819812</v>
      </c>
      <c r="E387" s="46" t="s">
        <v>558</v>
      </c>
      <c r="F387" s="45" t="s">
        <v>2207</v>
      </c>
      <c r="G387" s="45" t="s">
        <v>2187</v>
      </c>
      <c r="H387" s="45" t="s">
        <v>2188</v>
      </c>
      <c r="I387" s="44" t="s">
        <v>2208</v>
      </c>
      <c r="J387" s="24">
        <f>SUMIF(利润与分析!B:B,成本与总价!D:D,利润与分析!K:K)</f>
        <v>9368322.8900000006</v>
      </c>
      <c r="K387" s="48" t="s">
        <v>79</v>
      </c>
      <c r="L387" s="49">
        <v>9809696</v>
      </c>
      <c r="M387" s="77">
        <f t="shared" si="18"/>
        <v>4.4993556375243597E-2</v>
      </c>
      <c r="N387" s="46">
        <v>0</v>
      </c>
      <c r="O387" s="51" t="s">
        <v>2209</v>
      </c>
      <c r="P387" s="52" t="s">
        <v>61</v>
      </c>
      <c r="Q387" s="52" t="s">
        <v>113</v>
      </c>
      <c r="R387" s="53" t="s">
        <v>51</v>
      </c>
      <c r="V387" s="53">
        <v>180</v>
      </c>
      <c r="X387" s="54">
        <v>45678.4744907407</v>
      </c>
      <c r="Y387" s="45" t="s">
        <v>92</v>
      </c>
      <c r="Z387" s="55" t="s">
        <v>2191</v>
      </c>
      <c r="AA387" s="44" t="s">
        <v>83</v>
      </c>
      <c r="AC387" s="57">
        <v>1</v>
      </c>
      <c r="AD387" s="45" t="s">
        <v>179</v>
      </c>
      <c r="AE387" s="92">
        <v>1</v>
      </c>
      <c r="AF387" s="45" t="s">
        <v>179</v>
      </c>
      <c r="AI387" s="60"/>
      <c r="AO387" s="97">
        <f>(SUMIF(利润与分析!B:B,成本与总价!D:D,利润与分析!L:L)-J:J)/SUMIF(利润与分析!B:B,成本与总价!D:D,利润与分析!L:L)</f>
        <v>4.4993588501837101E-2</v>
      </c>
      <c r="AP387" s="77">
        <f t="shared" si="19"/>
        <v>3.2126593510484198E-8</v>
      </c>
      <c r="AR387" s="45">
        <f t="shared" si="20"/>
        <v>180</v>
      </c>
    </row>
    <row r="388" spans="1:44" ht="20.25" customHeight="1" x14ac:dyDescent="0.45">
      <c r="A388" s="62" t="str">
        <f>VLOOKUP(E388,销售员!A:B,2,0)</f>
        <v>北区</v>
      </c>
      <c r="B388" s="62" t="str">
        <f>VLOOKUP(E388,销售员!A:C,3,0)</f>
        <v>京津冀</v>
      </c>
      <c r="C388" s="24" t="str">
        <f>VLOOKUP(E388,销售员!A:D,4,0)</f>
        <v>北京</v>
      </c>
      <c r="D388" s="66">
        <v>820288</v>
      </c>
      <c r="E388" s="46" t="s">
        <v>267</v>
      </c>
      <c r="F388" s="45" t="s">
        <v>2210</v>
      </c>
      <c r="G388" s="45" t="s">
        <v>2211</v>
      </c>
      <c r="H388" s="45" t="s">
        <v>2212</v>
      </c>
      <c r="I388" s="44" t="s">
        <v>2213</v>
      </c>
      <c r="J388" s="24">
        <f>SUMIF(利润与分析!B:B,成本与总价!D:D,利润与分析!K:K)</f>
        <v>711.15</v>
      </c>
      <c r="K388" s="48" t="s">
        <v>79</v>
      </c>
      <c r="L388" s="49">
        <v>744.59</v>
      </c>
      <c r="M388" s="77">
        <f t="shared" si="18"/>
        <v>4.4910621953021201E-2</v>
      </c>
      <c r="N388" s="46">
        <v>0</v>
      </c>
      <c r="O388" s="51" t="s">
        <v>2214</v>
      </c>
      <c r="P388" s="52" t="s">
        <v>91</v>
      </c>
      <c r="Q388" s="52" t="s">
        <v>113</v>
      </c>
      <c r="X388" s="54">
        <v>45680.647511574098</v>
      </c>
      <c r="Y388" s="45" t="s">
        <v>118</v>
      </c>
      <c r="Z388" s="55" t="s">
        <v>119</v>
      </c>
      <c r="AA388" s="44" t="s">
        <v>127</v>
      </c>
      <c r="AC388" s="57">
        <v>1</v>
      </c>
      <c r="AD388" s="45" t="s">
        <v>120</v>
      </c>
      <c r="AE388" s="92">
        <v>1</v>
      </c>
      <c r="AF388" s="45" t="s">
        <v>120</v>
      </c>
      <c r="AI388" s="60"/>
      <c r="AO388" s="97">
        <f>(SUMIF(利润与分析!B:B,成本与总价!D:D,利润与分析!L:L)-J:J)/SUMIF(利润与分析!B:B,成本与总价!D:D,利润与分析!L:L)</f>
        <v>4.4910621953021201E-2</v>
      </c>
      <c r="AP388" s="77">
        <f t="shared" si="19"/>
        <v>0</v>
      </c>
      <c r="AR388" s="45">
        <f t="shared" si="20"/>
        <v>0</v>
      </c>
    </row>
    <row r="389" spans="1:44" ht="20.25" customHeight="1" x14ac:dyDescent="0.45">
      <c r="A389" s="62" t="str">
        <f>VLOOKUP(E389,销售员!A:B,2,0)</f>
        <v>北区</v>
      </c>
      <c r="B389" s="62" t="str">
        <f>VLOOKUP(E389,销售员!A:C,3,0)</f>
        <v>京津冀</v>
      </c>
      <c r="C389" s="24" t="str">
        <f>VLOOKUP(E389,销售员!A:D,4,0)</f>
        <v>北京</v>
      </c>
      <c r="D389" s="66">
        <v>820236</v>
      </c>
      <c r="E389" s="46" t="s">
        <v>692</v>
      </c>
      <c r="F389" s="45" t="s">
        <v>2215</v>
      </c>
      <c r="G389" s="45" t="s">
        <v>473</v>
      </c>
      <c r="H389" s="45" t="s">
        <v>2216</v>
      </c>
      <c r="I389" s="44" t="s">
        <v>2217</v>
      </c>
      <c r="J389" s="24">
        <f>SUMIF(利润与分析!B:B,成本与总价!D:D,利润与分析!K:K)</f>
        <v>27754.44</v>
      </c>
      <c r="K389" s="48" t="s">
        <v>79</v>
      </c>
      <c r="L389" s="49">
        <v>29062.32</v>
      </c>
      <c r="M389" s="77">
        <f t="shared" si="18"/>
        <v>4.5002601306433902E-2</v>
      </c>
      <c r="N389" s="46">
        <v>0</v>
      </c>
      <c r="O389" s="51" t="s">
        <v>2218</v>
      </c>
      <c r="P389" s="52" t="s">
        <v>91</v>
      </c>
      <c r="Q389" s="52" t="s">
        <v>113</v>
      </c>
      <c r="X389" s="54">
        <v>45680.6853819444</v>
      </c>
      <c r="Y389" s="45" t="s">
        <v>92</v>
      </c>
      <c r="Z389" s="55" t="s">
        <v>119</v>
      </c>
      <c r="AA389" s="44" t="s">
        <v>127</v>
      </c>
      <c r="AC389" s="57">
        <v>1</v>
      </c>
      <c r="AD389" s="45" t="s">
        <v>128</v>
      </c>
      <c r="AE389" s="92">
        <v>1</v>
      </c>
      <c r="AF389" s="45" t="s">
        <v>128</v>
      </c>
      <c r="AI389" s="60"/>
      <c r="AO389" s="97">
        <f>(SUMIF(利润与分析!B:B,成本与总价!D:D,利润与分析!L:L)-J:J)/SUMIF(利润与分析!B:B,成本与总价!D:D,利润与分析!L:L)</f>
        <v>4.5002601306433902E-2</v>
      </c>
      <c r="AP389" s="77">
        <f t="shared" si="19"/>
        <v>0</v>
      </c>
      <c r="AR389" s="45">
        <f t="shared" si="20"/>
        <v>0</v>
      </c>
    </row>
    <row r="390" spans="1:44" ht="20.25" customHeight="1" x14ac:dyDescent="0.45">
      <c r="A390" s="62" t="str">
        <f>VLOOKUP(E390,销售员!A:B,2,0)</f>
        <v>南区</v>
      </c>
      <c r="B390" s="62" t="str">
        <f>VLOOKUP(E390,销售员!A:C,3,0)</f>
        <v>苏皖</v>
      </c>
      <c r="C390" s="24" t="str">
        <f>VLOOKUP(E390,销售员!A:D,4,0)</f>
        <v>安徽</v>
      </c>
      <c r="D390" s="66">
        <v>820178</v>
      </c>
      <c r="E390" s="46" t="s">
        <v>180</v>
      </c>
      <c r="F390" s="45" t="s">
        <v>2219</v>
      </c>
      <c r="G390" s="45" t="s">
        <v>2220</v>
      </c>
      <c r="H390" s="45" t="s">
        <v>2221</v>
      </c>
      <c r="I390" s="44" t="s">
        <v>2222</v>
      </c>
      <c r="J390" s="24">
        <f>SUMIF(利润与分析!B:B,成本与总价!D:D,利润与分析!K:K)</f>
        <v>5516635.2400000002</v>
      </c>
      <c r="K390" s="48" t="s">
        <v>79</v>
      </c>
      <c r="L390" s="49">
        <v>5776597.4800000004</v>
      </c>
      <c r="M390" s="77">
        <f t="shared" si="18"/>
        <v>4.5002657862184998E-2</v>
      </c>
      <c r="N390" s="46">
        <v>0</v>
      </c>
      <c r="O390" s="51" t="s">
        <v>2190</v>
      </c>
      <c r="P390" s="52" t="s">
        <v>91</v>
      </c>
      <c r="Q390" s="52" t="s">
        <v>81</v>
      </c>
      <c r="R390" s="53" t="s">
        <v>51</v>
      </c>
      <c r="T390" s="53">
        <v>180</v>
      </c>
      <c r="V390" s="53">
        <v>180</v>
      </c>
      <c r="X390" s="54">
        <v>45680.6936921296</v>
      </c>
      <c r="Y390" s="45" t="s">
        <v>92</v>
      </c>
      <c r="Z390" s="55" t="s">
        <v>2223</v>
      </c>
      <c r="AA390" s="44" t="s">
        <v>83</v>
      </c>
      <c r="AB390" s="56" t="s">
        <v>2224</v>
      </c>
      <c r="AC390" s="57">
        <v>2</v>
      </c>
      <c r="AD390" s="45" t="s">
        <v>179</v>
      </c>
      <c r="AE390" s="92">
        <v>1</v>
      </c>
      <c r="AF390" s="45" t="s">
        <v>179</v>
      </c>
      <c r="AI390" s="60"/>
      <c r="AO390" s="97">
        <f>(SUMIF(利润与分析!B:B,成本与总价!D:D,利润与分析!L:L)-J:J)/SUMIF(利润与分析!B:B,成本与总价!D:D,利润与分析!L:L)</f>
        <v>4.50034249545994E-2</v>
      </c>
      <c r="AP390" s="77">
        <f t="shared" si="19"/>
        <v>7.6709241438738304E-7</v>
      </c>
      <c r="AR390" s="45">
        <f t="shared" si="20"/>
        <v>180</v>
      </c>
    </row>
    <row r="391" spans="1:44" ht="20.25" customHeight="1" x14ac:dyDescent="0.45">
      <c r="A391" s="62" t="str">
        <f>VLOOKUP(E391,销售员!A:B,2,0)</f>
        <v>南区</v>
      </c>
      <c r="B391" s="62" t="str">
        <f>VLOOKUP(E391,销售员!A:C,3,0)</f>
        <v>苏皖</v>
      </c>
      <c r="C391" s="24" t="str">
        <f>VLOOKUP(E391,销售员!A:D,4,0)</f>
        <v>江苏</v>
      </c>
      <c r="D391" s="66">
        <v>819252</v>
      </c>
      <c r="E391" s="46" t="s">
        <v>632</v>
      </c>
      <c r="F391" s="45" t="s">
        <v>2225</v>
      </c>
      <c r="G391" s="45" t="s">
        <v>2226</v>
      </c>
      <c r="H391" s="45" t="s">
        <v>2227</v>
      </c>
      <c r="I391" s="44" t="s">
        <v>2228</v>
      </c>
      <c r="J391" s="24">
        <f>SUMIF(利润与分析!B:B,成本与总价!D:D,利润与分析!K:K)</f>
        <v>482768.29</v>
      </c>
      <c r="K391" s="48" t="s">
        <v>79</v>
      </c>
      <c r="L391" s="49">
        <v>501919</v>
      </c>
      <c r="M391" s="77">
        <f t="shared" si="18"/>
        <v>3.81549811822227E-2</v>
      </c>
      <c r="N391" s="46">
        <v>0</v>
      </c>
      <c r="O391" s="51" t="s">
        <v>2229</v>
      </c>
      <c r="P391" s="52" t="s">
        <v>2230</v>
      </c>
      <c r="Q391" s="52" t="s">
        <v>81</v>
      </c>
      <c r="R391" s="53" t="s">
        <v>51</v>
      </c>
      <c r="V391" s="53">
        <v>90</v>
      </c>
      <c r="X391" s="54">
        <v>45673.698935185203</v>
      </c>
      <c r="Y391" s="45" t="s">
        <v>92</v>
      </c>
      <c r="Z391" s="55" t="s">
        <v>2231</v>
      </c>
      <c r="AA391" s="44" t="s">
        <v>83</v>
      </c>
      <c r="AC391" s="57">
        <v>1</v>
      </c>
      <c r="AD391" s="45" t="s">
        <v>2232</v>
      </c>
      <c r="AE391" s="58" t="s">
        <v>385</v>
      </c>
      <c r="AF391" s="45">
        <v>0</v>
      </c>
      <c r="AG391" s="59" t="s">
        <v>386</v>
      </c>
      <c r="AH391" s="45">
        <v>90</v>
      </c>
      <c r="AO391" s="97">
        <f>(SUMIF(利润与分析!B:B,成本与总价!D:D,利润与分析!L:L)-J:J)/SUMIF(利润与分析!B:B,成本与总价!D:D,利润与分析!L:L)</f>
        <v>3.8156073492013901E-2</v>
      </c>
      <c r="AP391" s="77">
        <f t="shared" si="19"/>
        <v>1.0923097912563E-6</v>
      </c>
      <c r="AR391" s="45">
        <f t="shared" si="20"/>
        <v>81</v>
      </c>
    </row>
    <row r="392" spans="1:44" ht="20.25" customHeight="1" x14ac:dyDescent="0.45">
      <c r="A392" s="62" t="str">
        <f>VLOOKUP(E392,销售员!A:B,2,0)</f>
        <v>北区</v>
      </c>
      <c r="B392" s="62" t="str">
        <f>VLOOKUP(E392,销售员!A:C,3,0)</f>
        <v>京津冀</v>
      </c>
      <c r="C392" s="24" t="str">
        <f>VLOOKUP(E392,销售员!A:D,4,0)</f>
        <v>北京</v>
      </c>
      <c r="D392" s="66">
        <v>820422</v>
      </c>
      <c r="E392" s="46" t="s">
        <v>260</v>
      </c>
      <c r="F392" s="45" t="s">
        <v>2233</v>
      </c>
      <c r="G392" s="45" t="s">
        <v>1979</v>
      </c>
      <c r="H392" s="45" t="s">
        <v>2234</v>
      </c>
      <c r="I392" s="44" t="s">
        <v>2235</v>
      </c>
      <c r="J392" s="24">
        <f>SUMIF(利润与分析!B:B,成本与总价!D:D,利润与分析!K:K)</f>
        <v>47918.080000000002</v>
      </c>
      <c r="K392" s="48" t="s">
        <v>79</v>
      </c>
      <c r="L392" s="49">
        <v>50176</v>
      </c>
      <c r="M392" s="77">
        <f t="shared" si="18"/>
        <v>4.4999999999999998E-2</v>
      </c>
      <c r="N392" s="46">
        <v>0</v>
      </c>
      <c r="O392" s="51" t="s">
        <v>237</v>
      </c>
      <c r="P392" s="52" t="s">
        <v>91</v>
      </c>
      <c r="Q392" s="52" t="s">
        <v>113</v>
      </c>
      <c r="X392" s="54">
        <v>45681.402222222197</v>
      </c>
      <c r="Y392" s="45" t="s">
        <v>92</v>
      </c>
      <c r="Z392" s="55" t="s">
        <v>119</v>
      </c>
      <c r="AA392" s="44" t="s">
        <v>127</v>
      </c>
      <c r="AC392" s="57">
        <v>1</v>
      </c>
      <c r="AD392" s="45" t="s">
        <v>128</v>
      </c>
      <c r="AE392" s="92">
        <v>1</v>
      </c>
      <c r="AF392" s="45" t="s">
        <v>128</v>
      </c>
      <c r="AI392" s="60"/>
      <c r="AO392" s="97">
        <f>(SUMIF(利润与分析!B:B,成本与总价!D:D,利润与分析!L:L)-J:J)/SUMIF(利润与分析!B:B,成本与总价!D:D,利润与分析!L:L)</f>
        <v>4.4999999999999998E-2</v>
      </c>
      <c r="AP392" s="77">
        <f t="shared" si="19"/>
        <v>0</v>
      </c>
      <c r="AR392" s="45">
        <f t="shared" si="20"/>
        <v>0</v>
      </c>
    </row>
    <row r="393" spans="1:44" ht="20.25" customHeight="1" x14ac:dyDescent="0.45">
      <c r="A393" s="62" t="str">
        <f>VLOOKUP(E393,销售员!A:B,2,0)</f>
        <v>南区</v>
      </c>
      <c r="B393" s="62" t="str">
        <f>VLOOKUP(E393,销售员!A:C,3,0)</f>
        <v>福建</v>
      </c>
      <c r="C393" s="24" t="str">
        <f>VLOOKUP(E393,销售员!A:D,4,0)</f>
        <v>福建</v>
      </c>
      <c r="D393" s="66">
        <v>820374</v>
      </c>
      <c r="E393" s="46" t="s">
        <v>822</v>
      </c>
      <c r="F393" s="45" t="s">
        <v>2236</v>
      </c>
      <c r="G393" s="45" t="s">
        <v>747</v>
      </c>
      <c r="H393" s="45" t="s">
        <v>2237</v>
      </c>
      <c r="I393" s="44" t="s">
        <v>2238</v>
      </c>
      <c r="J393" s="24">
        <f>SUMIF(利润与分析!B:B,成本与总价!D:D,利润与分析!K:K)</f>
        <v>2799647.87</v>
      </c>
      <c r="K393" s="48" t="s">
        <v>79</v>
      </c>
      <c r="L393" s="49">
        <v>2726358.53</v>
      </c>
      <c r="M393" s="77">
        <f t="shared" si="18"/>
        <v>-2.6881768921272399E-2</v>
      </c>
      <c r="N393" s="46">
        <v>0</v>
      </c>
      <c r="O393" s="51" t="s">
        <v>2239</v>
      </c>
      <c r="P393" s="52" t="s">
        <v>91</v>
      </c>
      <c r="Q393" s="52" t="s">
        <v>81</v>
      </c>
      <c r="R393" s="53" t="s">
        <v>51</v>
      </c>
      <c r="V393" s="53">
        <v>0</v>
      </c>
      <c r="W393" s="53">
        <v>-7</v>
      </c>
      <c r="X393" s="54">
        <v>45681.404328703698</v>
      </c>
      <c r="Y393" s="45" t="s">
        <v>118</v>
      </c>
      <c r="Z393" s="55" t="s">
        <v>2240</v>
      </c>
      <c r="AA393" s="44" t="s">
        <v>94</v>
      </c>
      <c r="AB393" s="56" t="s">
        <v>2241</v>
      </c>
      <c r="AC393" s="57">
        <v>2</v>
      </c>
      <c r="AD393" s="45" t="s">
        <v>120</v>
      </c>
      <c r="AE393" s="92">
        <v>1</v>
      </c>
      <c r="AF393" s="45" t="s">
        <v>120</v>
      </c>
      <c r="AI393" s="60"/>
      <c r="AO393" s="97">
        <f>(SUMIF(利润与分析!B:B,成本与总价!D:D,利润与分析!L:L)-J:J)/SUMIF(利润与分析!B:B,成本与总价!D:D,利润与分析!L:L)</f>
        <v>4.49999640806601E-2</v>
      </c>
      <c r="AP393" s="77">
        <f t="shared" si="19"/>
        <v>1.88173300193242E-3</v>
      </c>
      <c r="AR393" s="45">
        <f t="shared" si="20"/>
        <v>0</v>
      </c>
    </row>
    <row r="394" spans="1:44" ht="20.25" customHeight="1" x14ac:dyDescent="0.45">
      <c r="A394" s="62" t="str">
        <f>VLOOKUP(E394,销售员!A:B,2,0)</f>
        <v>北区</v>
      </c>
      <c r="B394" s="62" t="str">
        <f>VLOOKUP(E394,销售员!A:C,3,0)</f>
        <v>陕豫鲁</v>
      </c>
      <c r="C394" s="24" t="str">
        <f>VLOOKUP(E394,销售员!A:D,4,0)</f>
        <v>陕西</v>
      </c>
      <c r="D394" s="66">
        <v>820367</v>
      </c>
      <c r="E394" s="46" t="s">
        <v>56</v>
      </c>
      <c r="F394" s="45" t="s">
        <v>2242</v>
      </c>
      <c r="G394" s="45" t="s">
        <v>2243</v>
      </c>
      <c r="H394" s="45" t="s">
        <v>2244</v>
      </c>
      <c r="I394" s="44" t="s">
        <v>2245</v>
      </c>
      <c r="J394" s="24">
        <f>SUMIF(利润与分析!B:B,成本与总价!D:D,利润与分析!K:K)</f>
        <v>2045903.08</v>
      </c>
      <c r="K394" s="48" t="s">
        <v>79</v>
      </c>
      <c r="L394" s="49">
        <v>2142307.86</v>
      </c>
      <c r="M394" s="77">
        <f t="shared" si="18"/>
        <v>4.5000432384167198E-2</v>
      </c>
      <c r="N394" s="46">
        <v>0</v>
      </c>
      <c r="O394" s="51" t="s">
        <v>2246</v>
      </c>
      <c r="P394" s="52" t="s">
        <v>61</v>
      </c>
      <c r="Q394" s="52" t="s">
        <v>113</v>
      </c>
      <c r="X394" s="54">
        <v>45681.428506944401</v>
      </c>
      <c r="Y394" s="45" t="s">
        <v>92</v>
      </c>
      <c r="Z394" s="55" t="s">
        <v>119</v>
      </c>
      <c r="AA394" s="44" t="s">
        <v>105</v>
      </c>
      <c r="AC394" s="57">
        <v>1</v>
      </c>
      <c r="AD394" s="45" t="s">
        <v>2247</v>
      </c>
      <c r="AE394" s="58" t="s">
        <v>336</v>
      </c>
      <c r="AF394" s="45" t="s">
        <v>120</v>
      </c>
      <c r="AG394" s="59" t="s">
        <v>337</v>
      </c>
      <c r="AH394" s="45" t="s">
        <v>128</v>
      </c>
      <c r="AI394" s="60"/>
      <c r="AO394" s="97">
        <f>(SUMIF(利润与分析!B:B,成本与总价!D:D,利润与分析!L:L)-J:J)/SUMIF(利润与分析!B:B,成本与总价!D:D,利润与分析!L:L)</f>
        <v>4.5000454673203502E-2</v>
      </c>
      <c r="AP394" s="77">
        <f t="shared" si="19"/>
        <v>2.2289036241685E-8</v>
      </c>
      <c r="AR394" s="45">
        <f t="shared" si="20"/>
        <v>0</v>
      </c>
    </row>
    <row r="395" spans="1:44" ht="20.25" customHeight="1" x14ac:dyDescent="0.45">
      <c r="A395" s="62" t="str">
        <f>VLOOKUP(E395,销售员!A:B,2,0)</f>
        <v>南区</v>
      </c>
      <c r="B395" s="62" t="str">
        <f>VLOOKUP(E395,销售员!A:C,3,0)</f>
        <v>苏皖</v>
      </c>
      <c r="C395" s="24" t="str">
        <f>VLOOKUP(E395,销售员!A:D,4,0)</f>
        <v>安徽</v>
      </c>
      <c r="D395" s="66">
        <v>820411</v>
      </c>
      <c r="E395" s="46" t="s">
        <v>180</v>
      </c>
      <c r="F395" s="45" t="s">
        <v>2248</v>
      </c>
      <c r="G395" s="45" t="s">
        <v>2249</v>
      </c>
      <c r="H395" s="45" t="s">
        <v>2250</v>
      </c>
      <c r="I395" s="44" t="s">
        <v>2251</v>
      </c>
      <c r="J395" s="24">
        <f>SUMIF(利润与分析!B:B,成本与总价!D:D,利润与分析!K:K)</f>
        <v>550859.66</v>
      </c>
      <c r="K395" s="48" t="s">
        <v>79</v>
      </c>
      <c r="L395" s="49">
        <v>567896.24</v>
      </c>
      <c r="M395" s="77">
        <f t="shared" si="18"/>
        <v>2.9999459056112E-2</v>
      </c>
      <c r="N395" s="46">
        <v>0</v>
      </c>
      <c r="O395" s="51" t="s">
        <v>2252</v>
      </c>
      <c r="P395" s="52" t="s">
        <v>213</v>
      </c>
      <c r="Q395" s="52" t="s">
        <v>113</v>
      </c>
      <c r="R395" s="53" t="s">
        <v>51</v>
      </c>
      <c r="V395" s="53">
        <v>90</v>
      </c>
      <c r="X395" s="54">
        <v>45681.437662037002</v>
      </c>
      <c r="Y395" s="45" t="s">
        <v>92</v>
      </c>
      <c r="Z395" s="55" t="s">
        <v>2253</v>
      </c>
      <c r="AA395" s="44" t="s">
        <v>83</v>
      </c>
      <c r="AC395" s="57">
        <v>1</v>
      </c>
      <c r="AD395" s="45" t="s">
        <v>206</v>
      </c>
      <c r="AE395" s="92">
        <v>1</v>
      </c>
      <c r="AF395" s="45" t="s">
        <v>206</v>
      </c>
      <c r="AI395" s="60"/>
      <c r="AO395" s="97">
        <f>(SUMIF(利润与分析!B:B,成本与总价!D:D,利润与分析!L:L)-J:J)/SUMIF(利润与分析!B:B,成本与总价!D:D,利润与分析!L:L)</f>
        <v>2.9999493217299899E-2</v>
      </c>
      <c r="AP395" s="77">
        <f t="shared" si="19"/>
        <v>3.4161187885406498E-8</v>
      </c>
      <c r="AR395" s="45">
        <f t="shared" si="20"/>
        <v>90</v>
      </c>
    </row>
    <row r="396" spans="1:44" ht="20.25" customHeight="1" x14ac:dyDescent="0.45">
      <c r="A396" s="62" t="str">
        <f>VLOOKUP(E396,销售员!A:B,2,0)</f>
        <v>南区</v>
      </c>
      <c r="B396" s="62" t="str">
        <f>VLOOKUP(E396,销售员!A:C,3,0)</f>
        <v>沪浙</v>
      </c>
      <c r="C396" s="24" t="str">
        <f>VLOOKUP(E396,销售员!A:D,4,0)</f>
        <v>上海</v>
      </c>
      <c r="D396" s="66">
        <v>821475</v>
      </c>
      <c r="E396" s="46" t="s">
        <v>338</v>
      </c>
      <c r="F396" s="45" t="s">
        <v>2254</v>
      </c>
      <c r="G396" s="45" t="s">
        <v>2255</v>
      </c>
      <c r="H396" s="45" t="s">
        <v>2256</v>
      </c>
      <c r="I396" s="44" t="s">
        <v>2257</v>
      </c>
      <c r="J396" s="24">
        <f>SUMIF(利润与分析!B:B,成本与总价!D:D,利润与分析!K:K)</f>
        <v>1705773.7</v>
      </c>
      <c r="K396" s="48" t="s">
        <v>79</v>
      </c>
      <c r="L396" s="49">
        <v>1786105.4</v>
      </c>
      <c r="M396" s="77">
        <f t="shared" si="18"/>
        <v>4.4975901198215797E-2</v>
      </c>
      <c r="N396" s="46">
        <v>0</v>
      </c>
      <c r="O396" s="51" t="s">
        <v>2258</v>
      </c>
      <c r="P396" s="52" t="s">
        <v>61</v>
      </c>
      <c r="Q396" s="52" t="s">
        <v>81</v>
      </c>
      <c r="R396" s="53" t="s">
        <v>51</v>
      </c>
      <c r="V396" s="53">
        <v>180</v>
      </c>
      <c r="X396" s="54">
        <v>45700.517222222203</v>
      </c>
      <c r="Y396" s="45" t="s">
        <v>92</v>
      </c>
      <c r="Z396" s="55" t="s">
        <v>2259</v>
      </c>
      <c r="AA396" s="44" t="s">
        <v>1262</v>
      </c>
      <c r="AC396" s="57">
        <v>1</v>
      </c>
      <c r="AD396" s="45" t="s">
        <v>179</v>
      </c>
      <c r="AE396" s="92">
        <v>1</v>
      </c>
      <c r="AF396" s="45" t="s">
        <v>179</v>
      </c>
      <c r="AI396" s="60"/>
      <c r="AO396" s="97">
        <f>(SUMIF(利润与分析!B:B,成本与总价!D:D,利润与分析!L:L)-J:J)/SUMIF(利润与分析!B:B,成本与总价!D:D,利润与分析!L:L)</f>
        <v>4.4976542833445599E-2</v>
      </c>
      <c r="AP396" s="77">
        <f t="shared" si="19"/>
        <v>6.4163522979499E-7</v>
      </c>
      <c r="AR396" s="45">
        <f t="shared" si="20"/>
        <v>180</v>
      </c>
    </row>
    <row r="397" spans="1:44" ht="20.25" customHeight="1" x14ac:dyDescent="0.45">
      <c r="A397" s="62" t="str">
        <f>VLOOKUP(E397,销售员!A:B,2,0)</f>
        <v>北区</v>
      </c>
      <c r="B397" s="62" t="str">
        <f>VLOOKUP(E397,销售员!A:C,3,0)</f>
        <v>陕豫鲁</v>
      </c>
      <c r="C397" s="24" t="str">
        <f>VLOOKUP(E397,销售员!A:D,4,0)</f>
        <v>陕西</v>
      </c>
      <c r="D397" s="66">
        <v>820381</v>
      </c>
      <c r="E397" s="46" t="s">
        <v>56</v>
      </c>
      <c r="F397" s="45" t="s">
        <v>2260</v>
      </c>
      <c r="G397" s="45" t="s">
        <v>2243</v>
      </c>
      <c r="H397" s="45" t="s">
        <v>2261</v>
      </c>
      <c r="I397" s="44" t="s">
        <v>2262</v>
      </c>
      <c r="J397" s="24">
        <f>SUMIF(利润与分析!B:B,成本与总价!D:D,利润与分析!K:K)</f>
        <v>1164483.8500000001</v>
      </c>
      <c r="K397" s="48" t="s">
        <v>79</v>
      </c>
      <c r="L397" s="49">
        <v>1219354.04</v>
      </c>
      <c r="M397" s="77">
        <f t="shared" si="18"/>
        <v>4.4999391645104102E-2</v>
      </c>
      <c r="N397" s="46">
        <v>0</v>
      </c>
      <c r="O397" s="51" t="s">
        <v>2263</v>
      </c>
      <c r="P397" s="52" t="s">
        <v>61</v>
      </c>
      <c r="Q397" s="52" t="s">
        <v>113</v>
      </c>
      <c r="X397" s="54">
        <v>45681.457164351901</v>
      </c>
      <c r="Y397" s="45" t="s">
        <v>92</v>
      </c>
      <c r="Z397" s="55" t="s">
        <v>119</v>
      </c>
      <c r="AA397" s="44" t="s">
        <v>105</v>
      </c>
      <c r="AC397" s="57">
        <v>1</v>
      </c>
      <c r="AD397" s="45" t="s">
        <v>2247</v>
      </c>
      <c r="AE397" s="58" t="s">
        <v>336</v>
      </c>
      <c r="AF397" s="45" t="s">
        <v>120</v>
      </c>
      <c r="AG397" s="59" t="s">
        <v>337</v>
      </c>
      <c r="AH397" s="45" t="s">
        <v>128</v>
      </c>
      <c r="AI397" s="60"/>
      <c r="AO397" s="97">
        <f>(SUMIF(利润与分析!B:B,成本与总价!D:D,利润与分析!L:L)-J:J)/SUMIF(利润与分析!B:B,成本与总价!D:D,利润与分析!L:L)</f>
        <v>4.4999501293381303E-2</v>
      </c>
      <c r="AP397" s="77">
        <f t="shared" si="19"/>
        <v>1.09648277152319E-7</v>
      </c>
      <c r="AR397" s="45">
        <f t="shared" si="20"/>
        <v>0</v>
      </c>
    </row>
    <row r="398" spans="1:44" ht="20.25" customHeight="1" x14ac:dyDescent="0.45">
      <c r="A398" s="62" t="str">
        <f>VLOOKUP(E398,销售员!A:B,2,0)</f>
        <v>南区</v>
      </c>
      <c r="B398" s="62" t="str">
        <f>VLOOKUP(E398,销售员!A:C,3,0)</f>
        <v>鄂赣</v>
      </c>
      <c r="C398" s="24" t="str">
        <f>VLOOKUP(E398,销售员!A:D,4,0)</f>
        <v>湖北</v>
      </c>
      <c r="D398" s="66">
        <v>820028</v>
      </c>
      <c r="E398" s="46" t="s">
        <v>121</v>
      </c>
      <c r="F398" s="45" t="s">
        <v>2264</v>
      </c>
      <c r="G398" s="45" t="s">
        <v>1763</v>
      </c>
      <c r="H398" s="45" t="s">
        <v>2265</v>
      </c>
      <c r="I398" s="44" t="s">
        <v>2266</v>
      </c>
      <c r="J398" s="24">
        <f>SUMIF(利润与分析!B:B,成本与总价!D:D,利润与分析!K:K)</f>
        <v>150893.64000000001</v>
      </c>
      <c r="K398" s="48" t="s">
        <v>79</v>
      </c>
      <c r="L398" s="49">
        <v>157991.04999999999</v>
      </c>
      <c r="M398" s="77">
        <f t="shared" si="18"/>
        <v>4.4922861136754297E-2</v>
      </c>
      <c r="N398" s="46">
        <v>0</v>
      </c>
      <c r="O398" s="51" t="s">
        <v>2267</v>
      </c>
      <c r="P398" s="52" t="s">
        <v>61</v>
      </c>
      <c r="Q398" s="52" t="s">
        <v>113</v>
      </c>
      <c r="R398" s="53" t="s">
        <v>51</v>
      </c>
      <c r="V398" s="53">
        <v>90</v>
      </c>
      <c r="X398" s="54">
        <v>45681.467256944401</v>
      </c>
      <c r="Y398" s="45" t="s">
        <v>52</v>
      </c>
      <c r="Z398" s="55" t="s">
        <v>2268</v>
      </c>
      <c r="AA398" s="44" t="s">
        <v>1262</v>
      </c>
      <c r="AC398" s="57">
        <v>1</v>
      </c>
      <c r="AD398" s="45" t="s">
        <v>206</v>
      </c>
      <c r="AE398" s="92">
        <v>1</v>
      </c>
      <c r="AF398" s="45" t="s">
        <v>206</v>
      </c>
      <c r="AI398" s="60"/>
      <c r="AO398" s="97">
        <f>(SUMIF(利润与分析!B:B,成本与总价!D:D,利润与分析!L:L)-J:J)/SUMIF(利润与分析!B:B,成本与总价!D:D,利润与分析!L:L)</f>
        <v>4.4922861136754297E-2</v>
      </c>
      <c r="AP398" s="77">
        <f t="shared" si="19"/>
        <v>0</v>
      </c>
      <c r="AR398" s="45">
        <f t="shared" si="20"/>
        <v>90</v>
      </c>
    </row>
    <row r="399" spans="1:44" ht="20.25" customHeight="1" x14ac:dyDescent="0.45">
      <c r="A399" s="62" t="str">
        <f>VLOOKUP(E399,销售员!A:B,2,0)</f>
        <v>南区</v>
      </c>
      <c r="B399" s="62" t="str">
        <f>VLOOKUP(E399,销售员!A:C,3,0)</f>
        <v>沪浙</v>
      </c>
      <c r="C399" s="24" t="str">
        <f>VLOOKUP(E399,销售员!A:D,4,0)</f>
        <v>上海</v>
      </c>
      <c r="D399" s="66">
        <v>820048</v>
      </c>
      <c r="E399" s="46" t="s">
        <v>157</v>
      </c>
      <c r="F399" s="45" t="s">
        <v>2269</v>
      </c>
      <c r="G399" s="45" t="s">
        <v>2270</v>
      </c>
      <c r="H399" s="45" t="s">
        <v>2271</v>
      </c>
      <c r="I399" s="44" t="s">
        <v>2272</v>
      </c>
      <c r="J399" s="24">
        <f>SUMIF(利润与分析!B:B,成本与总价!D:D,利润与分析!K:K)</f>
        <v>96451.96</v>
      </c>
      <c r="K399" s="48" t="s">
        <v>79</v>
      </c>
      <c r="L399" s="49">
        <v>100996.82</v>
      </c>
      <c r="M399" s="77">
        <f t="shared" si="18"/>
        <v>4.5000030694035902E-2</v>
      </c>
      <c r="N399" s="46">
        <v>0</v>
      </c>
      <c r="O399" s="51" t="s">
        <v>2273</v>
      </c>
      <c r="P399" s="52" t="s">
        <v>61</v>
      </c>
      <c r="Q399" s="52" t="s">
        <v>113</v>
      </c>
      <c r="R399" s="53" t="s">
        <v>51</v>
      </c>
      <c r="V399" s="53">
        <v>150</v>
      </c>
      <c r="X399" s="54">
        <v>45679.399120370399</v>
      </c>
      <c r="Y399" s="45" t="s">
        <v>92</v>
      </c>
      <c r="Z399" s="55" t="s">
        <v>2274</v>
      </c>
      <c r="AA399" s="44" t="s">
        <v>1262</v>
      </c>
      <c r="AC399" s="57">
        <v>1</v>
      </c>
      <c r="AD399" s="45" t="s">
        <v>1151</v>
      </c>
      <c r="AE399" s="92">
        <v>1</v>
      </c>
      <c r="AF399" s="45" t="s">
        <v>1151</v>
      </c>
      <c r="AI399" s="60"/>
      <c r="AO399" s="97">
        <f>(SUMIF(利润与分析!B:B,成本与总价!D:D,利润与分析!L:L)-J:J)/SUMIF(利润与分析!B:B,成本与总价!D:D,利润与分析!L:L)</f>
        <v>4.5000030694035902E-2</v>
      </c>
      <c r="AP399" s="77">
        <f t="shared" si="19"/>
        <v>0</v>
      </c>
      <c r="AR399" s="45">
        <f t="shared" si="20"/>
        <v>150</v>
      </c>
    </row>
    <row r="400" spans="1:44" ht="20.25" customHeight="1" x14ac:dyDescent="0.45">
      <c r="A400" s="62" t="str">
        <f>VLOOKUP(E400,销售员!A:B,2,0)</f>
        <v>南区</v>
      </c>
      <c r="B400" s="62" t="str">
        <f>VLOOKUP(E400,销售员!A:C,3,0)</f>
        <v>苏皖</v>
      </c>
      <c r="C400" s="24" t="str">
        <f>VLOOKUP(E400,销售员!A:D,4,0)</f>
        <v>安徽</v>
      </c>
      <c r="D400" s="66">
        <v>820463</v>
      </c>
      <c r="E400" s="46" t="s">
        <v>180</v>
      </c>
      <c r="F400" s="45" t="s">
        <v>2275</v>
      </c>
      <c r="G400" s="45" t="s">
        <v>1683</v>
      </c>
      <c r="H400" s="45" t="s">
        <v>2276</v>
      </c>
      <c r="I400" s="44" t="s">
        <v>2277</v>
      </c>
      <c r="J400" s="24">
        <f>SUMIF(利润与分析!B:B,成本与总价!D:D,利润与分析!K:K)</f>
        <v>1260722.94</v>
      </c>
      <c r="K400" s="48" t="s">
        <v>79</v>
      </c>
      <c r="L400" s="49">
        <v>1320128.78</v>
      </c>
      <c r="M400" s="77">
        <f t="shared" si="18"/>
        <v>4.5000034011833397E-2</v>
      </c>
      <c r="N400" s="46">
        <v>0</v>
      </c>
      <c r="O400" s="51" t="s">
        <v>2278</v>
      </c>
      <c r="Q400" s="52" t="s">
        <v>113</v>
      </c>
      <c r="R400" s="53" t="s">
        <v>51</v>
      </c>
      <c r="V400" s="53">
        <v>90</v>
      </c>
      <c r="X400" s="54">
        <v>45681.479212963</v>
      </c>
      <c r="Y400" s="45" t="s">
        <v>92</v>
      </c>
      <c r="Z400" s="55" t="s">
        <v>2279</v>
      </c>
      <c r="AA400" s="44" t="s">
        <v>83</v>
      </c>
      <c r="AC400" s="57">
        <v>1</v>
      </c>
      <c r="AD400" s="45" t="s">
        <v>206</v>
      </c>
      <c r="AE400" s="92">
        <v>1</v>
      </c>
      <c r="AF400" s="45" t="s">
        <v>206</v>
      </c>
      <c r="AI400" s="60"/>
      <c r="AO400" s="97">
        <f>(SUMIF(利润与分析!B:B,成本与总价!D:D,利润与分析!L:L)-J:J)/SUMIF(利润与分析!B:B,成本与总价!D:D,利润与分析!L:L)</f>
        <v>4.5000062948402399E-2</v>
      </c>
      <c r="AP400" s="77">
        <f t="shared" si="19"/>
        <v>2.89365689881693E-8</v>
      </c>
      <c r="AR400" s="45">
        <f t="shared" si="20"/>
        <v>90</v>
      </c>
    </row>
    <row r="401" spans="1:44" ht="20.25" customHeight="1" x14ac:dyDescent="0.45">
      <c r="A401" s="62" t="str">
        <f>VLOOKUP(E401,销售员!A:B,2,0)</f>
        <v>南区</v>
      </c>
      <c r="B401" s="62" t="str">
        <f>VLOOKUP(E401,销售员!A:C,3,0)</f>
        <v>沪浙</v>
      </c>
      <c r="C401" s="24" t="str">
        <f>VLOOKUP(E401,销售员!A:D,4,0)</f>
        <v>上海</v>
      </c>
      <c r="D401" s="66">
        <v>820570</v>
      </c>
      <c r="E401" s="46" t="s">
        <v>338</v>
      </c>
      <c r="F401" s="45" t="s">
        <v>2280</v>
      </c>
      <c r="G401" s="45" t="s">
        <v>2281</v>
      </c>
      <c r="H401" s="45" t="s">
        <v>2282</v>
      </c>
      <c r="I401" s="44" t="s">
        <v>2283</v>
      </c>
      <c r="J401" s="24">
        <f>SUMIF(利润与分析!B:B,成本与总价!D:D,利润与分析!K:K)</f>
        <v>1997805.45</v>
      </c>
      <c r="K401" s="48" t="s">
        <v>79</v>
      </c>
      <c r="L401" s="49">
        <v>2098571.86</v>
      </c>
      <c r="M401" s="77">
        <f t="shared" si="18"/>
        <v>4.8016659291333301E-2</v>
      </c>
      <c r="N401" s="46">
        <v>0</v>
      </c>
      <c r="O401" s="51" t="s">
        <v>2284</v>
      </c>
      <c r="P401" s="52" t="s">
        <v>91</v>
      </c>
      <c r="Q401" s="52" t="s">
        <v>113</v>
      </c>
      <c r="R401" s="53" t="s">
        <v>51</v>
      </c>
      <c r="V401" s="53">
        <v>120</v>
      </c>
      <c r="W401" s="53">
        <v>4.8</v>
      </c>
      <c r="X401" s="54">
        <v>45693.746145833298</v>
      </c>
      <c r="Y401" s="45" t="s">
        <v>345</v>
      </c>
      <c r="Z401" s="55" t="s">
        <v>2285</v>
      </c>
      <c r="AA401" s="44" t="s">
        <v>1262</v>
      </c>
      <c r="AB401" s="56" t="s">
        <v>2286</v>
      </c>
      <c r="AC401" s="57">
        <v>2</v>
      </c>
      <c r="AD401" s="45" t="s">
        <v>96</v>
      </c>
      <c r="AE401" s="92">
        <v>1</v>
      </c>
      <c r="AF401" s="45" t="s">
        <v>96</v>
      </c>
      <c r="AI401" s="60"/>
      <c r="AO401" s="97">
        <f>(SUMIF(利润与分析!B:B,成本与总价!D:D,利润与分析!L:L)-J:J)/SUMIF(利润与分析!B:B,成本与总价!D:D,利润与分析!L:L)</f>
        <v>0</v>
      </c>
      <c r="AP401" s="77">
        <f t="shared" si="19"/>
        <v>-1.66592913333416E-5</v>
      </c>
      <c r="AR401" s="45">
        <f t="shared" si="20"/>
        <v>120</v>
      </c>
    </row>
    <row r="402" spans="1:44" ht="20.25" customHeight="1" x14ac:dyDescent="0.45">
      <c r="A402" s="62" t="str">
        <f>VLOOKUP(E402,销售员!A:B,2,0)</f>
        <v>南区</v>
      </c>
      <c r="B402" s="62" t="str">
        <f>VLOOKUP(E402,销售员!A:C,3,0)</f>
        <v>沪浙</v>
      </c>
      <c r="C402" s="24" t="str">
        <f>VLOOKUP(E402,销售员!A:D,4,0)</f>
        <v>上海</v>
      </c>
      <c r="D402" s="66">
        <v>817031</v>
      </c>
      <c r="E402" s="46" t="s">
        <v>604</v>
      </c>
      <c r="F402" s="45" t="s">
        <v>2287</v>
      </c>
      <c r="G402" s="45" t="s">
        <v>2255</v>
      </c>
      <c r="H402" s="45" t="s">
        <v>2288</v>
      </c>
      <c r="I402" s="44" t="s">
        <v>2289</v>
      </c>
      <c r="J402" s="24">
        <f>SUMIF(利润与分析!B:B,成本与总价!D:D,利润与分析!K:K)</f>
        <v>278693.57</v>
      </c>
      <c r="K402" s="48" t="s">
        <v>79</v>
      </c>
      <c r="L402" s="49">
        <v>291826</v>
      </c>
      <c r="M402" s="77">
        <f t="shared" si="18"/>
        <v>4.5000890941862597E-2</v>
      </c>
      <c r="N402" s="46">
        <v>0</v>
      </c>
      <c r="O402" s="51" t="s">
        <v>2290</v>
      </c>
      <c r="P402" s="52" t="s">
        <v>91</v>
      </c>
      <c r="Q402" s="52" t="s">
        <v>81</v>
      </c>
      <c r="R402" s="53" t="s">
        <v>51</v>
      </c>
      <c r="V402" s="53">
        <v>120</v>
      </c>
      <c r="X402" s="54">
        <v>45660.462881944397</v>
      </c>
      <c r="Y402" s="45" t="s">
        <v>92</v>
      </c>
      <c r="Z402" s="55" t="s">
        <v>2291</v>
      </c>
      <c r="AA402" s="44" t="s">
        <v>127</v>
      </c>
      <c r="AC402" s="57">
        <v>1</v>
      </c>
      <c r="AD402" s="45" t="s">
        <v>96</v>
      </c>
      <c r="AE402" s="92">
        <v>1</v>
      </c>
      <c r="AF402" s="45" t="s">
        <v>96</v>
      </c>
      <c r="AI402" s="60"/>
      <c r="AO402" s="97">
        <f>(SUMIF(利润与分析!B:B,成本与总价!D:D,利润与分析!L:L)-J:J)/SUMIF(利润与分析!B:B,成本与总价!D:D,利润与分析!L:L)</f>
        <v>4.5000563692256301E-2</v>
      </c>
      <c r="AP402" s="77">
        <f t="shared" si="19"/>
        <v>-3.2724960629532102E-7</v>
      </c>
      <c r="AR402" s="45">
        <f t="shared" si="20"/>
        <v>120</v>
      </c>
    </row>
    <row r="403" spans="1:44" ht="20.25" customHeight="1" x14ac:dyDescent="0.45">
      <c r="A403" s="62" t="str">
        <f>VLOOKUP(E403,销售员!A:B,2,0)</f>
        <v>南区</v>
      </c>
      <c r="B403" s="62" t="str">
        <f>VLOOKUP(E403,销售员!A:C,3,0)</f>
        <v>广深</v>
      </c>
      <c r="C403" s="24" t="str">
        <f>VLOOKUP(E403,销售员!A:D,4,0)</f>
        <v>广东</v>
      </c>
      <c r="D403" s="66">
        <v>820480</v>
      </c>
      <c r="E403" s="46" t="s">
        <v>843</v>
      </c>
      <c r="F403" s="45" t="s">
        <v>2292</v>
      </c>
      <c r="G403" s="45" t="s">
        <v>1823</v>
      </c>
      <c r="H403" s="45" t="s">
        <v>2293</v>
      </c>
      <c r="I403" s="44" t="s">
        <v>2294</v>
      </c>
      <c r="J403" s="24">
        <f>SUMIF(利润与分析!B:B,成本与总价!D:D,利润与分析!K:K)</f>
        <v>11280651.09</v>
      </c>
      <c r="K403" s="48" t="s">
        <v>79</v>
      </c>
      <c r="L403" s="49">
        <v>11283879.66</v>
      </c>
      <c r="M403" s="77">
        <f t="shared" si="18"/>
        <v>2.8612233533872102E-4</v>
      </c>
      <c r="N403" s="46">
        <v>0</v>
      </c>
      <c r="O403" s="51" t="s">
        <v>2295</v>
      </c>
      <c r="Q403" s="52" t="s">
        <v>113</v>
      </c>
      <c r="R403" s="53" t="s">
        <v>51</v>
      </c>
      <c r="V403" s="53">
        <v>0</v>
      </c>
      <c r="W403" s="53">
        <v>-3</v>
      </c>
      <c r="X403" s="54">
        <v>45681.635914351798</v>
      </c>
      <c r="Y403" s="45" t="s">
        <v>118</v>
      </c>
      <c r="Z403" s="55" t="s">
        <v>2296</v>
      </c>
      <c r="AA403" s="44" t="s">
        <v>83</v>
      </c>
      <c r="AB403" s="56" t="s">
        <v>2297</v>
      </c>
      <c r="AC403" s="57">
        <v>2</v>
      </c>
      <c r="AD403" s="45" t="s">
        <v>120</v>
      </c>
      <c r="AE403" s="92">
        <v>1</v>
      </c>
      <c r="AF403" s="45" t="s">
        <v>120</v>
      </c>
      <c r="AI403" s="60"/>
      <c r="AO403" s="97">
        <f>(SUMIF(利润与分析!B:B,成本与总价!D:D,利润与分析!L:L)-J:J)/SUMIF(利润与分析!B:B,成本与总价!D:D,利润与分析!L:L)</f>
        <v>3.02775387598112E-2</v>
      </c>
      <c r="AP403" s="77">
        <f t="shared" si="19"/>
        <v>-8.5835755274862902E-6</v>
      </c>
      <c r="AR403" s="45">
        <f t="shared" si="20"/>
        <v>0</v>
      </c>
    </row>
    <row r="404" spans="1:44" ht="20.25" customHeight="1" x14ac:dyDescent="0.45">
      <c r="A404" s="62" t="str">
        <f>VLOOKUP(E404,销售员!A:B,2,0)</f>
        <v>南区</v>
      </c>
      <c r="B404" s="62" t="str">
        <f>VLOOKUP(E404,销售员!A:C,3,0)</f>
        <v>福建</v>
      </c>
      <c r="C404" s="24" t="str">
        <f>VLOOKUP(E404,销售员!A:D,4,0)</f>
        <v>福建</v>
      </c>
      <c r="D404" s="66">
        <v>819096</v>
      </c>
      <c r="E404" s="46" t="s">
        <v>676</v>
      </c>
      <c r="F404" s="45" t="s">
        <v>2298</v>
      </c>
      <c r="G404" s="45" t="s">
        <v>228</v>
      </c>
      <c r="H404" s="45" t="s">
        <v>2299</v>
      </c>
      <c r="I404" s="44" t="s">
        <v>2300</v>
      </c>
      <c r="J404" s="24">
        <f>SUMIF(利润与分析!B:B,成本与总价!D:D,利润与分析!K:K)</f>
        <v>62815.48</v>
      </c>
      <c r="K404" s="48" t="s">
        <v>79</v>
      </c>
      <c r="L404" s="49">
        <v>65775.41</v>
      </c>
      <c r="M404" s="77">
        <f t="shared" si="18"/>
        <v>4.5000555678786303E-2</v>
      </c>
      <c r="N404" s="46">
        <v>0</v>
      </c>
      <c r="O404" s="51" t="s">
        <v>2301</v>
      </c>
      <c r="P404" s="52" t="s">
        <v>91</v>
      </c>
      <c r="Q404" s="52" t="s">
        <v>113</v>
      </c>
      <c r="X404" s="54">
        <v>45681.685092592597</v>
      </c>
      <c r="Y404" s="45" t="s">
        <v>52</v>
      </c>
      <c r="Z404" s="55" t="s">
        <v>119</v>
      </c>
      <c r="AA404" s="44" t="s">
        <v>94</v>
      </c>
      <c r="AB404" s="56" t="s">
        <v>2302</v>
      </c>
      <c r="AC404" s="57">
        <v>3</v>
      </c>
      <c r="AD404" s="45" t="s">
        <v>128</v>
      </c>
      <c r="AE404" s="92">
        <v>1</v>
      </c>
      <c r="AF404" s="45" t="s">
        <v>128</v>
      </c>
      <c r="AI404" s="60"/>
      <c r="AO404" s="97">
        <f>(SUMIF(利润与分析!B:B,成本与总价!D:D,利润与分析!L:L)-J:J)/SUMIF(利润与分析!B:B,成本与总价!D:D,利润与分析!L:L)</f>
        <v>4.5000555678786303E-2</v>
      </c>
      <c r="AP404" s="77">
        <f t="shared" si="19"/>
        <v>0</v>
      </c>
      <c r="AR404" s="45">
        <f t="shared" si="20"/>
        <v>0</v>
      </c>
    </row>
    <row r="405" spans="1:44" ht="20.25" customHeight="1" x14ac:dyDescent="0.45">
      <c r="A405" s="62" t="str">
        <f>VLOOKUP(E405,销售员!A:B,2,0)</f>
        <v>北区</v>
      </c>
      <c r="B405" s="62" t="str">
        <f>VLOOKUP(E405,销售员!A:C,3,0)</f>
        <v>黑吉辽</v>
      </c>
      <c r="C405" s="24" t="str">
        <f>VLOOKUP(E405,销售员!A:D,4,0)</f>
        <v>辽宁</v>
      </c>
      <c r="D405" s="66">
        <v>820500</v>
      </c>
      <c r="E405" s="46" t="s">
        <v>955</v>
      </c>
      <c r="F405" s="45" t="s">
        <v>2303</v>
      </c>
      <c r="G405" s="45" t="s">
        <v>2304</v>
      </c>
      <c r="H405" s="45" t="s">
        <v>2305</v>
      </c>
      <c r="I405" s="44" t="s">
        <v>2306</v>
      </c>
      <c r="J405" s="24">
        <f>SUMIF(利润与分析!B:B,成本与总价!D:D,利润与分析!K:K)</f>
        <v>126589.18</v>
      </c>
      <c r="K405" s="48" t="s">
        <v>79</v>
      </c>
      <c r="L405" s="49">
        <v>127252.55</v>
      </c>
      <c r="M405" s="77">
        <f t="shared" si="18"/>
        <v>5.21301930688234E-3</v>
      </c>
      <c r="N405" s="46">
        <v>0</v>
      </c>
      <c r="O405" s="51" t="s">
        <v>2307</v>
      </c>
      <c r="P405" s="52" t="s">
        <v>91</v>
      </c>
      <c r="Q405" s="52" t="s">
        <v>113</v>
      </c>
      <c r="R405" s="53" t="s">
        <v>51</v>
      </c>
      <c r="V405" s="53">
        <v>0</v>
      </c>
      <c r="W405" s="53">
        <v>-4</v>
      </c>
      <c r="X405" s="54">
        <v>45681.712662037004</v>
      </c>
      <c r="Y405" s="45" t="s">
        <v>118</v>
      </c>
      <c r="Z405" s="55" t="s">
        <v>2308</v>
      </c>
      <c r="AA405" s="44" t="s">
        <v>127</v>
      </c>
      <c r="AC405" s="57">
        <v>1</v>
      </c>
      <c r="AD405" s="45" t="s">
        <v>120</v>
      </c>
      <c r="AE405" s="92">
        <v>1</v>
      </c>
      <c r="AF405" s="45" t="s">
        <v>120</v>
      </c>
      <c r="AI405" s="60"/>
      <c r="AO405" s="97">
        <f>(SUMIF(利润与分析!B:B,成本与总价!D:D,利润与分析!L:L)-J:J)/SUMIF(利润与分析!B:B,成本与总价!D:D,利润与分析!L:L)</f>
        <v>4.50045015364973E-2</v>
      </c>
      <c r="AP405" s="77">
        <f t="shared" si="19"/>
        <v>-2.08517770385053E-4</v>
      </c>
      <c r="AR405" s="45">
        <f t="shared" si="20"/>
        <v>0</v>
      </c>
    </row>
    <row r="406" spans="1:44" ht="20.25" customHeight="1" x14ac:dyDescent="0.45">
      <c r="A406" s="62" t="str">
        <f>VLOOKUP(E406,销售员!A:B,2,0)</f>
        <v>南区</v>
      </c>
      <c r="B406" s="62" t="str">
        <f>VLOOKUP(E406,销售员!A:C,3,0)</f>
        <v>沪浙</v>
      </c>
      <c r="C406" s="24" t="str">
        <f>VLOOKUP(E406,销售员!A:D,4,0)</f>
        <v>上海</v>
      </c>
      <c r="D406" s="66">
        <v>817259</v>
      </c>
      <c r="E406" s="46" t="s">
        <v>1015</v>
      </c>
      <c r="F406" s="45" t="s">
        <v>2309</v>
      </c>
      <c r="G406" s="45" t="s">
        <v>2310</v>
      </c>
      <c r="H406" s="45" t="s">
        <v>2311</v>
      </c>
      <c r="I406" s="44" t="s">
        <v>2312</v>
      </c>
      <c r="J406" s="24">
        <f>SUMIF(利润与分析!B:B,成本与总价!D:D,利润与分析!K:K)</f>
        <v>194541.45</v>
      </c>
      <c r="K406" s="48" t="s">
        <v>79</v>
      </c>
      <c r="L406" s="49">
        <v>203708.43</v>
      </c>
      <c r="M406" s="77">
        <f t="shared" si="18"/>
        <v>4.5000494088536298E-2</v>
      </c>
      <c r="N406" s="46">
        <v>0</v>
      </c>
      <c r="O406" s="51" t="s">
        <v>1037</v>
      </c>
      <c r="P406" s="52" t="s">
        <v>61</v>
      </c>
      <c r="Q406" s="52" t="s">
        <v>81</v>
      </c>
      <c r="R406" s="53" t="s">
        <v>51</v>
      </c>
      <c r="V406" s="53">
        <v>90</v>
      </c>
      <c r="X406" s="54">
        <v>45663.467384259297</v>
      </c>
      <c r="Y406" s="45" t="s">
        <v>52</v>
      </c>
      <c r="Z406" s="55" t="s">
        <v>2313</v>
      </c>
      <c r="AA406" s="44" t="s">
        <v>127</v>
      </c>
      <c r="AC406" s="57">
        <v>1</v>
      </c>
      <c r="AD406" s="45" t="s">
        <v>206</v>
      </c>
      <c r="AE406" s="92">
        <v>1</v>
      </c>
      <c r="AF406" s="45" t="s">
        <v>206</v>
      </c>
      <c r="AI406" s="60"/>
      <c r="AO406" s="97">
        <f>(SUMIF(利润与分析!B:B,成本与总价!D:D,利润与分析!L:L)-J:J)/SUMIF(利润与分析!B:B,成本与总价!D:D,利润与分析!L:L)</f>
        <v>4.5000494088536298E-2</v>
      </c>
      <c r="AP406" s="77">
        <f t="shared" si="19"/>
        <v>0</v>
      </c>
      <c r="AR406" s="45">
        <f t="shared" si="20"/>
        <v>90</v>
      </c>
    </row>
    <row r="407" spans="1:44" ht="20.25" customHeight="1" x14ac:dyDescent="0.45">
      <c r="A407" s="62" t="str">
        <f>VLOOKUP(E407,销售员!A:B,2,0)</f>
        <v>北区</v>
      </c>
      <c r="B407" s="62" t="str">
        <f>VLOOKUP(E407,销售员!A:C,3,0)</f>
        <v>黑吉辽</v>
      </c>
      <c r="C407" s="24" t="str">
        <f>VLOOKUP(E407,销售员!A:D,4,0)</f>
        <v>辽宁</v>
      </c>
      <c r="D407" s="66">
        <v>820546</v>
      </c>
      <c r="E407" s="46" t="s">
        <v>569</v>
      </c>
      <c r="F407" s="45" t="s">
        <v>2314</v>
      </c>
      <c r="G407" s="45" t="s">
        <v>2315</v>
      </c>
      <c r="H407" s="45" t="s">
        <v>2316</v>
      </c>
      <c r="I407" s="44" t="s">
        <v>2317</v>
      </c>
      <c r="J407" s="24">
        <f>SUMIF(利润与分析!B:B,成本与总价!D:D,利润与分析!K:K)</f>
        <v>2875858.56</v>
      </c>
      <c r="K407" s="48" t="s">
        <v>79</v>
      </c>
      <c r="L407" s="49">
        <v>3011372.84</v>
      </c>
      <c r="M407" s="77">
        <f t="shared" si="18"/>
        <v>4.50008309167058E-2</v>
      </c>
      <c r="N407" s="46">
        <v>0</v>
      </c>
      <c r="O407" s="51" t="s">
        <v>2318</v>
      </c>
      <c r="P407" s="52" t="s">
        <v>61</v>
      </c>
      <c r="Q407" s="52" t="s">
        <v>113</v>
      </c>
      <c r="R407" s="53" t="s">
        <v>51</v>
      </c>
      <c r="V407" s="53">
        <v>90</v>
      </c>
      <c r="X407" s="54">
        <v>45693.445185185199</v>
      </c>
      <c r="Y407" s="45" t="s">
        <v>345</v>
      </c>
      <c r="Z407" s="55" t="s">
        <v>2319</v>
      </c>
      <c r="AA407" s="44" t="s">
        <v>127</v>
      </c>
      <c r="AC407" s="57">
        <v>1</v>
      </c>
      <c r="AD407" s="45" t="s">
        <v>206</v>
      </c>
      <c r="AE407" s="92">
        <v>1</v>
      </c>
      <c r="AF407" s="45" t="s">
        <v>206</v>
      </c>
      <c r="AI407" s="60"/>
      <c r="AO407" s="97">
        <f>(SUMIF(利润与分析!B:B,成本与总价!D:D,利润与分析!L:L)-J:J)/SUMIF(利润与分析!B:B,成本与总价!D:D,利润与分析!L:L)</f>
        <v>4.50008309167058E-2</v>
      </c>
      <c r="AP407" s="77">
        <f t="shared" si="19"/>
        <v>0</v>
      </c>
      <c r="AR407" s="45">
        <f t="shared" si="20"/>
        <v>90</v>
      </c>
    </row>
    <row r="408" spans="1:44" ht="20.25" customHeight="1" x14ac:dyDescent="0.45">
      <c r="A408" s="62" t="str">
        <f>VLOOKUP(E408,销售员!A:B,2,0)</f>
        <v>南区</v>
      </c>
      <c r="B408" s="62" t="str">
        <f>VLOOKUP(E408,销售员!A:C,3,0)</f>
        <v>苏皖</v>
      </c>
      <c r="C408" s="24" t="str">
        <f>VLOOKUP(E408,销售员!A:D,4,0)</f>
        <v>江苏</v>
      </c>
      <c r="D408" s="66">
        <v>820547</v>
      </c>
      <c r="E408" s="46" t="s">
        <v>632</v>
      </c>
      <c r="F408" s="45" t="s">
        <v>2320</v>
      </c>
      <c r="G408" s="45" t="s">
        <v>2321</v>
      </c>
      <c r="H408" s="45" t="s">
        <v>2322</v>
      </c>
      <c r="I408" s="44" t="s">
        <v>2323</v>
      </c>
      <c r="J408" s="24">
        <f>SUMIF(利润与分析!B:B,成本与总价!D:D,利润与分析!K:K)</f>
        <v>81922.100000000006</v>
      </c>
      <c r="K408" s="48" t="s">
        <v>79</v>
      </c>
      <c r="L408" s="49">
        <v>84457</v>
      </c>
      <c r="M408" s="77">
        <f t="shared" si="18"/>
        <v>3.0014090010301E-2</v>
      </c>
      <c r="N408" s="46">
        <v>0</v>
      </c>
      <c r="O408" s="51" t="s">
        <v>2324</v>
      </c>
      <c r="P408" s="52" t="s">
        <v>751</v>
      </c>
      <c r="Q408" s="52" t="s">
        <v>81</v>
      </c>
      <c r="R408" s="53" t="s">
        <v>51</v>
      </c>
      <c r="V408" s="53">
        <v>115</v>
      </c>
      <c r="X408" s="54">
        <v>45693.447268518503</v>
      </c>
      <c r="Y408" s="45" t="s">
        <v>92</v>
      </c>
      <c r="Z408" s="55" t="s">
        <v>2325</v>
      </c>
      <c r="AA408" s="44" t="s">
        <v>83</v>
      </c>
      <c r="AC408" s="57">
        <v>1</v>
      </c>
      <c r="AD408" s="45" t="s">
        <v>245</v>
      </c>
      <c r="AE408" s="92">
        <v>1</v>
      </c>
      <c r="AF408" s="45" t="s">
        <v>245</v>
      </c>
      <c r="AI408" s="60"/>
      <c r="AO408" s="97">
        <f>(SUMIF(利润与分析!B:B,成本与总价!D:D,利润与分析!L:L)-J:J)/SUMIF(利润与分析!B:B,成本与总价!D:D,利润与分析!L:L)</f>
        <v>3.0013630611378898E-2</v>
      </c>
      <c r="AP408" s="77">
        <f t="shared" si="19"/>
        <v>-4.5939892216392799E-7</v>
      </c>
      <c r="AR408" s="45">
        <f t="shared" si="20"/>
        <v>115</v>
      </c>
    </row>
    <row r="409" spans="1:44" ht="20.25" customHeight="1" x14ac:dyDescent="0.45">
      <c r="A409" s="62" t="str">
        <f>VLOOKUP(E409,销售员!A:B,2,0)</f>
        <v>北区</v>
      </c>
      <c r="B409" s="62" t="str">
        <f>VLOOKUP(E409,销售员!A:C,3,0)</f>
        <v>京津冀</v>
      </c>
      <c r="C409" s="24" t="str">
        <f>VLOOKUP(E409,销售员!A:D,4,0)</f>
        <v>北京</v>
      </c>
      <c r="D409" s="66">
        <v>820555</v>
      </c>
      <c r="E409" s="46" t="s">
        <v>415</v>
      </c>
      <c r="F409" s="45" t="s">
        <v>2326</v>
      </c>
      <c r="G409" s="45" t="s">
        <v>2327</v>
      </c>
      <c r="H409" s="45" t="s">
        <v>2328</v>
      </c>
      <c r="I409" s="44" t="s">
        <v>2329</v>
      </c>
      <c r="J409" s="24">
        <f>SUMIF(利润与分析!B:B,成本与总价!D:D,利润与分析!K:K)</f>
        <v>42998.83</v>
      </c>
      <c r="K409" s="48" t="s">
        <v>79</v>
      </c>
      <c r="L409" s="49">
        <v>45024.97</v>
      </c>
      <c r="M409" s="77">
        <f t="shared" si="18"/>
        <v>4.5000363131835697E-2</v>
      </c>
      <c r="N409" s="46">
        <v>0</v>
      </c>
      <c r="O409" s="51" t="s">
        <v>754</v>
      </c>
      <c r="Q409" s="52" t="s">
        <v>113</v>
      </c>
      <c r="X409" s="54">
        <v>45693.4686574074</v>
      </c>
      <c r="Y409" s="45" t="s">
        <v>118</v>
      </c>
      <c r="Z409" s="55" t="s">
        <v>119</v>
      </c>
      <c r="AA409" s="44" t="s">
        <v>127</v>
      </c>
      <c r="AC409" s="57">
        <v>1</v>
      </c>
      <c r="AD409" s="45" t="s">
        <v>120</v>
      </c>
      <c r="AE409" s="92">
        <v>1</v>
      </c>
      <c r="AF409" s="45" t="s">
        <v>120</v>
      </c>
      <c r="AI409" s="60"/>
      <c r="AO409" s="97">
        <f>(SUMIF(利润与分析!B:B,成本与总价!D:D,利润与分析!L:L)-J:J)/SUMIF(利润与分析!B:B,成本与总价!D:D,利润与分析!L:L)</f>
        <v>4.5000363131835697E-2</v>
      </c>
      <c r="AP409" s="77">
        <f t="shared" si="19"/>
        <v>0</v>
      </c>
      <c r="AR409" s="45">
        <f t="shared" si="20"/>
        <v>0</v>
      </c>
    </row>
    <row r="410" spans="1:44" ht="20.25" customHeight="1" x14ac:dyDescent="0.45">
      <c r="A410" s="62" t="str">
        <f>VLOOKUP(E410,销售员!A:B,2,0)</f>
        <v>南区</v>
      </c>
      <c r="B410" s="62" t="str">
        <f>VLOOKUP(E410,销售员!A:C,3,0)</f>
        <v>沪浙</v>
      </c>
      <c r="C410" s="24" t="str">
        <f>VLOOKUP(E410,销售员!A:D,4,0)</f>
        <v>上海</v>
      </c>
      <c r="D410" s="66">
        <v>817384</v>
      </c>
      <c r="E410" s="46" t="s">
        <v>1015</v>
      </c>
      <c r="F410" s="45" t="s">
        <v>2330</v>
      </c>
      <c r="G410" s="45" t="s">
        <v>2331</v>
      </c>
      <c r="H410" s="45" t="s">
        <v>2332</v>
      </c>
      <c r="I410" s="44" t="s">
        <v>2333</v>
      </c>
      <c r="J410" s="24">
        <f>SUMIF(利润与分析!B:B,成本与总价!D:D,利润与分析!K:K)</f>
        <v>8915.74</v>
      </c>
      <c r="K410" s="48" t="s">
        <v>79</v>
      </c>
      <c r="L410" s="49">
        <v>9335.85</v>
      </c>
      <c r="M410" s="77">
        <f t="shared" si="18"/>
        <v>4.4999651879582499E-2</v>
      </c>
      <c r="N410" s="46">
        <v>0</v>
      </c>
      <c r="O410" s="51" t="s">
        <v>126</v>
      </c>
      <c r="P410" s="52" t="s">
        <v>91</v>
      </c>
      <c r="Q410" s="52" t="s">
        <v>113</v>
      </c>
      <c r="X410" s="54">
        <v>45663.653738425899</v>
      </c>
      <c r="Y410" s="45" t="s">
        <v>52</v>
      </c>
      <c r="Z410" s="55" t="s">
        <v>119</v>
      </c>
      <c r="AA410" s="44" t="s">
        <v>127</v>
      </c>
      <c r="AC410" s="57">
        <v>2</v>
      </c>
      <c r="AD410" s="45" t="s">
        <v>128</v>
      </c>
      <c r="AE410" s="92">
        <v>1</v>
      </c>
      <c r="AF410" s="45" t="s">
        <v>128</v>
      </c>
      <c r="AI410" s="60"/>
      <c r="AO410" s="97">
        <f>(SUMIF(利润与分析!B:B,成本与总价!D:D,利润与分析!L:L)-J:J)/SUMIF(利润与分析!B:B,成本与总价!D:D,利润与分析!L:L)</f>
        <v>4.4999651879582499E-2</v>
      </c>
      <c r="AP410" s="77">
        <f t="shared" si="19"/>
        <v>0</v>
      </c>
      <c r="AR410" s="45">
        <f t="shared" si="20"/>
        <v>0</v>
      </c>
    </row>
    <row r="411" spans="1:44" ht="20.25" customHeight="1" x14ac:dyDescent="0.45">
      <c r="A411" s="62" t="str">
        <f>VLOOKUP(E411,销售员!A:B,2,0)</f>
        <v>北区</v>
      </c>
      <c r="B411" s="62" t="str">
        <f>VLOOKUP(E411,销售员!A:C,3,0)</f>
        <v>京津冀</v>
      </c>
      <c r="C411" s="24" t="str">
        <f>VLOOKUP(E411,销售员!A:D,4,0)</f>
        <v>天津</v>
      </c>
      <c r="D411" s="66">
        <v>820568</v>
      </c>
      <c r="E411" s="46" t="s">
        <v>295</v>
      </c>
      <c r="F411" s="45" t="s">
        <v>2334</v>
      </c>
      <c r="G411" s="45" t="s">
        <v>2335</v>
      </c>
      <c r="H411" s="45" t="s">
        <v>2336</v>
      </c>
      <c r="I411" s="44" t="s">
        <v>2337</v>
      </c>
      <c r="J411" s="24">
        <f>SUMIF(利润与分析!B:B,成本与总价!D:D,利润与分析!K:K)</f>
        <v>1465220.22</v>
      </c>
      <c r="K411" s="48" t="s">
        <v>79</v>
      </c>
      <c r="L411" s="49">
        <v>1510537.1</v>
      </c>
      <c r="M411" s="77">
        <f t="shared" si="18"/>
        <v>3.0000507766409799E-2</v>
      </c>
      <c r="N411" s="46">
        <v>65633.97</v>
      </c>
      <c r="O411" s="51" t="s">
        <v>2338</v>
      </c>
      <c r="P411" s="52" t="s">
        <v>213</v>
      </c>
      <c r="Q411" s="52" t="s">
        <v>81</v>
      </c>
      <c r="R411" s="53" t="s">
        <v>51</v>
      </c>
      <c r="S411" s="53" t="s">
        <v>51</v>
      </c>
      <c r="T411" s="53">
        <v>120</v>
      </c>
      <c r="V411" s="53">
        <v>120</v>
      </c>
      <c r="X411" s="54">
        <v>45693.557986111096</v>
      </c>
      <c r="Y411" s="45" t="s">
        <v>92</v>
      </c>
      <c r="Z411" s="55" t="s">
        <v>2339</v>
      </c>
      <c r="AA411" s="44" t="s">
        <v>127</v>
      </c>
      <c r="AC411" s="57">
        <v>2</v>
      </c>
      <c r="AD411" s="45" t="s">
        <v>2340</v>
      </c>
      <c r="AE411" s="58" t="s">
        <v>2341</v>
      </c>
      <c r="AF411" s="45">
        <v>0</v>
      </c>
      <c r="AG411" s="59" t="s">
        <v>2342</v>
      </c>
      <c r="AH411" s="45">
        <v>120</v>
      </c>
      <c r="AO411" s="97">
        <f>(SUMIF(利润与分析!B:B,成本与总价!D:D,利润与分析!L:L)-J:J)/SUMIF(利润与分析!B:B,成本与总价!D:D,利润与分析!L:L)</f>
        <v>3.0000533452623299E-2</v>
      </c>
      <c r="AP411" s="77">
        <f t="shared" si="19"/>
        <v>2.56862135138147E-8</v>
      </c>
      <c r="AR411" s="45">
        <f t="shared" si="20"/>
        <v>107.46</v>
      </c>
    </row>
    <row r="412" spans="1:44" ht="20.25" customHeight="1" x14ac:dyDescent="0.45">
      <c r="A412" s="62" t="str">
        <f>VLOOKUP(E412,销售员!A:B,2,0)</f>
        <v>南区</v>
      </c>
      <c r="B412" s="62" t="str">
        <f>VLOOKUP(E412,销售员!A:C,3,0)</f>
        <v>云贵川渝</v>
      </c>
      <c r="C412" s="24" t="str">
        <f>VLOOKUP(E412,销售员!A:D,4,0)</f>
        <v>四川</v>
      </c>
      <c r="D412" s="66">
        <v>820549</v>
      </c>
      <c r="E412" s="46" t="s">
        <v>1245</v>
      </c>
      <c r="F412" s="45" t="s">
        <v>2343</v>
      </c>
      <c r="G412" s="45" t="s">
        <v>2344</v>
      </c>
      <c r="H412" s="45" t="s">
        <v>2345</v>
      </c>
      <c r="I412" s="44" t="s">
        <v>2346</v>
      </c>
      <c r="J412" s="24">
        <f>SUMIF(利润与分析!B:B,成本与总价!D:D,利润与分析!K:K)</f>
        <v>10787.659180000001</v>
      </c>
      <c r="K412" s="48" t="s">
        <v>79</v>
      </c>
      <c r="L412" s="49">
        <v>11076</v>
      </c>
      <c r="M412" s="77">
        <f t="shared" si="18"/>
        <v>2.6032937883712502E-2</v>
      </c>
      <c r="N412" s="46">
        <v>0</v>
      </c>
      <c r="O412" s="51" t="s">
        <v>2347</v>
      </c>
      <c r="P412" s="52" t="s">
        <v>91</v>
      </c>
      <c r="Q412" s="52" t="s">
        <v>103</v>
      </c>
      <c r="X412" s="54">
        <v>45693.5872453704</v>
      </c>
      <c r="Y412" s="45" t="s">
        <v>118</v>
      </c>
      <c r="Z412" s="55" t="s">
        <v>119</v>
      </c>
      <c r="AA412" s="44" t="s">
        <v>54</v>
      </c>
      <c r="AB412" s="56" t="s">
        <v>2348</v>
      </c>
      <c r="AC412" s="57">
        <v>2</v>
      </c>
      <c r="AD412" s="45" t="s">
        <v>120</v>
      </c>
      <c r="AE412" s="92">
        <v>1</v>
      </c>
      <c r="AF412" s="45" t="s">
        <v>120</v>
      </c>
      <c r="AI412" s="60"/>
      <c r="AO412" s="97">
        <f>(SUMIF(利润与分析!B:B,成本与总价!D:D,利润与分析!L:L)-J:J)/SUMIF(利润与分析!B:B,成本与总价!D:D,利润与分析!L:L)</f>
        <v>4.5510521128081502E-2</v>
      </c>
      <c r="AP412" s="77">
        <f t="shared" si="19"/>
        <v>1.9477583244369E-2</v>
      </c>
      <c r="AR412" s="45">
        <f t="shared" si="20"/>
        <v>0</v>
      </c>
    </row>
    <row r="413" spans="1:44" ht="20.25" customHeight="1" x14ac:dyDescent="0.45">
      <c r="A413" s="62" t="str">
        <f>VLOOKUP(E413,销售员!A:B,2,0)</f>
        <v>南区</v>
      </c>
      <c r="B413" s="62" t="str">
        <f>VLOOKUP(E413,销售员!A:C,3,0)</f>
        <v>苏皖</v>
      </c>
      <c r="C413" s="24" t="str">
        <f>VLOOKUP(E413,销售员!A:D,4,0)</f>
        <v>江苏</v>
      </c>
      <c r="D413" s="66">
        <v>820582</v>
      </c>
      <c r="E413" s="46" t="s">
        <v>2349</v>
      </c>
      <c r="F413" s="45" t="s">
        <v>2350</v>
      </c>
      <c r="G413" s="45" t="s">
        <v>2351</v>
      </c>
      <c r="H413" s="45" t="s">
        <v>2352</v>
      </c>
      <c r="I413" s="44" t="s">
        <v>2353</v>
      </c>
      <c r="J413" s="24">
        <f>SUMIF(利润与分析!B:B,成本与总价!D:D,利润与分析!K:K)</f>
        <v>104759.82</v>
      </c>
      <c r="K413" s="48" t="s">
        <v>79</v>
      </c>
      <c r="L413" s="49">
        <v>108000</v>
      </c>
      <c r="M413" s="77">
        <f t="shared" si="18"/>
        <v>3.0001666666666701E-2</v>
      </c>
      <c r="N413" s="46">
        <v>0</v>
      </c>
      <c r="O413" s="51" t="s">
        <v>2354</v>
      </c>
      <c r="P413" s="52" t="s">
        <v>453</v>
      </c>
      <c r="Q413" s="52" t="s">
        <v>113</v>
      </c>
      <c r="X413" s="54">
        <v>45693.593680555598</v>
      </c>
      <c r="Y413" s="45" t="s">
        <v>92</v>
      </c>
      <c r="Z413" s="55" t="s">
        <v>119</v>
      </c>
      <c r="AA413" s="44" t="s">
        <v>83</v>
      </c>
      <c r="AC413" s="57">
        <v>1</v>
      </c>
      <c r="AD413" s="45" t="s">
        <v>128</v>
      </c>
      <c r="AE413" s="92">
        <v>1</v>
      </c>
      <c r="AF413" s="45" t="s">
        <v>128</v>
      </c>
      <c r="AI413" s="60"/>
      <c r="AO413" s="97">
        <f>(SUMIF(利润与分析!B:B,成本与总价!D:D,利润与分析!L:L)-J:J)/SUMIF(利润与分析!B:B,成本与总价!D:D,利润与分析!L:L)</f>
        <v>3.0001666666666701E-2</v>
      </c>
      <c r="AP413" s="77">
        <f t="shared" si="19"/>
        <v>0</v>
      </c>
      <c r="AR413" s="45">
        <f t="shared" si="20"/>
        <v>0</v>
      </c>
    </row>
    <row r="414" spans="1:44" ht="20.25" customHeight="1" x14ac:dyDescent="0.45">
      <c r="A414" s="62" t="str">
        <f>VLOOKUP(E414,销售员!A:B,2,0)</f>
        <v>北区</v>
      </c>
      <c r="B414" s="62" t="str">
        <f>VLOOKUP(E414,销售员!A:C,3,0)</f>
        <v>陕豫鲁</v>
      </c>
      <c r="C414" s="24" t="str">
        <f>VLOOKUP(E414,销售员!A:D,4,0)</f>
        <v>河南</v>
      </c>
      <c r="D414" s="66">
        <v>820485</v>
      </c>
      <c r="E414" s="46" t="s">
        <v>1451</v>
      </c>
      <c r="F414" s="45" t="s">
        <v>2355</v>
      </c>
      <c r="G414" s="45" t="s">
        <v>2356</v>
      </c>
      <c r="H414" s="45" t="s">
        <v>2357</v>
      </c>
      <c r="I414" s="44" t="s">
        <v>2358</v>
      </c>
      <c r="J414" s="24">
        <f>SUMIF(利润与分析!B:B,成本与总价!D:D,利润与分析!K:K)</f>
        <v>573132.67000000004</v>
      </c>
      <c r="K414" s="48" t="s">
        <v>79</v>
      </c>
      <c r="L414" s="49">
        <v>584422</v>
      </c>
      <c r="M414" s="77">
        <f t="shared" si="18"/>
        <v>1.9317085941323101E-2</v>
      </c>
      <c r="N414" s="46">
        <v>76250</v>
      </c>
      <c r="O414" s="51" t="s">
        <v>2359</v>
      </c>
      <c r="P414" s="52" t="s">
        <v>91</v>
      </c>
      <c r="Q414" s="52" t="s">
        <v>113</v>
      </c>
      <c r="R414" s="53" t="s">
        <v>51</v>
      </c>
      <c r="V414" s="53">
        <v>0</v>
      </c>
      <c r="W414" s="53">
        <v>-2.6</v>
      </c>
      <c r="X414" s="54">
        <v>45693.607384259303</v>
      </c>
      <c r="Y414" s="45" t="s">
        <v>118</v>
      </c>
      <c r="Z414" s="55" t="s">
        <v>2360</v>
      </c>
      <c r="AA414" s="44" t="s">
        <v>105</v>
      </c>
      <c r="AB414" s="56" t="s">
        <v>2361</v>
      </c>
      <c r="AC414" s="57">
        <v>4</v>
      </c>
      <c r="AD414" s="45" t="s">
        <v>120</v>
      </c>
      <c r="AE414" s="92">
        <v>1</v>
      </c>
      <c r="AF414" s="45" t="s">
        <v>120</v>
      </c>
      <c r="AI414" s="60"/>
      <c r="AO414" s="97">
        <f>(SUMIF(利润与分析!B:B,成本与总价!D:D,利润与分析!L:L)-J:J)/SUMIF(利润与分析!B:B,成本与总价!D:D,利润与分析!L:L)</f>
        <v>4.5000013580188902E-2</v>
      </c>
      <c r="AP414" s="77">
        <f t="shared" si="19"/>
        <v>-3.1707236113429798E-4</v>
      </c>
      <c r="AR414" s="45">
        <f t="shared" si="20"/>
        <v>0</v>
      </c>
    </row>
    <row r="415" spans="1:44" ht="20.25" customHeight="1" x14ac:dyDescent="0.45">
      <c r="A415" s="62" t="str">
        <f>VLOOKUP(E415,销售员!A:B,2,0)</f>
        <v>北区</v>
      </c>
      <c r="B415" s="62" t="str">
        <f>VLOOKUP(E415,销售员!A:C,3,0)</f>
        <v>晋蒙宁</v>
      </c>
      <c r="C415" s="24" t="str">
        <f>VLOOKUP(E415,销售员!A:D,4,0)</f>
        <v>内蒙</v>
      </c>
      <c r="D415" s="66">
        <v>820593</v>
      </c>
      <c r="E415" s="46" t="s">
        <v>2362</v>
      </c>
      <c r="F415" s="45" t="s">
        <v>2363</v>
      </c>
      <c r="G415" s="45" t="s">
        <v>2364</v>
      </c>
      <c r="H415" s="45" t="s">
        <v>2365</v>
      </c>
      <c r="I415" s="44" t="s">
        <v>2366</v>
      </c>
      <c r="J415" s="24">
        <f>SUMIF(利润与分析!B:B,成本与总价!D:D,利润与分析!K:K)</f>
        <v>147000.49</v>
      </c>
      <c r="K415" s="48" t="s">
        <v>79</v>
      </c>
      <c r="L415" s="49">
        <v>151546.9</v>
      </c>
      <c r="M415" s="77">
        <f t="shared" si="18"/>
        <v>3.0000019795852002E-2</v>
      </c>
      <c r="N415" s="46">
        <v>0</v>
      </c>
      <c r="O415" s="51" t="s">
        <v>1890</v>
      </c>
      <c r="P415" s="52" t="s">
        <v>266</v>
      </c>
      <c r="Q415" s="52" t="s">
        <v>113</v>
      </c>
      <c r="R415" s="53" t="s">
        <v>51</v>
      </c>
      <c r="T415" s="53">
        <v>90</v>
      </c>
      <c r="V415" s="53">
        <v>90</v>
      </c>
      <c r="X415" s="54">
        <v>45693.608692129601</v>
      </c>
      <c r="Y415" s="45" t="s">
        <v>92</v>
      </c>
      <c r="Z415" s="55" t="s">
        <v>2367</v>
      </c>
      <c r="AA415" s="44" t="s">
        <v>127</v>
      </c>
      <c r="AC415" s="57">
        <v>1</v>
      </c>
      <c r="AD415" s="45" t="s">
        <v>206</v>
      </c>
      <c r="AE415" s="92">
        <v>1</v>
      </c>
      <c r="AF415" s="45" t="s">
        <v>206</v>
      </c>
      <c r="AI415" s="60"/>
      <c r="AO415" s="97">
        <f>(SUMIF(利润与分析!B:B,成本与总价!D:D,利润与分析!L:L)-J:J)/SUMIF(利润与分析!B:B,成本与总价!D:D,利润与分析!L:L)</f>
        <v>3.0000019795852002E-2</v>
      </c>
      <c r="AP415" s="77">
        <f t="shared" si="19"/>
        <v>0</v>
      </c>
      <c r="AR415" s="45">
        <f t="shared" si="20"/>
        <v>90</v>
      </c>
    </row>
    <row r="416" spans="1:44" ht="20.25" customHeight="1" x14ac:dyDescent="0.45">
      <c r="A416" s="62" t="str">
        <f>VLOOKUP(E416,销售员!A:B,2,0)</f>
        <v>南区</v>
      </c>
      <c r="B416" s="62" t="str">
        <f>VLOOKUP(E416,销售员!A:C,3,0)</f>
        <v>沪浙</v>
      </c>
      <c r="C416" s="24" t="str">
        <f>VLOOKUP(E416,销售员!A:D,4,0)</f>
        <v>上海</v>
      </c>
      <c r="D416" s="66">
        <v>819005</v>
      </c>
      <c r="E416" s="46" t="s">
        <v>157</v>
      </c>
      <c r="F416" s="45" t="s">
        <v>2368</v>
      </c>
      <c r="G416" s="45" t="s">
        <v>2369</v>
      </c>
      <c r="H416" s="45" t="s">
        <v>2370</v>
      </c>
      <c r="I416" s="44" t="s">
        <v>2371</v>
      </c>
      <c r="J416" s="24">
        <f>SUMIF(利润与分析!B:B,成本与总价!D:D,利润与分析!K:K)</f>
        <v>368694.38</v>
      </c>
      <c r="K416" s="48" t="s">
        <v>79</v>
      </c>
      <c r="L416" s="49">
        <v>368694.48</v>
      </c>
      <c r="M416" s="77">
        <f t="shared" si="18"/>
        <v>2.7122727748710699E-7</v>
      </c>
      <c r="N416" s="46">
        <v>0</v>
      </c>
      <c r="O416" s="51" t="s">
        <v>2372</v>
      </c>
      <c r="Q416" s="52" t="s">
        <v>81</v>
      </c>
      <c r="R416" s="53" t="s">
        <v>51</v>
      </c>
      <c r="V416" s="53">
        <v>60</v>
      </c>
      <c r="W416" s="53">
        <v>-4.5</v>
      </c>
      <c r="X416" s="54">
        <v>45672.648969907401</v>
      </c>
      <c r="Y416" s="45" t="s">
        <v>52</v>
      </c>
      <c r="Z416" s="55" t="s">
        <v>2373</v>
      </c>
      <c r="AA416" s="44" t="s">
        <v>1262</v>
      </c>
      <c r="AC416" s="57">
        <v>1</v>
      </c>
      <c r="AD416" s="45" t="s">
        <v>128</v>
      </c>
      <c r="AE416" s="92">
        <v>1</v>
      </c>
      <c r="AF416" s="45" t="s">
        <v>128</v>
      </c>
      <c r="AI416" s="60"/>
      <c r="AO416" s="97">
        <f>(SUMIF(利润与分析!B:B,成本与总价!D:D,利润与分析!L:L)-J:J)/SUMIF(利润与分析!B:B,成本与总价!D:D,利润与分析!L:L)</f>
        <v>4.5000263166401801E-2</v>
      </c>
      <c r="AP416" s="77">
        <f t="shared" si="19"/>
        <v>-8.0608757307976103E-9</v>
      </c>
      <c r="AR416" s="45">
        <f t="shared" si="20"/>
        <v>60</v>
      </c>
    </row>
    <row r="417" spans="1:44" ht="20.25" customHeight="1" x14ac:dyDescent="0.45">
      <c r="A417" s="62" t="str">
        <f>VLOOKUP(E417,销售员!A:B,2,0)</f>
        <v>南区</v>
      </c>
      <c r="B417" s="62" t="str">
        <f>VLOOKUP(E417,销售员!A:C,3,0)</f>
        <v>沪浙</v>
      </c>
      <c r="C417" s="24" t="str">
        <f>VLOOKUP(E417,销售员!A:D,4,0)</f>
        <v>上海</v>
      </c>
      <c r="D417" s="66">
        <v>818155</v>
      </c>
      <c r="E417" s="46" t="s">
        <v>1015</v>
      </c>
      <c r="F417" s="45" t="s">
        <v>2374</v>
      </c>
      <c r="G417" s="45" t="s">
        <v>2375</v>
      </c>
      <c r="H417" s="45" t="s">
        <v>2376</v>
      </c>
      <c r="I417" s="44" t="s">
        <v>2377</v>
      </c>
      <c r="J417" s="24">
        <f>SUMIF(利润与分析!B:B,成本与总价!D:D,利润与分析!K:K)</f>
        <v>26331.55</v>
      </c>
      <c r="K417" s="48" t="s">
        <v>79</v>
      </c>
      <c r="L417" s="49">
        <v>27020.87</v>
      </c>
      <c r="M417" s="77">
        <f t="shared" si="18"/>
        <v>2.55106515815368E-2</v>
      </c>
      <c r="N417" s="46">
        <v>0</v>
      </c>
      <c r="O417" s="51" t="s">
        <v>2378</v>
      </c>
      <c r="P417" s="52" t="s">
        <v>91</v>
      </c>
      <c r="Q417" s="52" t="s">
        <v>113</v>
      </c>
      <c r="X417" s="54">
        <v>45667.469733796301</v>
      </c>
      <c r="Y417" s="45" t="s">
        <v>118</v>
      </c>
      <c r="Z417" s="55" t="s">
        <v>119</v>
      </c>
      <c r="AA417" s="44" t="s">
        <v>1262</v>
      </c>
      <c r="AB417" s="56" t="s">
        <v>2379</v>
      </c>
      <c r="AC417" s="57">
        <v>3</v>
      </c>
      <c r="AD417" s="45" t="s">
        <v>120</v>
      </c>
      <c r="AE417" s="92">
        <v>1</v>
      </c>
      <c r="AF417" s="45" t="s">
        <v>120</v>
      </c>
      <c r="AI417" s="60"/>
      <c r="AO417" s="97">
        <f>(SUMIF(利润与分析!B:B,成本与总价!D:D,利润与分析!L:L)-J:J)/SUMIF(利润与分析!B:B,成本与总价!D:D,利润与分析!L:L)</f>
        <v>4.50005657848161E-2</v>
      </c>
      <c r="AP417" s="77">
        <f t="shared" si="19"/>
        <v>1.94899142032793E-2</v>
      </c>
      <c r="AR417" s="45">
        <f t="shared" si="20"/>
        <v>0</v>
      </c>
    </row>
    <row r="418" spans="1:44" ht="20.25" customHeight="1" x14ac:dyDescent="0.45">
      <c r="A418" s="62" t="str">
        <f>VLOOKUP(E418,销售员!A:B,2,0)</f>
        <v>南区</v>
      </c>
      <c r="B418" s="62" t="str">
        <f>VLOOKUP(E418,销售员!A:C,3,0)</f>
        <v>沪浙</v>
      </c>
      <c r="C418" s="24" t="str">
        <f>VLOOKUP(E418,销售员!A:D,4,0)</f>
        <v>上海</v>
      </c>
      <c r="D418" s="66">
        <v>820620</v>
      </c>
      <c r="E418" s="46" t="s">
        <v>708</v>
      </c>
      <c r="F418" s="45" t="s">
        <v>2380</v>
      </c>
      <c r="G418" s="45" t="s">
        <v>2381</v>
      </c>
      <c r="H418" s="45" t="s">
        <v>2382</v>
      </c>
      <c r="I418" s="44" t="s">
        <v>2383</v>
      </c>
      <c r="J418" s="24">
        <f>SUMIF(利润与分析!B:B,成本与总价!D:D,利润与分析!K:K)</f>
        <v>2606.08</v>
      </c>
      <c r="K418" s="48" t="s">
        <v>79</v>
      </c>
      <c r="L418" s="49">
        <v>2676</v>
      </c>
      <c r="M418" s="77">
        <f t="shared" si="18"/>
        <v>2.61285500747384E-2</v>
      </c>
      <c r="N418" s="46">
        <v>0</v>
      </c>
      <c r="O418" s="51" t="s">
        <v>2384</v>
      </c>
      <c r="P418" s="52" t="s">
        <v>91</v>
      </c>
      <c r="Q418" s="52" t="s">
        <v>113</v>
      </c>
      <c r="X418" s="54">
        <v>45693.664675925902</v>
      </c>
      <c r="Y418" s="45" t="s">
        <v>118</v>
      </c>
      <c r="Z418" s="55" t="s">
        <v>119</v>
      </c>
      <c r="AA418" s="44" t="s">
        <v>127</v>
      </c>
      <c r="AC418" s="57">
        <v>1</v>
      </c>
      <c r="AD418" s="45" t="s">
        <v>120</v>
      </c>
      <c r="AE418" s="92">
        <v>1</v>
      </c>
      <c r="AF418" s="45" t="s">
        <v>120</v>
      </c>
      <c r="AI418" s="60"/>
      <c r="AO418" s="97">
        <f>(SUMIF(利润与分析!B:B,成本与总价!D:D,利润与分析!L:L)-J:J)/SUMIF(利润与分析!B:B,成本与总价!D:D,利润与分析!L:L)</f>
        <v>4.5000146580282098E-2</v>
      </c>
      <c r="AP418" s="77">
        <f t="shared" si="19"/>
        <v>1.8871596505543601E-2</v>
      </c>
      <c r="AR418" s="45">
        <f t="shared" si="20"/>
        <v>0</v>
      </c>
    </row>
    <row r="419" spans="1:44" ht="20.25" customHeight="1" x14ac:dyDescent="0.45">
      <c r="A419" s="62" t="str">
        <f>VLOOKUP(E419,销售员!A:B,2,0)</f>
        <v>南区</v>
      </c>
      <c r="B419" s="62" t="str">
        <f>VLOOKUP(E419,销售员!A:C,3,0)</f>
        <v>沪浙</v>
      </c>
      <c r="C419" s="24" t="str">
        <f>VLOOKUP(E419,销售员!A:D,4,0)</f>
        <v>上海</v>
      </c>
      <c r="D419" s="66">
        <v>820600</v>
      </c>
      <c r="E419" s="46" t="s">
        <v>604</v>
      </c>
      <c r="F419" s="45" t="s">
        <v>2385</v>
      </c>
      <c r="G419" s="45" t="s">
        <v>1712</v>
      </c>
      <c r="H419" s="45" t="s">
        <v>2386</v>
      </c>
      <c r="I419" s="44" t="s">
        <v>2387</v>
      </c>
      <c r="J419" s="24">
        <f>SUMIF(利润与分析!B:B,成本与总价!D:D,利润与分析!K:K)</f>
        <v>117030.45</v>
      </c>
      <c r="K419" s="48" t="s">
        <v>79</v>
      </c>
      <c r="L419" s="49">
        <v>122545.06</v>
      </c>
      <c r="M419" s="77">
        <f t="shared" si="18"/>
        <v>4.5000671589699497E-2</v>
      </c>
      <c r="N419" s="46">
        <v>0</v>
      </c>
      <c r="O419" s="51" t="s">
        <v>2388</v>
      </c>
      <c r="P419" s="52" t="s">
        <v>91</v>
      </c>
      <c r="Q419" s="52" t="s">
        <v>81</v>
      </c>
      <c r="R419" s="53" t="s">
        <v>51</v>
      </c>
      <c r="V419" s="53">
        <v>100</v>
      </c>
      <c r="X419" s="54">
        <v>45693.631967592599</v>
      </c>
      <c r="Y419" s="45" t="s">
        <v>52</v>
      </c>
      <c r="Z419" s="55" t="s">
        <v>2389</v>
      </c>
      <c r="AA419" s="44" t="s">
        <v>1262</v>
      </c>
      <c r="AB419" s="56" t="s">
        <v>2390</v>
      </c>
      <c r="AC419" s="57">
        <v>2</v>
      </c>
      <c r="AD419" s="45" t="s">
        <v>2391</v>
      </c>
      <c r="AE419" s="92">
        <v>1</v>
      </c>
      <c r="AF419" s="45" t="s">
        <v>2391</v>
      </c>
      <c r="AO419" s="97">
        <f>(SUMIF(利润与分析!B:B,成本与总价!D:D,利润与分析!L:L)-J:J)/SUMIF(利润与分析!B:B,成本与总价!D:D,利润与分析!L:L)</f>
        <v>4.5000671589699497E-2</v>
      </c>
      <c r="AP419" s="77">
        <f t="shared" si="19"/>
        <v>0</v>
      </c>
      <c r="AR419" s="45">
        <f t="shared" si="20"/>
        <v>100</v>
      </c>
    </row>
    <row r="420" spans="1:44" ht="20.25" customHeight="1" x14ac:dyDescent="0.45">
      <c r="A420" s="62" t="str">
        <f>VLOOKUP(E420,销售员!A:B,2,0)</f>
        <v>南区</v>
      </c>
      <c r="B420" s="62" t="str">
        <f>VLOOKUP(E420,销售员!A:C,3,0)</f>
        <v>云贵川渝</v>
      </c>
      <c r="C420" s="24" t="str">
        <f>VLOOKUP(E420,销售员!A:D,4,0)</f>
        <v>重庆</v>
      </c>
      <c r="D420" s="66">
        <v>820665</v>
      </c>
      <c r="E420" s="46" t="s">
        <v>938</v>
      </c>
      <c r="F420" s="45" t="s">
        <v>2392</v>
      </c>
      <c r="G420" s="45" t="s">
        <v>2071</v>
      </c>
      <c r="H420" s="45" t="s">
        <v>2393</v>
      </c>
      <c r="I420" s="44" t="s">
        <v>2394</v>
      </c>
      <c r="J420" s="24">
        <f>SUMIF(利润与分析!B:B,成本与总价!D:D,利润与分析!K:K)</f>
        <v>28508.16</v>
      </c>
      <c r="K420" s="48" t="s">
        <v>79</v>
      </c>
      <c r="L420" s="49">
        <v>29696</v>
      </c>
      <c r="M420" s="77">
        <f t="shared" si="18"/>
        <v>0.04</v>
      </c>
      <c r="N420" s="46">
        <v>0</v>
      </c>
      <c r="O420" s="51" t="s">
        <v>2395</v>
      </c>
      <c r="P420" s="52" t="s">
        <v>1703</v>
      </c>
      <c r="Q420" s="52" t="s">
        <v>113</v>
      </c>
      <c r="R420" s="53" t="s">
        <v>51</v>
      </c>
      <c r="V420" s="53">
        <v>90</v>
      </c>
      <c r="X420" s="54">
        <v>45693.7348726852</v>
      </c>
      <c r="Y420" s="45" t="s">
        <v>52</v>
      </c>
      <c r="Z420" s="55" t="s">
        <v>2396</v>
      </c>
      <c r="AA420" s="44" t="s">
        <v>54</v>
      </c>
      <c r="AC420" s="57">
        <v>1</v>
      </c>
      <c r="AD420" s="45" t="s">
        <v>206</v>
      </c>
      <c r="AE420" s="92">
        <v>1</v>
      </c>
      <c r="AF420" s="45" t="s">
        <v>206</v>
      </c>
      <c r="AI420" s="60"/>
      <c r="AO420" s="97">
        <f>(SUMIF(利润与分析!B:B,成本与总价!D:D,利润与分析!L:L)-J:J)/SUMIF(利润与分析!B:B,成本与总价!D:D,利润与分析!L:L)</f>
        <v>0.04</v>
      </c>
      <c r="AP420" s="77">
        <f t="shared" si="19"/>
        <v>0</v>
      </c>
      <c r="AR420" s="45">
        <f t="shared" si="20"/>
        <v>90</v>
      </c>
    </row>
    <row r="421" spans="1:44" ht="20.25" customHeight="1" x14ac:dyDescent="0.45">
      <c r="A421" s="62" t="str">
        <f>VLOOKUP(E421,销售员!A:B,2,0)</f>
        <v>北区</v>
      </c>
      <c r="B421" s="62" t="str">
        <f>VLOOKUP(E421,销售员!A:C,3,0)</f>
        <v>京津冀</v>
      </c>
      <c r="C421" s="24" t="str">
        <f>VLOOKUP(E421,销售员!A:D,4,0)</f>
        <v>河北</v>
      </c>
      <c r="D421" s="66">
        <v>820670</v>
      </c>
      <c r="E421" s="46" t="s">
        <v>1008</v>
      </c>
      <c r="F421" s="45" t="s">
        <v>2397</v>
      </c>
      <c r="G421" s="45" t="s">
        <v>1010</v>
      </c>
      <c r="H421" s="45" t="s">
        <v>2398</v>
      </c>
      <c r="I421" s="44" t="s">
        <v>2399</v>
      </c>
      <c r="J421" s="24">
        <f>SUMIF(利润与分析!B:B,成本与总价!D:D,利润与分析!K:K)</f>
        <v>355911.91</v>
      </c>
      <c r="K421" s="48" t="s">
        <v>79</v>
      </c>
      <c r="L421" s="49">
        <v>359639</v>
      </c>
      <c r="M421" s="77">
        <f t="shared" si="18"/>
        <v>1.03634199850406E-2</v>
      </c>
      <c r="N421" s="46">
        <v>0</v>
      </c>
      <c r="O421" s="51" t="s">
        <v>2400</v>
      </c>
      <c r="P421" s="52" t="s">
        <v>61</v>
      </c>
      <c r="Q421" s="52" t="s">
        <v>81</v>
      </c>
      <c r="R421" s="53" t="s">
        <v>51</v>
      </c>
      <c r="S421" s="53" t="s">
        <v>51</v>
      </c>
      <c r="U421" s="53">
        <v>-3.5</v>
      </c>
      <c r="V421" s="53">
        <v>0</v>
      </c>
      <c r="W421" s="53">
        <v>-3.5</v>
      </c>
      <c r="X421" s="54">
        <v>45693.738692129598</v>
      </c>
      <c r="Y421" s="45" t="s">
        <v>118</v>
      </c>
      <c r="Z421" s="55" t="s">
        <v>2401</v>
      </c>
      <c r="AA421" s="44" t="s">
        <v>127</v>
      </c>
      <c r="AC421" s="57">
        <v>1</v>
      </c>
      <c r="AD421" s="45" t="s">
        <v>120</v>
      </c>
      <c r="AE421" s="92">
        <v>1</v>
      </c>
      <c r="AF421" s="45" t="s">
        <v>120</v>
      </c>
      <c r="AI421" s="60"/>
      <c r="AO421" s="97">
        <f>(SUMIF(利润与分析!B:B,成本与总价!D:D,利润与分析!L:L)-J:J)/SUMIF(利润与分析!B:B,成本与总价!D:D,利润与分析!L:L)</f>
        <v>4.4999978802338601E-2</v>
      </c>
      <c r="AP421" s="77">
        <f t="shared" si="19"/>
        <v>-3.63441182701998E-4</v>
      </c>
      <c r="AR421" s="45">
        <f t="shared" si="20"/>
        <v>0</v>
      </c>
    </row>
    <row r="422" spans="1:44" ht="20.25" customHeight="1" x14ac:dyDescent="0.45">
      <c r="A422" s="62" t="str">
        <f>VLOOKUP(E422,销售员!A:B,2,0)</f>
        <v>南区</v>
      </c>
      <c r="B422" s="62" t="str">
        <f>VLOOKUP(E422,销售员!A:C,3,0)</f>
        <v>云贵川渝</v>
      </c>
      <c r="C422" s="24" t="str">
        <f>VLOOKUP(E422,销售员!A:D,4,0)</f>
        <v>重庆</v>
      </c>
      <c r="D422" s="66">
        <v>820675</v>
      </c>
      <c r="E422" s="46" t="s">
        <v>938</v>
      </c>
      <c r="F422" s="45" t="s">
        <v>2402</v>
      </c>
      <c r="G422" s="45" t="s">
        <v>2071</v>
      </c>
      <c r="H422" s="45" t="s">
        <v>2403</v>
      </c>
      <c r="I422" s="44" t="s">
        <v>2404</v>
      </c>
      <c r="J422" s="24">
        <f>SUMIF(利润与分析!B:B,成本与总价!D:D,利润与分析!K:K)</f>
        <v>506721.3</v>
      </c>
      <c r="K422" s="48" t="s">
        <v>79</v>
      </c>
      <c r="L422" s="49">
        <v>522393.95</v>
      </c>
      <c r="M422" s="77">
        <f t="shared" si="18"/>
        <v>3.00015917106238E-2</v>
      </c>
      <c r="N422" s="46">
        <v>0</v>
      </c>
      <c r="O422" s="51" t="s">
        <v>2405</v>
      </c>
      <c r="P422" s="52" t="s">
        <v>1703</v>
      </c>
      <c r="Q422" s="52" t="s">
        <v>113</v>
      </c>
      <c r="R422" s="53" t="s">
        <v>51</v>
      </c>
      <c r="V422" s="53">
        <v>90</v>
      </c>
      <c r="X422" s="54">
        <v>45693.745486111096</v>
      </c>
      <c r="Y422" s="45" t="s">
        <v>52</v>
      </c>
      <c r="Z422" s="55" t="s">
        <v>2406</v>
      </c>
      <c r="AA422" s="44" t="s">
        <v>54</v>
      </c>
      <c r="AC422" s="57">
        <v>1</v>
      </c>
      <c r="AD422" s="45" t="s">
        <v>206</v>
      </c>
      <c r="AE422" s="92">
        <v>1</v>
      </c>
      <c r="AF422" s="45" t="s">
        <v>206</v>
      </c>
      <c r="AI422" s="60"/>
      <c r="AO422" s="97">
        <f>(SUMIF(利润与分析!B:B,成本与总价!D:D,利润与分析!L:L)-J:J)/SUMIF(利润与分析!B:B,成本与总价!D:D,利润与分析!L:L)</f>
        <v>3.00015917106238E-2</v>
      </c>
      <c r="AP422" s="77">
        <f t="shared" si="19"/>
        <v>0</v>
      </c>
      <c r="AR422" s="45">
        <f t="shared" si="20"/>
        <v>90</v>
      </c>
    </row>
    <row r="423" spans="1:44" ht="20.25" customHeight="1" x14ac:dyDescent="0.45">
      <c r="A423" s="62" t="str">
        <f>VLOOKUP(E423,销售员!A:B,2,0)</f>
        <v>南区</v>
      </c>
      <c r="B423" s="62" t="str">
        <f>VLOOKUP(E423,销售员!A:C,3,0)</f>
        <v>云贵川渝</v>
      </c>
      <c r="C423" s="24" t="str">
        <f>VLOOKUP(E423,销售员!A:D,4,0)</f>
        <v>重庆</v>
      </c>
      <c r="D423" s="66">
        <v>820681</v>
      </c>
      <c r="E423" s="46" t="s">
        <v>938</v>
      </c>
      <c r="F423" s="45" t="s">
        <v>2407</v>
      </c>
      <c r="G423" s="45" t="s">
        <v>2071</v>
      </c>
      <c r="H423" s="45" t="s">
        <v>2408</v>
      </c>
      <c r="I423" s="44" t="s">
        <v>2409</v>
      </c>
      <c r="J423" s="24">
        <f>SUMIF(利润与分析!B:B,成本与总价!D:D,利润与分析!K:K)</f>
        <v>903365.74</v>
      </c>
      <c r="K423" s="48" t="s">
        <v>278</v>
      </c>
      <c r="L423" s="49">
        <v>931304.88</v>
      </c>
      <c r="M423" s="77">
        <f t="shared" si="18"/>
        <v>2.9999993127921801E-2</v>
      </c>
      <c r="N423" s="46">
        <v>0</v>
      </c>
      <c r="O423" s="51" t="s">
        <v>2410</v>
      </c>
      <c r="P423" s="52" t="s">
        <v>1276</v>
      </c>
      <c r="Q423" s="52" t="s">
        <v>113</v>
      </c>
      <c r="R423" s="53" t="s">
        <v>51</v>
      </c>
      <c r="V423" s="53">
        <v>90</v>
      </c>
      <c r="X423" s="54">
        <v>45693.752523148098</v>
      </c>
      <c r="Y423" s="45" t="s">
        <v>52</v>
      </c>
      <c r="Z423" s="55" t="s">
        <v>2411</v>
      </c>
      <c r="AA423" s="44" t="s">
        <v>54</v>
      </c>
      <c r="AC423" s="57">
        <v>1</v>
      </c>
      <c r="AD423" s="45" t="s">
        <v>206</v>
      </c>
      <c r="AE423" s="92">
        <v>1</v>
      </c>
      <c r="AF423" s="45" t="s">
        <v>206</v>
      </c>
      <c r="AI423" s="60"/>
      <c r="AO423" s="97">
        <f>(SUMIF(利润与分析!B:B,成本与总价!D:D,利润与分析!L:L)-J:J)/SUMIF(利润与分析!B:B,成本与总价!D:D,利润与分析!L:L)</f>
        <v>2.9999993127921801E-2</v>
      </c>
      <c r="AP423" s="77">
        <f t="shared" si="19"/>
        <v>0</v>
      </c>
      <c r="AR423" s="45">
        <f t="shared" si="20"/>
        <v>90</v>
      </c>
    </row>
    <row r="424" spans="1:44" ht="20.25" customHeight="1" x14ac:dyDescent="0.45">
      <c r="A424" s="62" t="str">
        <f>VLOOKUP(E424,销售员!A:B,2,0)</f>
        <v>南区</v>
      </c>
      <c r="B424" s="62" t="str">
        <f>VLOOKUP(E424,销售员!A:C,3,0)</f>
        <v>广深</v>
      </c>
      <c r="C424" s="24" t="str">
        <f>VLOOKUP(E424,销售员!A:D,4,0)</f>
        <v>广东深圳</v>
      </c>
      <c r="D424" s="66">
        <v>820613</v>
      </c>
      <c r="E424" s="46" t="s">
        <v>997</v>
      </c>
      <c r="F424" s="45" t="s">
        <v>2412</v>
      </c>
      <c r="G424" s="45" t="s">
        <v>999</v>
      </c>
      <c r="H424" s="45" t="s">
        <v>2413</v>
      </c>
      <c r="I424" s="44" t="s">
        <v>2414</v>
      </c>
      <c r="J424" s="24">
        <f>SUMIF(利润与分析!B:B,成本与总价!D:D,利润与分析!K:K)</f>
        <v>255138.78</v>
      </c>
      <c r="K424" s="48" t="s">
        <v>79</v>
      </c>
      <c r="L424" s="49">
        <v>267161</v>
      </c>
      <c r="M424" s="77">
        <f t="shared" si="18"/>
        <v>4.4999906423467503E-2</v>
      </c>
      <c r="N424" s="46">
        <v>0</v>
      </c>
      <c r="O424" s="51" t="s">
        <v>1461</v>
      </c>
      <c r="Q424" s="52" t="s">
        <v>113</v>
      </c>
      <c r="R424" s="53" t="s">
        <v>51</v>
      </c>
      <c r="V424" s="53">
        <v>90</v>
      </c>
      <c r="X424" s="54">
        <v>45694.420462962997</v>
      </c>
      <c r="Y424" s="45" t="s">
        <v>52</v>
      </c>
      <c r="Z424" s="55" t="s">
        <v>2415</v>
      </c>
      <c r="AA424" s="44" t="s">
        <v>94</v>
      </c>
      <c r="AC424" s="57">
        <v>1</v>
      </c>
      <c r="AD424" s="45" t="s">
        <v>206</v>
      </c>
      <c r="AE424" s="92">
        <v>1</v>
      </c>
      <c r="AF424" s="45" t="s">
        <v>206</v>
      </c>
      <c r="AI424" s="60"/>
      <c r="AO424" s="97">
        <f>(SUMIF(利润与分析!B:B,成本与总价!D:D,利润与分析!L:L)-J:J)/SUMIF(利润与分析!B:B,成本与总价!D:D,利润与分析!L:L)</f>
        <v>4.4999906423467503E-2</v>
      </c>
      <c r="AP424" s="77">
        <f t="shared" si="19"/>
        <v>0</v>
      </c>
      <c r="AR424" s="45">
        <f t="shared" si="20"/>
        <v>90</v>
      </c>
    </row>
    <row r="425" spans="1:44" ht="20.25" customHeight="1" x14ac:dyDescent="0.45">
      <c r="A425" s="62" t="str">
        <f>VLOOKUP(E425,销售员!A:B,2,0)</f>
        <v>南区</v>
      </c>
      <c r="B425" s="62" t="str">
        <f>VLOOKUP(E425,销售员!A:C,3,0)</f>
        <v>沪浙</v>
      </c>
      <c r="C425" s="24" t="str">
        <f>VLOOKUP(E425,销售员!A:D,4,0)</f>
        <v>上海</v>
      </c>
      <c r="D425" s="66">
        <v>820162</v>
      </c>
      <c r="E425" s="46" t="s">
        <v>908</v>
      </c>
      <c r="F425" s="45" t="s">
        <v>2416</v>
      </c>
      <c r="G425" s="45" t="s">
        <v>1096</v>
      </c>
      <c r="H425" s="45" t="s">
        <v>2417</v>
      </c>
      <c r="I425" s="44" t="s">
        <v>2418</v>
      </c>
      <c r="J425" s="24">
        <f>SUMIF(利润与分析!B:B,成本与总价!D:D,利润与分析!K:K)</f>
        <v>49802.239999999998</v>
      </c>
      <c r="K425" s="48" t="s">
        <v>79</v>
      </c>
      <c r="L425" s="49">
        <v>52149.05</v>
      </c>
      <c r="M425" s="77">
        <f t="shared" si="18"/>
        <v>4.5001970313936802E-2</v>
      </c>
      <c r="N425" s="46">
        <v>0</v>
      </c>
      <c r="O425" s="51" t="s">
        <v>2419</v>
      </c>
      <c r="P425" s="52" t="s">
        <v>91</v>
      </c>
      <c r="Q425" s="52" t="s">
        <v>81</v>
      </c>
      <c r="R425" s="53" t="s">
        <v>51</v>
      </c>
      <c r="V425" s="53">
        <v>180</v>
      </c>
      <c r="X425" s="54">
        <v>45679.746365740699</v>
      </c>
      <c r="Y425" s="45" t="s">
        <v>92</v>
      </c>
      <c r="Z425" s="55" t="s">
        <v>2420</v>
      </c>
      <c r="AA425" s="44" t="s">
        <v>1262</v>
      </c>
      <c r="AB425" s="56" t="s">
        <v>2421</v>
      </c>
      <c r="AC425" s="57">
        <v>2</v>
      </c>
      <c r="AD425" s="45" t="s">
        <v>179</v>
      </c>
      <c r="AE425" s="92">
        <v>1</v>
      </c>
      <c r="AF425" s="45" t="s">
        <v>179</v>
      </c>
      <c r="AI425" s="60"/>
      <c r="AO425" s="97">
        <f>(SUMIF(利润与分析!B:B,成本与总价!D:D,利润与分析!L:L)-J:J)/SUMIF(利润与分析!B:B,成本与总价!D:D,利润与分析!L:L)</f>
        <v>4.5004350979248403E-2</v>
      </c>
      <c r="AP425" s="77">
        <f t="shared" si="19"/>
        <v>2.3806653116423301E-6</v>
      </c>
      <c r="AR425" s="45">
        <f t="shared" si="20"/>
        <v>180</v>
      </c>
    </row>
    <row r="426" spans="1:44" ht="20.25" customHeight="1" x14ac:dyDescent="0.45">
      <c r="A426" s="62" t="str">
        <f>VLOOKUP(E426,销售员!A:B,2,0)</f>
        <v>南区</v>
      </c>
      <c r="B426" s="62" t="str">
        <f>VLOOKUP(E426,销售员!A:C,3,0)</f>
        <v>鄂赣</v>
      </c>
      <c r="C426" s="24" t="str">
        <f>VLOOKUP(E426,销售员!A:D,4,0)</f>
        <v>江西</v>
      </c>
      <c r="D426" s="66">
        <v>820696</v>
      </c>
      <c r="E426" s="46" t="s">
        <v>670</v>
      </c>
      <c r="F426" s="45" t="s">
        <v>2422</v>
      </c>
      <c r="G426" s="45" t="s">
        <v>1432</v>
      </c>
      <c r="H426" s="45" t="s">
        <v>2423</v>
      </c>
      <c r="I426" s="44" t="s">
        <v>2424</v>
      </c>
      <c r="J426" s="24">
        <f>SUMIF(利润与分析!B:B,成本与总价!D:D,利润与分析!K:K)</f>
        <v>612678.61</v>
      </c>
      <c r="K426" s="48" t="s">
        <v>79</v>
      </c>
      <c r="L426" s="49">
        <v>641547</v>
      </c>
      <c r="M426" s="77">
        <f t="shared" si="18"/>
        <v>4.4998090552991497E-2</v>
      </c>
      <c r="N426" s="46">
        <v>0</v>
      </c>
      <c r="O426" s="51" t="s">
        <v>2425</v>
      </c>
      <c r="P426" s="52" t="s">
        <v>91</v>
      </c>
      <c r="Q426" s="52" t="s">
        <v>81</v>
      </c>
      <c r="R426" s="53" t="s">
        <v>51</v>
      </c>
      <c r="V426" s="53">
        <v>150</v>
      </c>
      <c r="X426" s="54">
        <v>45694.442812499998</v>
      </c>
      <c r="Y426" s="45" t="s">
        <v>52</v>
      </c>
      <c r="Z426" s="55" t="s">
        <v>2426</v>
      </c>
      <c r="AA426" s="44" t="s">
        <v>1262</v>
      </c>
      <c r="AB426" s="56" t="s">
        <v>2427</v>
      </c>
      <c r="AC426" s="57">
        <v>2</v>
      </c>
      <c r="AD426" s="45" t="s">
        <v>1151</v>
      </c>
      <c r="AE426" s="92">
        <v>1</v>
      </c>
      <c r="AF426" s="45" t="s">
        <v>1151</v>
      </c>
      <c r="AI426" s="60"/>
      <c r="AO426" s="97">
        <f>(SUMIF(利润与分析!B:B,成本与总价!D:D,利润与分析!L:L)-J:J)/SUMIF(利润与分析!B:B,成本与总价!D:D,利润与分析!L:L)</f>
        <v>4.4999177224117101E-2</v>
      </c>
      <c r="AP426" s="77">
        <f t="shared" si="19"/>
        <v>1.08667112558997E-6</v>
      </c>
      <c r="AR426" s="45">
        <f t="shared" si="20"/>
        <v>150</v>
      </c>
    </row>
    <row r="427" spans="1:44" ht="20.25" customHeight="1" x14ac:dyDescent="0.45">
      <c r="A427" s="62" t="str">
        <f>VLOOKUP(E427,销售员!A:B,2,0)</f>
        <v>南区</v>
      </c>
      <c r="B427" s="62" t="str">
        <f>VLOOKUP(E427,销售员!A:C,3,0)</f>
        <v>福建</v>
      </c>
      <c r="C427" s="24" t="str">
        <f>VLOOKUP(E427,销售员!A:D,4,0)</f>
        <v>福建</v>
      </c>
      <c r="D427" s="66">
        <v>820697</v>
      </c>
      <c r="E427" s="46" t="s">
        <v>226</v>
      </c>
      <c r="F427" s="45" t="s">
        <v>2428</v>
      </c>
      <c r="G427" s="45" t="s">
        <v>747</v>
      </c>
      <c r="H427" s="45" t="s">
        <v>2429</v>
      </c>
      <c r="I427" s="44" t="s">
        <v>2430</v>
      </c>
      <c r="J427" s="24">
        <f>SUMIF(利润与分析!B:B,成本与总价!D:D,利润与分析!K:K)</f>
        <v>61455.77</v>
      </c>
      <c r="K427" s="48" t="s">
        <v>79</v>
      </c>
      <c r="L427" s="49">
        <v>64351.75</v>
      </c>
      <c r="M427" s="77">
        <f t="shared" si="18"/>
        <v>4.5002350363432302E-2</v>
      </c>
      <c r="N427" s="46">
        <v>0</v>
      </c>
      <c r="O427" s="51" t="s">
        <v>2431</v>
      </c>
      <c r="P427" s="52" t="s">
        <v>91</v>
      </c>
      <c r="Q427" s="52" t="s">
        <v>113</v>
      </c>
      <c r="X427" s="54">
        <v>45694.449189814797</v>
      </c>
      <c r="Y427" s="45" t="s">
        <v>52</v>
      </c>
      <c r="Z427" s="55" t="s">
        <v>119</v>
      </c>
      <c r="AA427" s="44" t="s">
        <v>94</v>
      </c>
      <c r="AC427" s="57">
        <v>1</v>
      </c>
      <c r="AD427" s="45" t="s">
        <v>128</v>
      </c>
      <c r="AE427" s="92">
        <v>1</v>
      </c>
      <c r="AF427" s="45" t="s">
        <v>128</v>
      </c>
      <c r="AI427" s="60"/>
      <c r="AO427" s="97">
        <f>(SUMIF(利润与分析!B:B,成本与总价!D:D,利润与分析!L:L)-J:J)/SUMIF(利润与分析!B:B,成本与总价!D:D,利润与分析!L:L)</f>
        <v>4.5003092376592502E-2</v>
      </c>
      <c r="AP427" s="77">
        <f t="shared" si="19"/>
        <v>7.4201316022787202E-7</v>
      </c>
      <c r="AR427" s="45">
        <f t="shared" si="20"/>
        <v>0</v>
      </c>
    </row>
    <row r="428" spans="1:44" ht="20.25" customHeight="1" x14ac:dyDescent="0.45">
      <c r="A428" s="62" t="str">
        <f>VLOOKUP(E428,销售员!A:B,2,0)</f>
        <v>北区</v>
      </c>
      <c r="B428" s="62" t="str">
        <f>VLOOKUP(E428,销售员!A:C,3,0)</f>
        <v>京津冀</v>
      </c>
      <c r="C428" s="24" t="str">
        <f>VLOOKUP(E428,销售员!A:D,4,0)</f>
        <v>天津</v>
      </c>
      <c r="D428" s="66">
        <v>820674</v>
      </c>
      <c r="E428" s="46" t="s">
        <v>392</v>
      </c>
      <c r="F428" s="45" t="s">
        <v>2432</v>
      </c>
      <c r="G428" s="45" t="s">
        <v>410</v>
      </c>
      <c r="H428" s="45" t="s">
        <v>2433</v>
      </c>
      <c r="I428" s="44" t="s">
        <v>2434</v>
      </c>
      <c r="J428" s="24">
        <f>SUMIF(利润与分析!B:B,成本与总价!D:D,利润与分析!K:K)</f>
        <v>437.76</v>
      </c>
      <c r="K428" s="48" t="s">
        <v>79</v>
      </c>
      <c r="L428" s="49">
        <v>447</v>
      </c>
      <c r="M428" s="77">
        <f t="shared" si="18"/>
        <v>2.06711409395973E-2</v>
      </c>
      <c r="N428" s="46">
        <v>0</v>
      </c>
      <c r="O428" s="51" t="s">
        <v>2435</v>
      </c>
      <c r="P428" s="52" t="s">
        <v>91</v>
      </c>
      <c r="Q428" s="52" t="s">
        <v>113</v>
      </c>
      <c r="X428" s="54">
        <v>45694.4547453704</v>
      </c>
      <c r="Y428" s="45" t="s">
        <v>118</v>
      </c>
      <c r="Z428" s="55" t="s">
        <v>119</v>
      </c>
      <c r="AA428" s="44" t="s">
        <v>127</v>
      </c>
      <c r="AB428" s="56" t="s">
        <v>2436</v>
      </c>
      <c r="AC428" s="57">
        <v>2</v>
      </c>
      <c r="AD428" s="45" t="s">
        <v>120</v>
      </c>
      <c r="AE428" s="92">
        <v>1</v>
      </c>
      <c r="AF428" s="45" t="s">
        <v>120</v>
      </c>
      <c r="AI428" s="60"/>
      <c r="AO428" s="97">
        <f>(SUMIF(利润与分析!B:B,成本与总价!D:D,利润与分析!L:L)-J:J)/SUMIF(利润与分析!B:B,成本与总价!D:D,利润与分析!L:L)</f>
        <v>0.04</v>
      </c>
      <c r="AP428" s="77">
        <f t="shared" si="19"/>
        <v>1.9328859060402701E-2</v>
      </c>
      <c r="AR428" s="45">
        <f t="shared" si="20"/>
        <v>0</v>
      </c>
    </row>
    <row r="429" spans="1:44" ht="20.25" customHeight="1" x14ac:dyDescent="0.45">
      <c r="A429" s="62" t="str">
        <f>VLOOKUP(E429,销售员!A:B,2,0)</f>
        <v>南区</v>
      </c>
      <c r="B429" s="62" t="str">
        <f>VLOOKUP(E429,销售员!A:C,3,0)</f>
        <v>福建</v>
      </c>
      <c r="C429" s="24" t="str">
        <f>VLOOKUP(E429,销售员!A:D,4,0)</f>
        <v>福建</v>
      </c>
      <c r="D429" s="66">
        <v>820706</v>
      </c>
      <c r="E429" s="46" t="s">
        <v>676</v>
      </c>
      <c r="F429" s="45" t="s">
        <v>2437</v>
      </c>
      <c r="G429" s="45" t="s">
        <v>228</v>
      </c>
      <c r="H429" s="45" t="s">
        <v>2438</v>
      </c>
      <c r="I429" s="44" t="s">
        <v>2439</v>
      </c>
      <c r="J429" s="24">
        <f>SUMIF(利润与分析!B:B,成本与总价!D:D,利润与分析!K:K)</f>
        <v>76514.98</v>
      </c>
      <c r="K429" s="48" t="s">
        <v>79</v>
      </c>
      <c r="L429" s="49">
        <v>80120.460000000006</v>
      </c>
      <c r="M429" s="77">
        <f t="shared" si="18"/>
        <v>4.5000740135540999E-2</v>
      </c>
      <c r="N429" s="46">
        <v>0</v>
      </c>
      <c r="O429" s="98" t="s">
        <v>2440</v>
      </c>
      <c r="P429" s="52" t="s">
        <v>91</v>
      </c>
      <c r="Q429" s="52" t="s">
        <v>113</v>
      </c>
      <c r="X429" s="54">
        <v>45694.464328703703</v>
      </c>
      <c r="Y429" s="45" t="s">
        <v>52</v>
      </c>
      <c r="Z429" s="55" t="s">
        <v>119</v>
      </c>
      <c r="AA429" s="44" t="s">
        <v>94</v>
      </c>
      <c r="AC429" s="57">
        <v>1</v>
      </c>
      <c r="AD429" s="45" t="s">
        <v>128</v>
      </c>
      <c r="AE429" s="92">
        <v>1</v>
      </c>
      <c r="AF429" s="45" t="s">
        <v>128</v>
      </c>
      <c r="AI429" s="60"/>
      <c r="AO429" s="97">
        <f>(SUMIF(利润与分析!B:B,成本与总价!D:D,利润与分析!L:L)-J:J)/SUMIF(利润与分析!B:B,成本与总价!D:D,利润与分析!L:L)</f>
        <v>4.5000740135540999E-2</v>
      </c>
      <c r="AP429" s="77">
        <f t="shared" si="19"/>
        <v>0</v>
      </c>
      <c r="AR429" s="45">
        <f t="shared" si="20"/>
        <v>0</v>
      </c>
    </row>
    <row r="430" spans="1:44" ht="20.25" customHeight="1" x14ac:dyDescent="0.45">
      <c r="A430" s="62" t="str">
        <f>VLOOKUP(E430,销售员!A:B,2,0)</f>
        <v>南区</v>
      </c>
      <c r="B430" s="62" t="str">
        <f>VLOOKUP(E430,销售员!A:C,3,0)</f>
        <v>沪浙</v>
      </c>
      <c r="C430" s="24" t="str">
        <f>VLOOKUP(E430,销售员!A:D,4,0)</f>
        <v>浙江</v>
      </c>
      <c r="D430" s="66">
        <v>820714</v>
      </c>
      <c r="E430" s="46" t="s">
        <v>1420</v>
      </c>
      <c r="F430" s="45" t="s">
        <v>2441</v>
      </c>
      <c r="G430" s="45" t="s">
        <v>2442</v>
      </c>
      <c r="H430" s="45" t="s">
        <v>2443</v>
      </c>
      <c r="I430" s="44" t="s">
        <v>2444</v>
      </c>
      <c r="J430" s="24">
        <f>SUMIF(利润与分析!B:B,成本与总价!D:D,利润与分析!K:K)</f>
        <v>3416.68</v>
      </c>
      <c r="K430" s="48" t="s">
        <v>79</v>
      </c>
      <c r="L430" s="49">
        <v>3578</v>
      </c>
      <c r="M430" s="77">
        <f t="shared" si="18"/>
        <v>4.5086640581330398E-2</v>
      </c>
      <c r="N430" s="46">
        <v>0</v>
      </c>
      <c r="O430" s="51" t="s">
        <v>2445</v>
      </c>
      <c r="P430" s="52" t="s">
        <v>91</v>
      </c>
      <c r="Q430" s="52" t="s">
        <v>113</v>
      </c>
      <c r="X430" s="54">
        <v>45694.4754398148</v>
      </c>
      <c r="Y430" s="45" t="s">
        <v>52</v>
      </c>
      <c r="Z430" s="55" t="s">
        <v>119</v>
      </c>
      <c r="AA430" s="44" t="s">
        <v>1262</v>
      </c>
      <c r="AC430" s="57">
        <v>1</v>
      </c>
      <c r="AD430" s="45" t="s">
        <v>128</v>
      </c>
      <c r="AE430" s="92">
        <v>1</v>
      </c>
      <c r="AF430" s="45" t="s">
        <v>128</v>
      </c>
      <c r="AI430" s="60"/>
      <c r="AO430" s="97">
        <f>(SUMIF(利润与分析!B:B,成本与总价!D:D,利润与分析!L:L)-J:J)/SUMIF(利润与分析!B:B,成本与总价!D:D,利润与分析!L:L)</f>
        <v>4.5001229847275302E-2</v>
      </c>
      <c r="AP430" s="77">
        <f t="shared" si="19"/>
        <v>-8.5410734055067799E-5</v>
      </c>
      <c r="AR430" s="45">
        <f t="shared" si="20"/>
        <v>0</v>
      </c>
    </row>
    <row r="431" spans="1:44" ht="20.25" customHeight="1" x14ac:dyDescent="0.45">
      <c r="A431" s="62" t="str">
        <f>VLOOKUP(E431,销售员!A:B,2,0)</f>
        <v>南区</v>
      </c>
      <c r="B431" s="62" t="str">
        <f>VLOOKUP(E431,销售员!A:C,3,0)</f>
        <v>云贵川渝</v>
      </c>
      <c r="C431" s="24" t="str">
        <f>VLOOKUP(E431,销售员!A:D,4,0)</f>
        <v>重庆</v>
      </c>
      <c r="D431" s="66">
        <v>820713</v>
      </c>
      <c r="E431" s="46" t="s">
        <v>963</v>
      </c>
      <c r="F431" s="45" t="s">
        <v>2446</v>
      </c>
      <c r="G431" s="45" t="s">
        <v>2071</v>
      </c>
      <c r="H431" s="45" t="s">
        <v>2447</v>
      </c>
      <c r="I431" s="44" t="s">
        <v>2448</v>
      </c>
      <c r="J431" s="24">
        <f>SUMIF(利润与分析!B:B,成本与总价!D:D,利润与分析!K:K)</f>
        <v>1123.6600000000001</v>
      </c>
      <c r="K431" s="48" t="s">
        <v>79</v>
      </c>
      <c r="L431" s="49">
        <v>1176.5999999999999</v>
      </c>
      <c r="M431" s="77">
        <f t="shared" si="18"/>
        <v>4.4994050654428103E-2</v>
      </c>
      <c r="N431" s="46">
        <v>0</v>
      </c>
      <c r="O431" s="51" t="s">
        <v>754</v>
      </c>
      <c r="P431" s="52" t="s">
        <v>91</v>
      </c>
      <c r="Q431" s="52" t="s">
        <v>113</v>
      </c>
      <c r="X431" s="54">
        <v>45694.5369907407</v>
      </c>
      <c r="Y431" s="45" t="s">
        <v>118</v>
      </c>
      <c r="Z431" s="55" t="s">
        <v>119</v>
      </c>
      <c r="AA431" s="44" t="s">
        <v>54</v>
      </c>
      <c r="AB431" s="56" t="s">
        <v>2449</v>
      </c>
      <c r="AC431" s="57">
        <v>2</v>
      </c>
      <c r="AD431" s="45" t="s">
        <v>120</v>
      </c>
      <c r="AE431" s="92">
        <v>1</v>
      </c>
      <c r="AF431" s="45" t="s">
        <v>120</v>
      </c>
      <c r="AI431" s="60"/>
      <c r="AO431" s="97">
        <f>(SUMIF(利润与分析!B:B,成本与总价!D:D,利润与分析!L:L)-J:J)/SUMIF(利润与分析!B:B,成本与总价!D:D,利润与分析!L:L)</f>
        <v>4.4994050654428103E-2</v>
      </c>
      <c r="AP431" s="77">
        <f t="shared" si="19"/>
        <v>0</v>
      </c>
      <c r="AR431" s="45">
        <f t="shared" si="20"/>
        <v>0</v>
      </c>
    </row>
    <row r="432" spans="1:44" ht="20.25" customHeight="1" x14ac:dyDescent="0.45">
      <c r="A432" s="62" t="str">
        <f>VLOOKUP(E432,销售员!A:B,2,0)</f>
        <v>南区</v>
      </c>
      <c r="B432" s="62" t="str">
        <f>VLOOKUP(E432,销售员!A:C,3,0)</f>
        <v>苏皖</v>
      </c>
      <c r="C432" s="24" t="str">
        <f>VLOOKUP(E432,销售员!A:D,4,0)</f>
        <v>江苏</v>
      </c>
      <c r="D432" s="66">
        <v>820750</v>
      </c>
      <c r="E432" s="46" t="s">
        <v>558</v>
      </c>
      <c r="F432" s="45" t="s">
        <v>2450</v>
      </c>
      <c r="G432" s="45" t="s">
        <v>2451</v>
      </c>
      <c r="H432" s="45" t="s">
        <v>2452</v>
      </c>
      <c r="I432" s="44" t="s">
        <v>2453</v>
      </c>
      <c r="J432" s="24">
        <f>SUMIF(利润与分析!B:B,成本与总价!D:D,利润与分析!K:K)</f>
        <v>25927.17</v>
      </c>
      <c r="K432" s="48" t="s">
        <v>278</v>
      </c>
      <c r="L432" s="49">
        <v>26729</v>
      </c>
      <c r="M432" s="77">
        <f t="shared" si="18"/>
        <v>2.9998503498073301E-2</v>
      </c>
      <c r="N432" s="46">
        <v>0</v>
      </c>
      <c r="O432" s="51" t="s">
        <v>2454</v>
      </c>
      <c r="P432" s="52" t="s">
        <v>280</v>
      </c>
      <c r="Q432" s="52" t="s">
        <v>113</v>
      </c>
      <c r="X432" s="54">
        <v>45694.6242824074</v>
      </c>
      <c r="Y432" s="45" t="s">
        <v>118</v>
      </c>
      <c r="Z432" s="55" t="s">
        <v>119</v>
      </c>
      <c r="AA432" s="44" t="s">
        <v>83</v>
      </c>
      <c r="AC432" s="57">
        <v>1</v>
      </c>
      <c r="AD432" s="45" t="s">
        <v>120</v>
      </c>
      <c r="AE432" s="92">
        <v>1</v>
      </c>
      <c r="AF432" s="45" t="s">
        <v>120</v>
      </c>
      <c r="AI432" s="60"/>
      <c r="AO432" s="97">
        <f>(SUMIF(利润与分析!B:B,成本与总价!D:D,利润与分析!L:L)-J:J)/SUMIF(利润与分析!B:B,成本与总价!D:D,利润与分析!L:L)</f>
        <v>2.9999955105009499E-2</v>
      </c>
      <c r="AP432" s="77">
        <f t="shared" si="19"/>
        <v>1.45160693616059E-6</v>
      </c>
      <c r="AR432" s="45">
        <f t="shared" si="20"/>
        <v>0</v>
      </c>
    </row>
    <row r="433" spans="1:44" ht="20.25" customHeight="1" x14ac:dyDescent="0.45">
      <c r="A433" s="62" t="str">
        <f>VLOOKUP(E433,销售员!A:B,2,0)</f>
        <v>北区</v>
      </c>
      <c r="B433" s="62" t="str">
        <f>VLOOKUP(E433,销售员!A:C,3,0)</f>
        <v>行业业务</v>
      </c>
      <c r="C433" s="24" t="str">
        <f>VLOOKUP(E433,销售员!A:D,4,0)</f>
        <v>泛政府</v>
      </c>
      <c r="D433" s="66">
        <v>820704</v>
      </c>
      <c r="E433" s="46" t="s">
        <v>682</v>
      </c>
      <c r="F433" s="45" t="s">
        <v>2455</v>
      </c>
      <c r="G433" s="45" t="s">
        <v>307</v>
      </c>
      <c r="H433" s="45" t="s">
        <v>2456</v>
      </c>
      <c r="I433" s="44" t="s">
        <v>2457</v>
      </c>
      <c r="J433" s="24">
        <f>SUMIF(利润与分析!B:B,成本与总价!D:D,利润与分析!K:K)</f>
        <v>3816.43</v>
      </c>
      <c r="K433" s="48" t="s">
        <v>79</v>
      </c>
      <c r="L433" s="49">
        <v>3996.27</v>
      </c>
      <c r="M433" s="77">
        <f t="shared" si="18"/>
        <v>4.5001964331739398E-2</v>
      </c>
      <c r="N433" s="46">
        <v>0</v>
      </c>
      <c r="O433" s="51" t="s">
        <v>2458</v>
      </c>
      <c r="P433" s="52" t="s">
        <v>91</v>
      </c>
      <c r="Q433" s="52" t="s">
        <v>113</v>
      </c>
      <c r="X433" s="54">
        <v>45694.630462963003</v>
      </c>
      <c r="Y433" s="45" t="s">
        <v>52</v>
      </c>
      <c r="Z433" s="55" t="s">
        <v>119</v>
      </c>
      <c r="AA433" s="44" t="s">
        <v>105</v>
      </c>
      <c r="AB433" s="56" t="s">
        <v>2459</v>
      </c>
      <c r="AC433" s="57">
        <v>2</v>
      </c>
      <c r="AD433" s="45" t="s">
        <v>128</v>
      </c>
      <c r="AE433" s="92">
        <v>1</v>
      </c>
      <c r="AF433" s="45" t="s">
        <v>128</v>
      </c>
      <c r="AI433" s="60"/>
      <c r="AO433" s="97">
        <f>(SUMIF(利润与分析!B:B,成本与总价!D:D,利润与分析!L:L)-J:J)/SUMIF(利润与分析!B:B,成本与总价!D:D,利润与分析!L:L)</f>
        <v>4.5001964331739398E-2</v>
      </c>
      <c r="AP433" s="77">
        <f t="shared" si="19"/>
        <v>0</v>
      </c>
      <c r="AR433" s="45">
        <f t="shared" si="20"/>
        <v>0</v>
      </c>
    </row>
    <row r="434" spans="1:44" ht="20.25" customHeight="1" x14ac:dyDescent="0.45">
      <c r="A434" s="62" t="str">
        <f>VLOOKUP(E434,销售员!A:B,2,0)</f>
        <v>北区</v>
      </c>
      <c r="B434" s="62" t="str">
        <f>VLOOKUP(E434,销售员!A:C,3,0)</f>
        <v>行业业务</v>
      </c>
      <c r="C434" s="24" t="str">
        <f>VLOOKUP(E434,销售员!A:D,4,0)</f>
        <v>泛政府</v>
      </c>
      <c r="D434" s="66">
        <v>820742</v>
      </c>
      <c r="E434" s="46" t="s">
        <v>2460</v>
      </c>
      <c r="F434" s="45" t="s">
        <v>2461</v>
      </c>
      <c r="G434" s="45" t="s">
        <v>2462</v>
      </c>
      <c r="H434" s="45" t="s">
        <v>2463</v>
      </c>
      <c r="I434" s="44" t="s">
        <v>2464</v>
      </c>
      <c r="J434" s="24">
        <f>SUMIF(利润与分析!B:B,成本与总价!D:D,利润与分析!K:K)</f>
        <v>496573.09</v>
      </c>
      <c r="K434" s="48" t="s">
        <v>79</v>
      </c>
      <c r="L434" s="49">
        <v>519971.8</v>
      </c>
      <c r="M434" s="77">
        <f t="shared" si="18"/>
        <v>4.49999596131943E-2</v>
      </c>
      <c r="N434" s="46">
        <v>0</v>
      </c>
      <c r="O434" s="51" t="s">
        <v>1912</v>
      </c>
      <c r="P434" s="52" t="s">
        <v>91</v>
      </c>
      <c r="Q434" s="52" t="s">
        <v>113</v>
      </c>
      <c r="X434" s="54">
        <v>45694.640833333302</v>
      </c>
      <c r="Y434" s="45" t="s">
        <v>52</v>
      </c>
      <c r="Z434" s="55" t="s">
        <v>119</v>
      </c>
      <c r="AA434" s="44" t="s">
        <v>105</v>
      </c>
      <c r="AB434" s="56" t="s">
        <v>2465</v>
      </c>
      <c r="AC434" s="57">
        <v>3</v>
      </c>
      <c r="AD434" s="45" t="s">
        <v>128</v>
      </c>
      <c r="AE434" s="92">
        <v>1</v>
      </c>
      <c r="AF434" s="45" t="s">
        <v>128</v>
      </c>
      <c r="AI434" s="60"/>
      <c r="AO434" s="97">
        <f>(SUMIF(利润与分析!B:B,成本与总价!D:D,利润与分析!L:L)-J:J)/SUMIF(利润与分析!B:B,成本与总价!D:D,利润与分析!L:L)</f>
        <v>4.5000033078714398E-2</v>
      </c>
      <c r="AP434" s="77">
        <f t="shared" si="19"/>
        <v>7.3465520077087301E-8</v>
      </c>
      <c r="AR434" s="45">
        <f t="shared" si="20"/>
        <v>0</v>
      </c>
    </row>
    <row r="435" spans="1:44" ht="20.25" customHeight="1" x14ac:dyDescent="0.45">
      <c r="A435" s="62" t="str">
        <f>VLOOKUP(E435,销售员!A:B,2,0)</f>
        <v>南区</v>
      </c>
      <c r="B435" s="62" t="str">
        <f>VLOOKUP(E435,销售员!A:C,3,0)</f>
        <v>沪浙</v>
      </c>
      <c r="C435" s="24" t="str">
        <f>VLOOKUP(E435,销售员!A:D,4,0)</f>
        <v>上海</v>
      </c>
      <c r="D435" s="66">
        <v>820719</v>
      </c>
      <c r="E435" s="46" t="s">
        <v>604</v>
      </c>
      <c r="F435" s="45" t="s">
        <v>2466</v>
      </c>
      <c r="G435" s="45" t="s">
        <v>2255</v>
      </c>
      <c r="H435" s="45" t="s">
        <v>2467</v>
      </c>
      <c r="I435" s="44" t="s">
        <v>2468</v>
      </c>
      <c r="J435" s="24">
        <f>SUMIF(利润与分析!B:B,成本与总价!D:D,利润与分析!K:K)</f>
        <v>138949.24</v>
      </c>
      <c r="K435" s="48" t="s">
        <v>79</v>
      </c>
      <c r="L435" s="49">
        <v>145496.64000000001</v>
      </c>
      <c r="M435" s="77">
        <f t="shared" si="18"/>
        <v>4.5000351898160602E-2</v>
      </c>
      <c r="N435" s="46">
        <v>0</v>
      </c>
      <c r="O435" s="51" t="s">
        <v>2469</v>
      </c>
      <c r="P435" s="52" t="s">
        <v>61</v>
      </c>
      <c r="Q435" s="52" t="s">
        <v>81</v>
      </c>
      <c r="R435" s="53" t="s">
        <v>51</v>
      </c>
      <c r="V435" s="53">
        <v>120</v>
      </c>
      <c r="X435" s="54">
        <v>45694.494317129604</v>
      </c>
      <c r="Y435" s="45" t="s">
        <v>92</v>
      </c>
      <c r="Z435" s="55" t="s">
        <v>2470</v>
      </c>
      <c r="AA435" s="44" t="s">
        <v>1262</v>
      </c>
      <c r="AC435" s="57">
        <v>1</v>
      </c>
      <c r="AD435" s="45" t="s">
        <v>96</v>
      </c>
      <c r="AE435" s="92">
        <v>1</v>
      </c>
      <c r="AF435" s="45" t="s">
        <v>96</v>
      </c>
      <c r="AI435" s="60"/>
      <c r="AO435" s="97">
        <f>(SUMIF(利润与分析!B:B,成本与总价!D:D,利润与分析!L:L)-J:J)/SUMIF(利润与分析!B:B,成本与总价!D:D,利润与分析!L:L)</f>
        <v>4.5000351898160602E-2</v>
      </c>
      <c r="AP435" s="77">
        <f t="shared" si="19"/>
        <v>0</v>
      </c>
      <c r="AR435" s="45">
        <f t="shared" si="20"/>
        <v>120</v>
      </c>
    </row>
    <row r="436" spans="1:44" ht="20.25" customHeight="1" x14ac:dyDescent="0.45">
      <c r="A436" s="62" t="str">
        <f>VLOOKUP(E436,销售员!A:B,2,0)</f>
        <v>南区</v>
      </c>
      <c r="B436" s="62" t="str">
        <f>VLOOKUP(E436,销售员!A:C,3,0)</f>
        <v>鄂赣</v>
      </c>
      <c r="C436" s="24" t="str">
        <f>VLOOKUP(E436,销售员!A:D,4,0)</f>
        <v>江西</v>
      </c>
      <c r="D436" s="66">
        <v>820733</v>
      </c>
      <c r="E436" s="46" t="s">
        <v>670</v>
      </c>
      <c r="F436" s="45" t="s">
        <v>2471</v>
      </c>
      <c r="G436" s="45" t="s">
        <v>2472</v>
      </c>
      <c r="H436" s="45" t="s">
        <v>2473</v>
      </c>
      <c r="I436" s="44" t="s">
        <v>2474</v>
      </c>
      <c r="J436" s="24">
        <f>SUMIF(利润与分析!B:B,成本与总价!D:D,利润与分析!K:K)</f>
        <v>13302.6284</v>
      </c>
      <c r="K436" s="48" t="s">
        <v>79</v>
      </c>
      <c r="L436" s="49">
        <v>14160</v>
      </c>
      <c r="M436" s="77">
        <f t="shared" si="18"/>
        <v>6.0548841807909599E-2</v>
      </c>
      <c r="N436" s="46">
        <v>0</v>
      </c>
      <c r="O436" s="51" t="s">
        <v>2475</v>
      </c>
      <c r="P436" s="52" t="s">
        <v>91</v>
      </c>
      <c r="Q436" s="52" t="s">
        <v>103</v>
      </c>
      <c r="X436" s="54">
        <v>45694.665717592601</v>
      </c>
      <c r="Y436" s="45" t="s">
        <v>52</v>
      </c>
      <c r="Z436" s="55" t="s">
        <v>119</v>
      </c>
      <c r="AA436" s="44" t="s">
        <v>1262</v>
      </c>
      <c r="AB436" s="56" t="s">
        <v>2476</v>
      </c>
      <c r="AC436" s="57">
        <v>2</v>
      </c>
      <c r="AD436" s="45" t="s">
        <v>128</v>
      </c>
      <c r="AE436" s="92">
        <v>1</v>
      </c>
      <c r="AF436" s="45" t="s">
        <v>128</v>
      </c>
      <c r="AI436" s="60"/>
      <c r="AO436" s="97">
        <f>(SUMIF(利润与分析!B:B,成本与总价!D:D,利润与分析!L:L)-J:J)/SUMIF(利润与分析!B:B,成本与总价!D:D,利润与分析!L:L)</f>
        <v>6.0548841807909599E-2</v>
      </c>
      <c r="AP436" s="77">
        <f t="shared" si="19"/>
        <v>0</v>
      </c>
      <c r="AR436" s="45">
        <f t="shared" si="20"/>
        <v>0</v>
      </c>
    </row>
    <row r="437" spans="1:44" ht="20.25" customHeight="1" x14ac:dyDescent="0.45">
      <c r="A437" s="62" t="str">
        <f>VLOOKUP(E437,销售员!A:B,2,0)</f>
        <v>北区</v>
      </c>
      <c r="B437" s="62" t="str">
        <f>VLOOKUP(E437,销售员!A:C,3,0)</f>
        <v>行业业务</v>
      </c>
      <c r="C437" s="24" t="str">
        <f>VLOOKUP(E437,销售员!A:D,4,0)</f>
        <v>综合</v>
      </c>
      <c r="D437" s="66">
        <v>820782</v>
      </c>
      <c r="E437" s="46" t="s">
        <v>1206</v>
      </c>
      <c r="F437" s="45" t="s">
        <v>2477</v>
      </c>
      <c r="G437" s="45" t="s">
        <v>2478</v>
      </c>
      <c r="H437" s="45" t="s">
        <v>2479</v>
      </c>
      <c r="I437" s="44" t="s">
        <v>2480</v>
      </c>
      <c r="J437" s="24">
        <f>SUMIF(利润与分析!B:B,成本与总价!D:D,利润与分析!K:K)</f>
        <v>146480.72</v>
      </c>
      <c r="K437" s="48" t="s">
        <v>79</v>
      </c>
      <c r="L437" s="49">
        <v>147989.64000000001</v>
      </c>
      <c r="M437" s="77">
        <f t="shared" si="18"/>
        <v>1.0196119133744901E-2</v>
      </c>
      <c r="N437" s="46">
        <v>0</v>
      </c>
      <c r="O437" s="51" t="s">
        <v>2481</v>
      </c>
      <c r="Q437" s="52" t="s">
        <v>113</v>
      </c>
      <c r="X437" s="54">
        <v>45694.707314814797</v>
      </c>
      <c r="Y437" s="45" t="s">
        <v>118</v>
      </c>
      <c r="Z437" s="55" t="s">
        <v>119</v>
      </c>
      <c r="AA437" s="44" t="s">
        <v>105</v>
      </c>
      <c r="AC437" s="57">
        <v>1</v>
      </c>
      <c r="AD437" s="45" t="s">
        <v>120</v>
      </c>
      <c r="AE437" s="92">
        <v>1</v>
      </c>
      <c r="AF437" s="45" t="s">
        <v>120</v>
      </c>
      <c r="AI437" s="60"/>
      <c r="AO437" s="97">
        <f>(SUMIF(利润与分析!B:B,成本与总价!D:D,利润与分析!L:L)-J:J)/SUMIF(利润与分析!B:B,成本与总价!D:D,利润与分析!L:L)</f>
        <v>2.9992217725679299E-2</v>
      </c>
      <c r="AP437" s="77">
        <f t="shared" si="19"/>
        <v>1.9796098591934499E-2</v>
      </c>
      <c r="AR437" s="45">
        <f t="shared" si="20"/>
        <v>0</v>
      </c>
    </row>
    <row r="438" spans="1:44" ht="20.25" customHeight="1" x14ac:dyDescent="0.45">
      <c r="A438" s="62" t="str">
        <f>VLOOKUP(E438,销售员!A:B,2,0)</f>
        <v>北区</v>
      </c>
      <c r="B438" s="62" t="str">
        <f>VLOOKUP(E438,销售员!A:C,3,0)</f>
        <v>京津冀</v>
      </c>
      <c r="C438" s="24" t="str">
        <f>VLOOKUP(E438,销售员!A:D,4,0)</f>
        <v>北京</v>
      </c>
      <c r="D438" s="66">
        <v>820813</v>
      </c>
      <c r="E438" s="46" t="s">
        <v>260</v>
      </c>
      <c r="F438" s="45" t="s">
        <v>2482</v>
      </c>
      <c r="G438" s="45" t="s">
        <v>2483</v>
      </c>
      <c r="H438" s="45" t="s">
        <v>2484</v>
      </c>
      <c r="I438" s="44" t="s">
        <v>2485</v>
      </c>
      <c r="J438" s="24">
        <f>SUMIF(利润与分析!B:B,成本与总价!D:D,利润与分析!K:K)</f>
        <v>2283873.79</v>
      </c>
      <c r="K438" s="48" t="s">
        <v>79</v>
      </c>
      <c r="L438" s="49">
        <v>2343662</v>
      </c>
      <c r="M438" s="77">
        <f t="shared" si="18"/>
        <v>2.5510594104439999E-2</v>
      </c>
      <c r="N438" s="46">
        <v>0</v>
      </c>
      <c r="O438" s="51" t="s">
        <v>516</v>
      </c>
      <c r="Q438" s="52" t="s">
        <v>113</v>
      </c>
      <c r="X438" s="54">
        <v>45694.741979166698</v>
      </c>
      <c r="Y438" s="45" t="s">
        <v>118</v>
      </c>
      <c r="Z438" s="55" t="s">
        <v>119</v>
      </c>
      <c r="AA438" s="44" t="s">
        <v>127</v>
      </c>
      <c r="AC438" s="57">
        <v>1</v>
      </c>
      <c r="AD438" s="45" t="s">
        <v>120</v>
      </c>
      <c r="AE438" s="92">
        <v>1</v>
      </c>
      <c r="AF438" s="45" t="s">
        <v>120</v>
      </c>
      <c r="AI438" s="60"/>
      <c r="AO438" s="97">
        <f>(SUMIF(利润与分析!B:B,成本与总价!D:D,利润与分析!L:L)-J:J)/SUMIF(利润与分析!B:B,成本与总价!D:D,利润与分析!L:L)</f>
        <v>4.5000016140558798E-2</v>
      </c>
      <c r="AP438" s="77">
        <f t="shared" si="19"/>
        <v>1.9489422036118899E-2</v>
      </c>
      <c r="AR438" s="45">
        <f t="shared" si="20"/>
        <v>0</v>
      </c>
    </row>
    <row r="439" spans="1:44" ht="20.25" customHeight="1" x14ac:dyDescent="0.45">
      <c r="A439" s="62" t="str">
        <f>VLOOKUP(E439,销售员!A:B,2,0)</f>
        <v>南区</v>
      </c>
      <c r="B439" s="62" t="str">
        <f>VLOOKUP(E439,销售员!A:C,3,0)</f>
        <v>沪浙</v>
      </c>
      <c r="C439" s="24" t="str">
        <f>VLOOKUP(E439,销售员!A:D,4,0)</f>
        <v>上海</v>
      </c>
      <c r="D439" s="66">
        <v>821102</v>
      </c>
      <c r="E439" s="46" t="s">
        <v>1947</v>
      </c>
      <c r="F439" s="45" t="s">
        <v>2486</v>
      </c>
      <c r="G439" s="45" t="s">
        <v>1949</v>
      </c>
      <c r="H439" s="45" t="s">
        <v>2487</v>
      </c>
      <c r="I439" s="44" t="s">
        <v>2488</v>
      </c>
      <c r="J439" s="24">
        <f>SUMIF(利润与分析!B:B,成本与总价!D:D,利润与分析!K:K)</f>
        <v>151381.29</v>
      </c>
      <c r="K439" s="48" t="s">
        <v>79</v>
      </c>
      <c r="L439" s="49">
        <v>158514.44</v>
      </c>
      <c r="M439" s="77">
        <f t="shared" si="18"/>
        <v>4.5000001261714703E-2</v>
      </c>
      <c r="N439" s="46">
        <v>0</v>
      </c>
      <c r="O439" s="51" t="s">
        <v>2489</v>
      </c>
      <c r="P439" s="52" t="s">
        <v>61</v>
      </c>
      <c r="Q439" s="52" t="s">
        <v>113</v>
      </c>
      <c r="R439" s="53" t="s">
        <v>51</v>
      </c>
      <c r="V439" s="53">
        <v>120</v>
      </c>
      <c r="X439" s="54">
        <v>45696.758842592601</v>
      </c>
      <c r="Y439" s="45" t="s">
        <v>92</v>
      </c>
      <c r="Z439" s="55" t="s">
        <v>2490</v>
      </c>
      <c r="AA439" s="44" t="s">
        <v>1262</v>
      </c>
      <c r="AB439" s="56" t="s">
        <v>2491</v>
      </c>
      <c r="AC439" s="57">
        <v>2</v>
      </c>
      <c r="AD439" s="45" t="s">
        <v>96</v>
      </c>
      <c r="AE439" s="92">
        <v>1</v>
      </c>
      <c r="AF439" s="45" t="s">
        <v>96</v>
      </c>
      <c r="AI439" s="60"/>
      <c r="AO439" s="97">
        <f>(SUMIF(利润与分析!B:B,成本与总价!D:D,利润与分析!L:L)-J:J)/SUMIF(利润与分析!B:B,成本与总价!D:D,利润与分析!L:L)</f>
        <v>4.5000724223692702E-2</v>
      </c>
      <c r="AP439" s="77">
        <f t="shared" si="19"/>
        <v>7.2296197802662599E-7</v>
      </c>
      <c r="AR439" s="45">
        <f t="shared" si="20"/>
        <v>120</v>
      </c>
    </row>
    <row r="440" spans="1:44" ht="20.25" customHeight="1" x14ac:dyDescent="0.45">
      <c r="A440" s="62" t="str">
        <f>VLOOKUP(E440,销售员!A:B,2,0)</f>
        <v>北区</v>
      </c>
      <c r="B440" s="62" t="str">
        <f>VLOOKUP(E440,销售员!A:C,3,0)</f>
        <v>黑吉辽</v>
      </c>
      <c r="C440" s="24" t="str">
        <f>VLOOKUP(E440,销售员!A:D,4,0)</f>
        <v>吉林</v>
      </c>
      <c r="D440" s="66">
        <v>820807</v>
      </c>
      <c r="E440" s="46" t="s">
        <v>2492</v>
      </c>
      <c r="F440" s="45" t="s">
        <v>2493</v>
      </c>
      <c r="G440" s="45" t="s">
        <v>2494</v>
      </c>
      <c r="H440" s="45" t="s">
        <v>2495</v>
      </c>
      <c r="I440" s="44" t="s">
        <v>2496</v>
      </c>
      <c r="J440" s="24">
        <f>SUMIF(利润与分析!B:B,成本与总价!D:D,利润与分析!K:K)</f>
        <v>369216.78</v>
      </c>
      <c r="K440" s="48" t="s">
        <v>79</v>
      </c>
      <c r="L440" s="49">
        <v>386615</v>
      </c>
      <c r="M440" s="77">
        <f t="shared" si="18"/>
        <v>4.5001409671119902E-2</v>
      </c>
      <c r="N440" s="46">
        <v>0</v>
      </c>
      <c r="O440" s="51" t="s">
        <v>2497</v>
      </c>
      <c r="P440" s="52" t="s">
        <v>91</v>
      </c>
      <c r="Q440" s="52" t="s">
        <v>113</v>
      </c>
      <c r="R440" s="53" t="s">
        <v>51</v>
      </c>
      <c r="S440" s="53" t="s">
        <v>51</v>
      </c>
      <c r="T440" s="53">
        <v>90</v>
      </c>
      <c r="V440" s="53">
        <v>90</v>
      </c>
      <c r="X440" s="54">
        <v>45695.410856481503</v>
      </c>
      <c r="Y440" s="45" t="s">
        <v>52</v>
      </c>
      <c r="Z440" s="55" t="s">
        <v>2498</v>
      </c>
      <c r="AA440" s="44" t="s">
        <v>127</v>
      </c>
      <c r="AC440" s="57">
        <v>1</v>
      </c>
      <c r="AD440" s="45" t="s">
        <v>206</v>
      </c>
      <c r="AE440" s="92">
        <v>1</v>
      </c>
      <c r="AF440" s="45" t="s">
        <v>206</v>
      </c>
      <c r="AI440" s="60"/>
      <c r="AO440" s="97">
        <f>(SUMIF(利润与分析!B:B,成本与总价!D:D,利润与分析!L:L)-J:J)/SUMIF(利润与分析!B:B,成本与总价!D:D,利润与分析!L:L)</f>
        <v>4.50015331788041E-2</v>
      </c>
      <c r="AP440" s="77">
        <f t="shared" si="19"/>
        <v>1.2350768420488201E-7</v>
      </c>
      <c r="AR440" s="45">
        <f t="shared" si="20"/>
        <v>90</v>
      </c>
    </row>
    <row r="441" spans="1:44" ht="20.25" customHeight="1" x14ac:dyDescent="0.45">
      <c r="A441" s="62" t="str">
        <f>VLOOKUP(E441,销售员!A:B,2,0)</f>
        <v>南区</v>
      </c>
      <c r="B441" s="62" t="str">
        <f>VLOOKUP(E441,销售员!A:C,3,0)</f>
        <v>鄂赣</v>
      </c>
      <c r="C441" s="24" t="str">
        <f>VLOOKUP(E441,销售员!A:D,4,0)</f>
        <v>湖北</v>
      </c>
      <c r="D441" s="66">
        <v>820837</v>
      </c>
      <c r="E441" s="46" t="s">
        <v>598</v>
      </c>
      <c r="F441" s="45" t="s">
        <v>2499</v>
      </c>
      <c r="G441" s="45" t="s">
        <v>600</v>
      </c>
      <c r="H441" s="45" t="s">
        <v>2500</v>
      </c>
      <c r="I441" s="44" t="s">
        <v>2501</v>
      </c>
      <c r="J441" s="24">
        <f>SUMIF(利润与分析!B:B,成本与总价!D:D,利润与分析!K:K)</f>
        <v>14836.26</v>
      </c>
      <c r="K441" s="48" t="s">
        <v>79</v>
      </c>
      <c r="L441" s="49">
        <v>15535</v>
      </c>
      <c r="M441" s="77">
        <f t="shared" si="18"/>
        <v>4.4978435790151303E-2</v>
      </c>
      <c r="N441" s="46">
        <v>0</v>
      </c>
      <c r="O441" s="51" t="s">
        <v>1966</v>
      </c>
      <c r="P441" s="52" t="s">
        <v>91</v>
      </c>
      <c r="Q441" s="52" t="s">
        <v>113</v>
      </c>
      <c r="X441" s="54">
        <v>45695.428344907399</v>
      </c>
      <c r="Y441" s="45" t="s">
        <v>52</v>
      </c>
      <c r="Z441" s="55" t="s">
        <v>119</v>
      </c>
      <c r="AA441" s="44" t="s">
        <v>1262</v>
      </c>
      <c r="AC441" s="57">
        <v>1</v>
      </c>
      <c r="AD441" s="45" t="s">
        <v>128</v>
      </c>
      <c r="AE441" s="92">
        <v>1</v>
      </c>
      <c r="AF441" s="45" t="s">
        <v>128</v>
      </c>
      <c r="AI441" s="60"/>
      <c r="AO441" s="97">
        <f>(SUMIF(利润与分析!B:B,成本与总价!D:D,利润与分析!L:L)-J:J)/SUMIF(利润与分析!B:B,成本与总价!D:D,利润与分析!L:L)</f>
        <v>4.4999951723005902E-2</v>
      </c>
      <c r="AP441" s="77">
        <f t="shared" si="19"/>
        <v>2.15159328546752E-5</v>
      </c>
      <c r="AR441" s="45">
        <f t="shared" si="20"/>
        <v>0</v>
      </c>
    </row>
    <row r="442" spans="1:44" ht="20.25" customHeight="1" x14ac:dyDescent="0.45">
      <c r="A442" s="62" t="str">
        <f>VLOOKUP(E442,销售员!A:B,2,0)</f>
        <v>南区</v>
      </c>
      <c r="B442" s="62" t="str">
        <f>VLOOKUP(E442,销售员!A:C,3,0)</f>
        <v>沪浙</v>
      </c>
      <c r="C442" s="24" t="str">
        <f>VLOOKUP(E442,销售员!A:D,4,0)</f>
        <v>上海</v>
      </c>
      <c r="D442" s="66">
        <v>820790</v>
      </c>
      <c r="E442" s="46" t="s">
        <v>1947</v>
      </c>
      <c r="F442" s="45" t="s">
        <v>2502</v>
      </c>
      <c r="G442" s="45" t="s">
        <v>2503</v>
      </c>
      <c r="H442" s="45" t="s">
        <v>2504</v>
      </c>
      <c r="I442" s="44" t="s">
        <v>2505</v>
      </c>
      <c r="J442" s="24">
        <f>SUMIF(利润与分析!B:B,成本与总价!D:D,利润与分析!K:K)</f>
        <v>87883.199999999997</v>
      </c>
      <c r="K442" s="48" t="s">
        <v>79</v>
      </c>
      <c r="L442" s="49">
        <v>90601.2</v>
      </c>
      <c r="M442" s="77">
        <f t="shared" si="18"/>
        <v>2.99996026542695E-2</v>
      </c>
      <c r="N442" s="46">
        <v>0</v>
      </c>
      <c r="O442" s="51" t="s">
        <v>2506</v>
      </c>
      <c r="P442" s="52" t="s">
        <v>751</v>
      </c>
      <c r="Q442" s="52" t="s">
        <v>113</v>
      </c>
      <c r="X442" s="54">
        <v>45695.4273958333</v>
      </c>
      <c r="Y442" s="45" t="s">
        <v>52</v>
      </c>
      <c r="Z442" s="55" t="s">
        <v>119</v>
      </c>
      <c r="AA442" s="44" t="s">
        <v>1262</v>
      </c>
      <c r="AC442" s="57">
        <v>1</v>
      </c>
      <c r="AD442" s="45" t="s">
        <v>128</v>
      </c>
      <c r="AE442" s="92">
        <v>1</v>
      </c>
      <c r="AF442" s="45" t="s">
        <v>128</v>
      </c>
      <c r="AI442" s="60"/>
      <c r="AO442" s="97">
        <f>(SUMIF(利润与分析!B:B,成本与总价!D:D,利润与分析!L:L)-J:J)/SUMIF(利润与分析!B:B,成本与总价!D:D,利润与分析!L:L)</f>
        <v>2.99996026542695E-2</v>
      </c>
      <c r="AP442" s="77">
        <f t="shared" si="19"/>
        <v>0</v>
      </c>
      <c r="AR442" s="45">
        <f t="shared" si="20"/>
        <v>0</v>
      </c>
    </row>
    <row r="443" spans="1:44" ht="20.25" customHeight="1" x14ac:dyDescent="0.45">
      <c r="A443" s="62" t="str">
        <f>VLOOKUP(E443,销售员!A:B,2,0)</f>
        <v>南区</v>
      </c>
      <c r="B443" s="62" t="str">
        <f>VLOOKUP(E443,销售员!A:C,3,0)</f>
        <v>湘桂琼</v>
      </c>
      <c r="C443" s="24" t="str">
        <f>VLOOKUP(E443,销售员!A:D,4,0)</f>
        <v>海南</v>
      </c>
      <c r="D443" s="66">
        <v>820831</v>
      </c>
      <c r="E443" s="46" t="s">
        <v>1901</v>
      </c>
      <c r="F443" s="45" t="s">
        <v>2507</v>
      </c>
      <c r="G443" s="45" t="s">
        <v>2508</v>
      </c>
      <c r="H443" s="45" t="s">
        <v>2509</v>
      </c>
      <c r="I443" s="44" t="s">
        <v>2510</v>
      </c>
      <c r="J443" s="24">
        <f>SUMIF(利润与分析!B:B,成本与总价!D:D,利润与分析!K:K)</f>
        <v>120431.47</v>
      </c>
      <c r="K443" s="48" t="s">
        <v>79</v>
      </c>
      <c r="L443" s="49">
        <v>124156</v>
      </c>
      <c r="M443" s="77">
        <f t="shared" si="18"/>
        <v>2.99987918425208E-2</v>
      </c>
      <c r="N443" s="46">
        <v>0</v>
      </c>
      <c r="O443" s="51" t="s">
        <v>2511</v>
      </c>
      <c r="P443" s="52" t="s">
        <v>213</v>
      </c>
      <c r="Q443" s="52" t="s">
        <v>113</v>
      </c>
      <c r="R443" s="53" t="s">
        <v>51</v>
      </c>
      <c r="V443" s="53">
        <v>90</v>
      </c>
      <c r="X443" s="54">
        <v>45695.437129629601</v>
      </c>
      <c r="Y443" s="45" t="s">
        <v>92</v>
      </c>
      <c r="Z443" s="55" t="s">
        <v>2512</v>
      </c>
      <c r="AA443" s="44" t="s">
        <v>83</v>
      </c>
      <c r="AC443" s="57">
        <v>1</v>
      </c>
      <c r="AD443" s="45" t="s">
        <v>206</v>
      </c>
      <c r="AE443" s="92">
        <v>1</v>
      </c>
      <c r="AF443" s="45" t="s">
        <v>206</v>
      </c>
      <c r="AI443" s="60"/>
      <c r="AO443" s="97">
        <f>(SUMIF(利润与分析!B:B,成本与总价!D:D,利润与分析!L:L)-J:J)/SUMIF(利润与分析!B:B,成本与总价!D:D,利润与分析!L:L)</f>
        <v>3.00000418827388E-2</v>
      </c>
      <c r="AP443" s="77">
        <f t="shared" si="19"/>
        <v>1.2500402179690999E-6</v>
      </c>
      <c r="AR443" s="45">
        <f t="shared" si="20"/>
        <v>90</v>
      </c>
    </row>
    <row r="444" spans="1:44" ht="20.25" customHeight="1" x14ac:dyDescent="0.45">
      <c r="A444" s="62" t="str">
        <f>VLOOKUP(E444,销售员!A:B,2,0)</f>
        <v>南区</v>
      </c>
      <c r="B444" s="62" t="str">
        <f>VLOOKUP(E444,销售员!A:C,3,0)</f>
        <v>福建</v>
      </c>
      <c r="C444" s="24" t="str">
        <f>VLOOKUP(E444,销售员!A:D,4,0)</f>
        <v>福建</v>
      </c>
      <c r="D444" s="66">
        <v>820826</v>
      </c>
      <c r="E444" s="46" t="s">
        <v>638</v>
      </c>
      <c r="F444" s="45" t="s">
        <v>2513</v>
      </c>
      <c r="G444" s="45" t="s">
        <v>1325</v>
      </c>
      <c r="H444" s="45" t="s">
        <v>2514</v>
      </c>
      <c r="I444" s="44" t="s">
        <v>2515</v>
      </c>
      <c r="J444" s="24">
        <f>SUMIF(利润与分析!B:B,成本与总价!D:D,利润与分析!K:K)</f>
        <v>159204.24</v>
      </c>
      <c r="K444" s="48" t="s">
        <v>79</v>
      </c>
      <c r="L444" s="49">
        <v>164128.35</v>
      </c>
      <c r="M444" s="77">
        <f t="shared" si="18"/>
        <v>3.00015810796854E-2</v>
      </c>
      <c r="N444" s="46">
        <v>0</v>
      </c>
      <c r="O444" s="51" t="s">
        <v>2516</v>
      </c>
      <c r="P444" s="52" t="s">
        <v>751</v>
      </c>
      <c r="Q444" s="52" t="s">
        <v>113</v>
      </c>
      <c r="X444" s="54">
        <v>45695.437627314801</v>
      </c>
      <c r="Y444" s="45" t="s">
        <v>92</v>
      </c>
      <c r="Z444" s="55" t="s">
        <v>119</v>
      </c>
      <c r="AA444" s="44" t="s">
        <v>94</v>
      </c>
      <c r="AC444" s="57">
        <v>1</v>
      </c>
      <c r="AD444" s="45" t="s">
        <v>128</v>
      </c>
      <c r="AE444" s="92">
        <v>1</v>
      </c>
      <c r="AF444" s="45" t="s">
        <v>128</v>
      </c>
      <c r="AI444" s="60"/>
      <c r="AO444" s="97">
        <f>(SUMIF(利润与分析!B:B,成本与总价!D:D,利润与分析!L:L)-J:J)/SUMIF(利润与分析!B:B,成本与总价!D:D,利润与分析!L:L)</f>
        <v>3.00015810796854E-2</v>
      </c>
      <c r="AP444" s="77">
        <f t="shared" si="19"/>
        <v>0</v>
      </c>
      <c r="AR444" s="45">
        <f t="shared" si="20"/>
        <v>0</v>
      </c>
    </row>
    <row r="445" spans="1:44" ht="20.25" customHeight="1" x14ac:dyDescent="0.45">
      <c r="A445" s="62" t="str">
        <f>VLOOKUP(E445,销售员!A:B,2,0)</f>
        <v>南区</v>
      </c>
      <c r="B445" s="62" t="str">
        <f>VLOOKUP(E445,销售员!A:C,3,0)</f>
        <v>沪浙</v>
      </c>
      <c r="C445" s="24" t="str">
        <f>VLOOKUP(E445,销售员!A:D,4,0)</f>
        <v>上海</v>
      </c>
      <c r="D445" s="66">
        <v>821138</v>
      </c>
      <c r="E445" s="46" t="s">
        <v>604</v>
      </c>
      <c r="F445" s="45" t="s">
        <v>2517</v>
      </c>
      <c r="G445" s="45" t="s">
        <v>2255</v>
      </c>
      <c r="H445" s="45" t="s">
        <v>2518</v>
      </c>
      <c r="I445" s="44" t="s">
        <v>2519</v>
      </c>
      <c r="J445" s="24">
        <f>SUMIF(利润与分析!B:B,成本与总价!D:D,利润与分析!K:K)</f>
        <v>59274.32</v>
      </c>
      <c r="K445" s="48" t="s">
        <v>79</v>
      </c>
      <c r="L445" s="49">
        <v>62067.32</v>
      </c>
      <c r="M445" s="77">
        <f t="shared" si="18"/>
        <v>4.4999526320775599E-2</v>
      </c>
      <c r="N445" s="46">
        <v>0</v>
      </c>
      <c r="O445" s="51" t="s">
        <v>2520</v>
      </c>
      <c r="P445" s="52" t="s">
        <v>91</v>
      </c>
      <c r="Q445" s="52" t="s">
        <v>81</v>
      </c>
      <c r="R445" s="53" t="s">
        <v>51</v>
      </c>
      <c r="V445" s="53">
        <v>120</v>
      </c>
      <c r="X445" s="54">
        <v>45698.594259259298</v>
      </c>
      <c r="Y445" s="45" t="s">
        <v>92</v>
      </c>
      <c r="Z445" s="55" t="s">
        <v>2521</v>
      </c>
      <c r="AA445" s="44" t="s">
        <v>1262</v>
      </c>
      <c r="AC445" s="57">
        <v>1</v>
      </c>
      <c r="AD445" s="45" t="s">
        <v>96</v>
      </c>
      <c r="AE445" s="92">
        <v>1</v>
      </c>
      <c r="AF445" s="45" t="s">
        <v>96</v>
      </c>
      <c r="AI445" s="60"/>
      <c r="AO445" s="97">
        <f>(SUMIF(利润与分析!B:B,成本与总价!D:D,利润与分析!L:L)-J:J)/SUMIF(利润与分析!B:B,成本与总价!D:D,利润与分析!L:L)</f>
        <v>4.4999526320775599E-2</v>
      </c>
      <c r="AP445" s="77">
        <f t="shared" si="19"/>
        <v>0</v>
      </c>
      <c r="AR445" s="45">
        <f t="shared" si="20"/>
        <v>120</v>
      </c>
    </row>
    <row r="446" spans="1:44" ht="20.25" customHeight="1" x14ac:dyDescent="0.45">
      <c r="A446" s="62" t="str">
        <f>VLOOKUP(E446,销售员!A:B,2,0)</f>
        <v>南区</v>
      </c>
      <c r="B446" s="62" t="str">
        <f>VLOOKUP(E446,销售员!A:C,3,0)</f>
        <v>苏皖</v>
      </c>
      <c r="C446" s="24" t="str">
        <f>VLOOKUP(E446,销售员!A:D,4,0)</f>
        <v>江苏</v>
      </c>
      <c r="D446" s="66">
        <v>820796</v>
      </c>
      <c r="E446" s="46" t="s">
        <v>2349</v>
      </c>
      <c r="F446" s="45" t="s">
        <v>2522</v>
      </c>
      <c r="G446" s="45" t="s">
        <v>2523</v>
      </c>
      <c r="H446" s="45" t="s">
        <v>2524</v>
      </c>
      <c r="I446" s="44" t="s">
        <v>2525</v>
      </c>
      <c r="J446" s="24">
        <f>SUMIF(利润与分析!B:B,成本与总价!D:D,利润与分析!K:K)</f>
        <v>844590.15</v>
      </c>
      <c r="K446" s="48" t="s">
        <v>79</v>
      </c>
      <c r="L446" s="49">
        <v>879419</v>
      </c>
      <c r="M446" s="77">
        <f t="shared" si="18"/>
        <v>3.96043865324721E-2</v>
      </c>
      <c r="N446" s="46">
        <v>0</v>
      </c>
      <c r="O446" s="51" t="s">
        <v>2526</v>
      </c>
      <c r="P446" s="52" t="s">
        <v>213</v>
      </c>
      <c r="Q446" s="52" t="s">
        <v>113</v>
      </c>
      <c r="R446" s="53" t="s">
        <v>51</v>
      </c>
      <c r="V446" s="53">
        <v>170</v>
      </c>
      <c r="W446" s="53">
        <v>0.96</v>
      </c>
      <c r="X446" s="54">
        <v>45695.465231481503</v>
      </c>
      <c r="Y446" s="45" t="s">
        <v>92</v>
      </c>
      <c r="Z446" s="55" t="s">
        <v>2527</v>
      </c>
      <c r="AA446" s="44" t="s">
        <v>83</v>
      </c>
      <c r="AB446" s="56" t="s">
        <v>2528</v>
      </c>
      <c r="AC446" s="57">
        <v>2</v>
      </c>
      <c r="AD446" s="45" t="s">
        <v>2529</v>
      </c>
      <c r="AE446" s="92">
        <v>1</v>
      </c>
      <c r="AF446" s="45" t="s">
        <v>2529</v>
      </c>
      <c r="AI446" s="60"/>
      <c r="AO446" s="97">
        <f>(SUMIF(利润与分析!B:B,成本与总价!D:D,利润与分析!L:L)-J:J)/SUMIF(利润与分析!B:B,成本与总价!D:D,利润与分析!L:L)</f>
        <v>3.0000674160839201E-2</v>
      </c>
      <c r="AP446" s="77">
        <f t="shared" si="19"/>
        <v>-3.7123716328749802E-6</v>
      </c>
      <c r="AR446" s="45">
        <f t="shared" si="20"/>
        <v>170</v>
      </c>
    </row>
    <row r="447" spans="1:44" ht="20.25" customHeight="1" x14ac:dyDescent="0.45">
      <c r="A447" s="62" t="str">
        <f>VLOOKUP(E447,销售员!A:B,2,0)</f>
        <v>北区</v>
      </c>
      <c r="B447" s="62" t="str">
        <f>VLOOKUP(E447,销售员!A:C,3,0)</f>
        <v>黑吉辽</v>
      </c>
      <c r="C447" s="24" t="str">
        <f>VLOOKUP(E447,销售员!A:D,4,0)</f>
        <v>黑龙江</v>
      </c>
      <c r="D447" s="66">
        <v>820859</v>
      </c>
      <c r="E447" s="46" t="s">
        <v>214</v>
      </c>
      <c r="F447" s="45" t="s">
        <v>2530</v>
      </c>
      <c r="G447" s="45" t="s">
        <v>2531</v>
      </c>
      <c r="H447" s="45" t="s">
        <v>2532</v>
      </c>
      <c r="I447" s="44" t="s">
        <v>2533</v>
      </c>
      <c r="J447" s="24">
        <f>SUMIF(利润与分析!B:B,成本与总价!D:D,利润与分析!K:K)</f>
        <v>350205.54</v>
      </c>
      <c r="K447" s="48" t="s">
        <v>79</v>
      </c>
      <c r="L447" s="49">
        <v>353958.02</v>
      </c>
      <c r="M447" s="77">
        <f t="shared" si="18"/>
        <v>1.06014831928373E-2</v>
      </c>
      <c r="N447" s="46">
        <v>0</v>
      </c>
      <c r="O447" s="51" t="s">
        <v>2134</v>
      </c>
      <c r="P447" s="52" t="s">
        <v>2534</v>
      </c>
      <c r="Q447" s="52" t="s">
        <v>113</v>
      </c>
      <c r="X447" s="54">
        <v>45695.484502314801</v>
      </c>
      <c r="Y447" s="45" t="s">
        <v>118</v>
      </c>
      <c r="Z447" s="55" t="s">
        <v>119</v>
      </c>
      <c r="AA447" s="44" t="s">
        <v>127</v>
      </c>
      <c r="AC447" s="57">
        <v>1</v>
      </c>
      <c r="AD447" s="45" t="s">
        <v>120</v>
      </c>
      <c r="AE447" s="92">
        <v>1</v>
      </c>
      <c r="AF447" s="45" t="s">
        <v>120</v>
      </c>
      <c r="AI447" s="60"/>
      <c r="AO447" s="97">
        <f>(SUMIF(利润与分析!B:B,成本与总价!D:D,利润与分析!L:L)-J:J)/SUMIF(利润与分析!B:B,成本与总价!D:D,利润与分析!L:L)</f>
        <v>3.00014530359448E-2</v>
      </c>
      <c r="AP447" s="77">
        <f t="shared" si="19"/>
        <v>1.93999698431075E-2</v>
      </c>
      <c r="AR447" s="45">
        <f t="shared" si="20"/>
        <v>0</v>
      </c>
    </row>
    <row r="448" spans="1:44" ht="20.25" customHeight="1" x14ac:dyDescent="0.45">
      <c r="A448" s="62" t="str">
        <f>VLOOKUP(E448,销售员!A:B,2,0)</f>
        <v>北区</v>
      </c>
      <c r="B448" s="62" t="str">
        <f>VLOOKUP(E448,销售员!A:C,3,0)</f>
        <v>黑吉辽</v>
      </c>
      <c r="C448" s="24" t="str">
        <f>VLOOKUP(E448,销售员!A:D,4,0)</f>
        <v>黑龙江</v>
      </c>
      <c r="D448" s="66">
        <v>820862</v>
      </c>
      <c r="E448" s="46" t="s">
        <v>214</v>
      </c>
      <c r="F448" s="45" t="s">
        <v>2535</v>
      </c>
      <c r="G448" s="45" t="s">
        <v>2531</v>
      </c>
      <c r="H448" s="45" t="s">
        <v>2536</v>
      </c>
      <c r="I448" s="44" t="s">
        <v>2537</v>
      </c>
      <c r="J448" s="24">
        <f>SUMIF(利润与分析!B:B,成本与总价!D:D,利润与分析!K:K)</f>
        <v>78392.06</v>
      </c>
      <c r="K448" s="48" t="s">
        <v>79</v>
      </c>
      <c r="L448" s="49">
        <v>80410.37</v>
      </c>
      <c r="M448" s="77">
        <f t="shared" si="18"/>
        <v>2.5100120792877802E-2</v>
      </c>
      <c r="N448" s="46">
        <v>0</v>
      </c>
      <c r="O448" s="51" t="s">
        <v>2538</v>
      </c>
      <c r="P448" s="52" t="s">
        <v>2539</v>
      </c>
      <c r="Q448" s="52" t="s">
        <v>113</v>
      </c>
      <c r="X448" s="54">
        <v>45695.530740740702</v>
      </c>
      <c r="Y448" s="45" t="s">
        <v>118</v>
      </c>
      <c r="Z448" s="55" t="s">
        <v>119</v>
      </c>
      <c r="AA448" s="44" t="s">
        <v>127</v>
      </c>
      <c r="AC448" s="57">
        <v>1</v>
      </c>
      <c r="AD448" s="45" t="s">
        <v>120</v>
      </c>
      <c r="AE448" s="92">
        <v>1</v>
      </c>
      <c r="AF448" s="45" t="s">
        <v>120</v>
      </c>
      <c r="AI448" s="60"/>
      <c r="AO448" s="97">
        <f>(SUMIF(利润与分析!B:B,成本与总价!D:D,利润与分析!L:L)-J:J)/SUMIF(利润与分析!B:B,成本与总价!D:D,利润与分析!L:L)</f>
        <v>4.4215834997387203E-2</v>
      </c>
      <c r="AP448" s="77">
        <f t="shared" si="19"/>
        <v>1.9115714204509401E-2</v>
      </c>
      <c r="AR448" s="45">
        <f t="shared" si="20"/>
        <v>0</v>
      </c>
    </row>
    <row r="449" spans="1:44" ht="20.25" customHeight="1" x14ac:dyDescent="0.45">
      <c r="A449" s="62" t="str">
        <f>VLOOKUP(E449,销售员!A:B,2,0)</f>
        <v>南区</v>
      </c>
      <c r="B449" s="62" t="str">
        <f>VLOOKUP(E449,销售员!A:C,3,0)</f>
        <v>福建</v>
      </c>
      <c r="C449" s="24" t="str">
        <f>VLOOKUP(E449,销售员!A:D,4,0)</f>
        <v>福建</v>
      </c>
      <c r="D449" s="66">
        <v>820827</v>
      </c>
      <c r="E449" s="46" t="s">
        <v>638</v>
      </c>
      <c r="F449" s="45" t="s">
        <v>2540</v>
      </c>
      <c r="G449" s="45" t="s">
        <v>1325</v>
      </c>
      <c r="H449" s="45" t="s">
        <v>2541</v>
      </c>
      <c r="I449" s="44" t="s">
        <v>2542</v>
      </c>
      <c r="J449" s="24">
        <f>SUMIF(利润与分析!B:B,成本与总价!D:D,利润与分析!K:K)</f>
        <v>168325.81</v>
      </c>
      <c r="K449" s="48" t="s">
        <v>79</v>
      </c>
      <c r="L449" s="49">
        <v>176258.5</v>
      </c>
      <c r="M449" s="77">
        <f t="shared" si="18"/>
        <v>4.5005999710652299E-2</v>
      </c>
      <c r="N449" s="46">
        <v>0</v>
      </c>
      <c r="O449" s="51" t="s">
        <v>2543</v>
      </c>
      <c r="P449" s="52" t="s">
        <v>61</v>
      </c>
      <c r="Q449" s="52" t="s">
        <v>113</v>
      </c>
      <c r="X449" s="54">
        <v>45695.555798611102</v>
      </c>
      <c r="Y449" s="45" t="s">
        <v>92</v>
      </c>
      <c r="Z449" s="55" t="s">
        <v>119</v>
      </c>
      <c r="AA449" s="44" t="s">
        <v>94</v>
      </c>
      <c r="AC449" s="57">
        <v>1</v>
      </c>
      <c r="AD449" s="45" t="s">
        <v>128</v>
      </c>
      <c r="AE449" s="92">
        <v>1</v>
      </c>
      <c r="AF449" s="45" t="s">
        <v>128</v>
      </c>
      <c r="AI449" s="60"/>
      <c r="AO449" s="97">
        <f>(SUMIF(利润与分析!B:B,成本与总价!D:D,利润与分析!L:L)-J:J)/SUMIF(利润与分析!B:B,成本与总价!D:D,利润与分析!L:L)</f>
        <v>4.5005999710652299E-2</v>
      </c>
      <c r="AP449" s="77">
        <f t="shared" si="19"/>
        <v>0</v>
      </c>
      <c r="AR449" s="45">
        <f t="shared" si="20"/>
        <v>0</v>
      </c>
    </row>
    <row r="450" spans="1:44" ht="20.25" customHeight="1" x14ac:dyDescent="0.45">
      <c r="A450" s="62" t="str">
        <f>VLOOKUP(E450,销售员!A:B,2,0)</f>
        <v>南区</v>
      </c>
      <c r="B450" s="62" t="str">
        <f>VLOOKUP(E450,销售员!A:C,3,0)</f>
        <v>福建</v>
      </c>
      <c r="C450" s="24" t="str">
        <f>VLOOKUP(E450,销售员!A:D,4,0)</f>
        <v>福建</v>
      </c>
      <c r="D450" s="66">
        <v>820846</v>
      </c>
      <c r="E450" s="46" t="s">
        <v>822</v>
      </c>
      <c r="F450" s="45" t="s">
        <v>2544</v>
      </c>
      <c r="G450" s="45" t="s">
        <v>1051</v>
      </c>
      <c r="H450" s="45" t="s">
        <v>2545</v>
      </c>
      <c r="I450" s="44" t="s">
        <v>2546</v>
      </c>
      <c r="J450" s="24">
        <f>SUMIF(利润与分析!B:B,成本与总价!D:D,利润与分析!K:K)</f>
        <v>2022344.92</v>
      </c>
      <c r="K450" s="48" t="s">
        <v>79</v>
      </c>
      <c r="L450" s="49">
        <v>2117638.64</v>
      </c>
      <c r="M450" s="77">
        <f t="shared" ref="M450:M513" si="21">(L:L-J:J)/L:L</f>
        <v>4.4999991122187097E-2</v>
      </c>
      <c r="N450" s="46">
        <v>0</v>
      </c>
      <c r="O450" s="51" t="s">
        <v>1738</v>
      </c>
      <c r="P450" s="52" t="s">
        <v>91</v>
      </c>
      <c r="Q450" s="52" t="s">
        <v>113</v>
      </c>
      <c r="X450" s="54">
        <v>45695.556724536997</v>
      </c>
      <c r="Y450" s="45" t="s">
        <v>52</v>
      </c>
      <c r="Z450" s="55" t="s">
        <v>119</v>
      </c>
      <c r="AA450" s="44" t="s">
        <v>94</v>
      </c>
      <c r="AC450" s="57">
        <v>1</v>
      </c>
      <c r="AD450" s="45" t="s">
        <v>128</v>
      </c>
      <c r="AE450" s="92">
        <v>1</v>
      </c>
      <c r="AF450" s="45" t="s">
        <v>128</v>
      </c>
      <c r="AI450" s="60"/>
      <c r="AO450" s="97">
        <f>(SUMIF(利润与分析!B:B,成本与总价!D:D,利润与分析!L:L)-J:J)/SUMIF(利润与分析!B:B,成本与总价!D:D,利润与分析!L:L)</f>
        <v>4.5000000141667398E-2</v>
      </c>
      <c r="AP450" s="77">
        <f t="shared" ref="AP450:AP513" si="22">AO450-M450+W450%</f>
        <v>9.01948030845867E-9</v>
      </c>
      <c r="AR450" s="45">
        <f t="shared" ref="AR450:AR513" si="23">IF(R450="是",AE450*AF450+AG450*AH450+AI450*AJ450+AK450*AL450+AM450*AN450,0)</f>
        <v>0</v>
      </c>
    </row>
    <row r="451" spans="1:44" ht="20.25" customHeight="1" x14ac:dyDescent="0.45">
      <c r="A451" s="62" t="str">
        <f>VLOOKUP(E451,销售员!A:B,2,0)</f>
        <v>南区</v>
      </c>
      <c r="B451" s="62" t="str">
        <f>VLOOKUP(E451,销售员!A:C,3,0)</f>
        <v>福建</v>
      </c>
      <c r="C451" s="24" t="str">
        <f>VLOOKUP(E451,销售员!A:D,4,0)</f>
        <v>福建</v>
      </c>
      <c r="D451" s="66">
        <v>820856</v>
      </c>
      <c r="E451" s="46" t="s">
        <v>822</v>
      </c>
      <c r="F451" s="45" t="s">
        <v>2547</v>
      </c>
      <c r="G451" s="45" t="s">
        <v>1051</v>
      </c>
      <c r="H451" s="45" t="s">
        <v>2548</v>
      </c>
      <c r="I451" s="44" t="s">
        <v>2549</v>
      </c>
      <c r="J451" s="24">
        <f>SUMIF(利润与分析!B:B,成本与总价!D:D,利润与分析!K:K)</f>
        <v>3874732.02</v>
      </c>
      <c r="K451" s="48" t="s">
        <v>79</v>
      </c>
      <c r="L451" s="49">
        <v>4057310.98</v>
      </c>
      <c r="M451" s="77">
        <f t="shared" si="21"/>
        <v>4.4999991595418599E-2</v>
      </c>
      <c r="N451" s="46">
        <v>0</v>
      </c>
      <c r="O451" s="51" t="s">
        <v>1802</v>
      </c>
      <c r="P451" s="52" t="s">
        <v>91</v>
      </c>
      <c r="Q451" s="52" t="s">
        <v>113</v>
      </c>
      <c r="X451" s="54">
        <v>45695.557673611103</v>
      </c>
      <c r="Y451" s="45" t="s">
        <v>52</v>
      </c>
      <c r="Z451" s="55" t="s">
        <v>119</v>
      </c>
      <c r="AA451" s="44" t="s">
        <v>94</v>
      </c>
      <c r="AC451" s="57">
        <v>1</v>
      </c>
      <c r="AD451" s="45" t="s">
        <v>128</v>
      </c>
      <c r="AE451" s="92">
        <v>1</v>
      </c>
      <c r="AF451" s="45" t="s">
        <v>128</v>
      </c>
      <c r="AI451" s="60"/>
      <c r="AO451" s="97">
        <f>(SUMIF(利润与分析!B:B,成本与总价!D:D,利润与分析!L:L)-J:J)/SUMIF(利润与分析!B:B,成本与总价!D:D,利润与分析!L:L)</f>
        <v>4.4999996302969997E-2</v>
      </c>
      <c r="AP451" s="77">
        <f t="shared" si="22"/>
        <v>4.7075514320038503E-9</v>
      </c>
      <c r="AR451" s="45">
        <f t="shared" si="23"/>
        <v>0</v>
      </c>
    </row>
    <row r="452" spans="1:44" ht="20.25" customHeight="1" x14ac:dyDescent="0.45">
      <c r="A452" s="62" t="str">
        <f>VLOOKUP(E452,销售员!A:B,2,0)</f>
        <v>南区</v>
      </c>
      <c r="B452" s="62" t="str">
        <f>VLOOKUP(E452,销售员!A:C,3,0)</f>
        <v>福建</v>
      </c>
      <c r="C452" s="24" t="str">
        <f>VLOOKUP(E452,销售员!A:D,4,0)</f>
        <v>福建</v>
      </c>
      <c r="D452" s="66">
        <v>820861</v>
      </c>
      <c r="E452" s="46" t="s">
        <v>638</v>
      </c>
      <c r="F452" s="45" t="s">
        <v>2550</v>
      </c>
      <c r="G452" s="45" t="s">
        <v>1325</v>
      </c>
      <c r="H452" s="45" t="s">
        <v>2551</v>
      </c>
      <c r="I452" s="44" t="s">
        <v>2552</v>
      </c>
      <c r="J452" s="24">
        <f>SUMIF(利润与分析!B:B,成本与总价!D:D,利润与分析!K:K)</f>
        <v>35223.03</v>
      </c>
      <c r="K452" s="48" t="s">
        <v>278</v>
      </c>
      <c r="L452" s="49">
        <v>36312.400000000001</v>
      </c>
      <c r="M452" s="77">
        <f t="shared" si="21"/>
        <v>2.9999944922395699E-2</v>
      </c>
      <c r="N452" s="46">
        <v>0</v>
      </c>
      <c r="O452" s="51" t="s">
        <v>2553</v>
      </c>
      <c r="P452" s="52" t="s">
        <v>280</v>
      </c>
      <c r="Q452" s="52" t="s">
        <v>113</v>
      </c>
      <c r="X452" s="54">
        <v>45695.558379629598</v>
      </c>
      <c r="Y452" s="45" t="s">
        <v>92</v>
      </c>
      <c r="Z452" s="55" t="s">
        <v>119</v>
      </c>
      <c r="AA452" s="44" t="s">
        <v>94</v>
      </c>
      <c r="AC452" s="57">
        <v>1</v>
      </c>
      <c r="AD452" s="45" t="s">
        <v>128</v>
      </c>
      <c r="AE452" s="92">
        <v>1</v>
      </c>
      <c r="AF452" s="45" t="s">
        <v>128</v>
      </c>
      <c r="AI452" s="60"/>
      <c r="AO452" s="97">
        <f>(SUMIF(利润与分析!B:B,成本与总价!D:D,利润与分析!L:L)-J:J)/SUMIF(利润与分析!B:B,成本与总价!D:D,利润与分析!L:L)</f>
        <v>2.9999944922395699E-2</v>
      </c>
      <c r="AP452" s="77">
        <f t="shared" si="22"/>
        <v>0</v>
      </c>
      <c r="AR452" s="45">
        <f t="shared" si="23"/>
        <v>0</v>
      </c>
    </row>
    <row r="453" spans="1:44" ht="20.25" customHeight="1" x14ac:dyDescent="0.45">
      <c r="A453" s="62" t="str">
        <f>VLOOKUP(E453,销售员!A:B,2,0)</f>
        <v>北区</v>
      </c>
      <c r="B453" s="62" t="str">
        <f>VLOOKUP(E453,销售员!A:C,3,0)</f>
        <v>京津冀</v>
      </c>
      <c r="C453" s="24" t="str">
        <f>VLOOKUP(E453,销售员!A:D,4,0)</f>
        <v>河北</v>
      </c>
      <c r="D453" s="66">
        <v>820866</v>
      </c>
      <c r="E453" s="46" t="s">
        <v>74</v>
      </c>
      <c r="F453" s="45" t="s">
        <v>2554</v>
      </c>
      <c r="G453" s="45" t="s">
        <v>2555</v>
      </c>
      <c r="H453" s="45" t="s">
        <v>2556</v>
      </c>
      <c r="I453" s="44" t="s">
        <v>2557</v>
      </c>
      <c r="J453" s="24">
        <f>SUMIF(利润与分析!B:B,成本与总价!D:D,利润与分析!K:K)</f>
        <v>801445.65</v>
      </c>
      <c r="K453" s="48" t="s">
        <v>79</v>
      </c>
      <c r="L453" s="49">
        <v>839210</v>
      </c>
      <c r="M453" s="77">
        <f t="shared" si="21"/>
        <v>4.4999880840313901E-2</v>
      </c>
      <c r="N453" s="46">
        <v>0</v>
      </c>
      <c r="O453" s="51" t="s">
        <v>2558</v>
      </c>
      <c r="P453" s="52" t="s">
        <v>252</v>
      </c>
      <c r="Q453" s="52" t="s">
        <v>81</v>
      </c>
      <c r="R453" s="53" t="s">
        <v>51</v>
      </c>
      <c r="S453" s="53" t="s">
        <v>51</v>
      </c>
      <c r="T453" s="53">
        <v>100</v>
      </c>
      <c r="V453" s="53">
        <v>100</v>
      </c>
      <c r="X453" s="54">
        <v>45695.560046296298</v>
      </c>
      <c r="Y453" s="45" t="s">
        <v>92</v>
      </c>
      <c r="Z453" s="55" t="s">
        <v>2559</v>
      </c>
      <c r="AA453" s="44" t="s">
        <v>127</v>
      </c>
      <c r="AC453" s="57">
        <v>1</v>
      </c>
      <c r="AD453" s="45" t="s">
        <v>2391</v>
      </c>
      <c r="AE453" s="92">
        <v>1</v>
      </c>
      <c r="AF453" s="45" t="s">
        <v>2391</v>
      </c>
      <c r="AO453" s="97">
        <f>(SUMIF(利润与分析!B:B,成本与总价!D:D,利润与分析!L:L)-J:J)/SUMIF(利润与分析!B:B,成本与总价!D:D,利润与分析!L:L)</f>
        <v>4.5000153954269997E-2</v>
      </c>
      <c r="AP453" s="77">
        <f t="shared" si="22"/>
        <v>2.7311395603413198E-7</v>
      </c>
      <c r="AR453" s="45">
        <f t="shared" si="23"/>
        <v>100</v>
      </c>
    </row>
    <row r="454" spans="1:44" ht="20.25" customHeight="1" x14ac:dyDescent="0.45">
      <c r="A454" s="62" t="str">
        <f>VLOOKUP(E454,销售员!A:B,2,0)</f>
        <v>北区</v>
      </c>
      <c r="B454" s="62" t="str">
        <f>VLOOKUP(E454,销售员!A:C,3,0)</f>
        <v>黑吉辽</v>
      </c>
      <c r="C454" s="24" t="str">
        <f>VLOOKUP(E454,销售员!A:D,4,0)</f>
        <v>辽宁</v>
      </c>
      <c r="D454" s="66">
        <v>821169</v>
      </c>
      <c r="E454" s="46" t="s">
        <v>569</v>
      </c>
      <c r="F454" s="45" t="s">
        <v>2560</v>
      </c>
      <c r="G454" s="45" t="s">
        <v>2561</v>
      </c>
      <c r="H454" s="45" t="s">
        <v>2562</v>
      </c>
      <c r="I454" s="44" t="s">
        <v>2563</v>
      </c>
      <c r="J454" s="24">
        <f>SUMIF(利润与分析!B:B,成本与总价!D:D,利润与分析!K:K)</f>
        <v>4098462.3</v>
      </c>
      <c r="K454" s="48" t="s">
        <v>79</v>
      </c>
      <c r="L454" s="49">
        <v>4138002</v>
      </c>
      <c r="M454" s="77">
        <f t="shared" si="21"/>
        <v>9.5552636272288397E-3</v>
      </c>
      <c r="N454" s="46">
        <v>1230647.3799999999</v>
      </c>
      <c r="O454" s="51" t="s">
        <v>2564</v>
      </c>
      <c r="P454" s="52" t="s">
        <v>213</v>
      </c>
      <c r="Q454" s="52" t="s">
        <v>81</v>
      </c>
      <c r="R454" s="53" t="s">
        <v>51</v>
      </c>
      <c r="V454" s="53">
        <v>0</v>
      </c>
      <c r="W454" s="53">
        <v>-2.04</v>
      </c>
      <c r="X454" s="54">
        <v>45699.436365740701</v>
      </c>
      <c r="Y454" s="45" t="s">
        <v>118</v>
      </c>
      <c r="Z454" s="55" t="s">
        <v>2565</v>
      </c>
      <c r="AA454" s="44" t="s">
        <v>127</v>
      </c>
      <c r="AC454" s="57">
        <v>2</v>
      </c>
      <c r="AD454" s="45" t="s">
        <v>120</v>
      </c>
      <c r="AE454" s="92">
        <v>1</v>
      </c>
      <c r="AF454" s="45" t="s">
        <v>120</v>
      </c>
      <c r="AI454" s="60"/>
      <c r="AO454" s="97">
        <f>(SUMIF(利润与分析!B:B,成本与总价!D:D,利润与分析!L:L)-J:J)/SUMIF(利润与分析!B:B,成本与总价!D:D,利润与分析!L:L)</f>
        <v>3.0000955949537101E-2</v>
      </c>
      <c r="AP454" s="77">
        <f t="shared" si="22"/>
        <v>4.5692322308228699E-5</v>
      </c>
      <c r="AR454" s="45">
        <f t="shared" si="23"/>
        <v>0</v>
      </c>
    </row>
    <row r="455" spans="1:44" ht="20.25" customHeight="1" x14ac:dyDescent="0.45">
      <c r="A455" s="62" t="str">
        <f>VLOOKUP(E455,销售员!A:B,2,0)</f>
        <v>北区</v>
      </c>
      <c r="B455" s="62" t="str">
        <f>VLOOKUP(E455,销售员!A:C,3,0)</f>
        <v>黑吉辽</v>
      </c>
      <c r="C455" s="24" t="str">
        <f>VLOOKUP(E455,销售员!A:D,4,0)</f>
        <v>辽宁</v>
      </c>
      <c r="D455" s="66">
        <v>820130</v>
      </c>
      <c r="E455" s="46" t="s">
        <v>955</v>
      </c>
      <c r="F455" s="45" t="s">
        <v>2566</v>
      </c>
      <c r="G455" s="45" t="s">
        <v>2567</v>
      </c>
      <c r="H455" s="45" t="s">
        <v>2568</v>
      </c>
      <c r="I455" s="44" t="s">
        <v>2569</v>
      </c>
      <c r="J455" s="24">
        <f>SUMIF(利润与分析!B:B,成本与总价!D:D,利润与分析!K:K)</f>
        <v>953200.03</v>
      </c>
      <c r="K455" s="48" t="s">
        <v>79</v>
      </c>
      <c r="L455" s="49">
        <v>969685.6</v>
      </c>
      <c r="M455" s="77">
        <f t="shared" si="21"/>
        <v>1.7000943398561199E-2</v>
      </c>
      <c r="N455" s="46">
        <v>22002.13</v>
      </c>
      <c r="O455" s="51" t="s">
        <v>2570</v>
      </c>
      <c r="P455" s="52" t="s">
        <v>91</v>
      </c>
      <c r="Q455" s="52" t="s">
        <v>113</v>
      </c>
      <c r="R455" s="53" t="s">
        <v>51</v>
      </c>
      <c r="V455" s="53">
        <v>0</v>
      </c>
      <c r="W455" s="53">
        <v>-3</v>
      </c>
      <c r="X455" s="54">
        <v>45679.668611111098</v>
      </c>
      <c r="Y455" s="45" t="s">
        <v>118</v>
      </c>
      <c r="Z455" s="55" t="s">
        <v>2571</v>
      </c>
      <c r="AA455" s="44" t="s">
        <v>127</v>
      </c>
      <c r="AC455" s="57">
        <v>2</v>
      </c>
      <c r="AD455" s="45" t="s">
        <v>120</v>
      </c>
      <c r="AE455" s="92">
        <v>1</v>
      </c>
      <c r="AF455" s="45" t="s">
        <v>120</v>
      </c>
      <c r="AI455" s="60"/>
      <c r="AO455" s="97">
        <f>(SUMIF(利润与分析!B:B,成本与总价!D:D,利润与分析!L:L)-J:J)/SUMIF(利润与分析!B:B,成本与总价!D:D,利润与分析!L:L)</f>
        <v>4.5000847095843698E-2</v>
      </c>
      <c r="AP455" s="77">
        <f t="shared" si="22"/>
        <v>-2.0000963027174798E-3</v>
      </c>
      <c r="AR455" s="45">
        <f t="shared" si="23"/>
        <v>0</v>
      </c>
    </row>
    <row r="456" spans="1:44" ht="20.25" customHeight="1" x14ac:dyDescent="0.45">
      <c r="A456" s="62" t="str">
        <f>VLOOKUP(E456,销售员!A:B,2,0)</f>
        <v>南区</v>
      </c>
      <c r="B456" s="62" t="str">
        <f>VLOOKUP(E456,销售员!A:C,3,0)</f>
        <v>沪浙</v>
      </c>
      <c r="C456" s="24" t="str">
        <f>VLOOKUP(E456,销售员!A:D,4,0)</f>
        <v>浙江</v>
      </c>
      <c r="D456" s="66">
        <v>818534</v>
      </c>
      <c r="E456" s="46" t="s">
        <v>288</v>
      </c>
      <c r="F456" s="45" t="s">
        <v>2572</v>
      </c>
      <c r="G456" s="45" t="s">
        <v>2573</v>
      </c>
      <c r="H456" s="45" t="s">
        <v>2574</v>
      </c>
      <c r="I456" s="44" t="s">
        <v>2575</v>
      </c>
      <c r="J456" s="24">
        <f>SUMIF(利润与分析!B:B,成本与总价!D:D,利润与分析!K:K)</f>
        <v>158767.18</v>
      </c>
      <c r="K456" s="48" t="s">
        <v>79</v>
      </c>
      <c r="L456" s="49">
        <v>166248</v>
      </c>
      <c r="M456" s="77">
        <f t="shared" si="21"/>
        <v>4.4997954862614903E-2</v>
      </c>
      <c r="N456" s="46">
        <v>0</v>
      </c>
      <c r="O456" s="51" t="s">
        <v>2576</v>
      </c>
      <c r="P456" s="52" t="s">
        <v>61</v>
      </c>
      <c r="Q456" s="52" t="s">
        <v>113</v>
      </c>
      <c r="X456" s="54">
        <v>45695.635995370401</v>
      </c>
      <c r="Y456" s="45" t="s">
        <v>92</v>
      </c>
      <c r="Z456" s="55" t="s">
        <v>119</v>
      </c>
      <c r="AA456" s="44" t="s">
        <v>1262</v>
      </c>
      <c r="AB456" s="56" t="s">
        <v>2577</v>
      </c>
      <c r="AC456" s="57">
        <v>2</v>
      </c>
      <c r="AD456" s="45" t="s">
        <v>128</v>
      </c>
      <c r="AE456" s="92">
        <v>1</v>
      </c>
      <c r="AF456" s="45" t="s">
        <v>128</v>
      </c>
      <c r="AI456" s="60"/>
      <c r="AO456" s="97">
        <f>(SUMIF(利润与分析!B:B,成本与总价!D:D,利润与分析!L:L)-J:J)/SUMIF(利润与分析!B:B,成本与总价!D:D,利润与分析!L:L)</f>
        <v>4.4999505859519603E-2</v>
      </c>
      <c r="AP456" s="77">
        <f t="shared" si="22"/>
        <v>1.5509969046728599E-6</v>
      </c>
      <c r="AR456" s="45">
        <f t="shared" si="23"/>
        <v>0</v>
      </c>
    </row>
    <row r="457" spans="1:44" ht="20.25" customHeight="1" x14ac:dyDescent="0.45">
      <c r="A457" s="62" t="str">
        <f>VLOOKUP(E457,销售员!A:B,2,0)</f>
        <v>南区</v>
      </c>
      <c r="B457" s="62" t="str">
        <f>VLOOKUP(E457,销售员!A:C,3,0)</f>
        <v>湘桂琼</v>
      </c>
      <c r="C457" s="24" t="str">
        <f>VLOOKUP(E457,销售员!A:D,4,0)</f>
        <v>广西</v>
      </c>
      <c r="D457" s="66">
        <v>820912</v>
      </c>
      <c r="E457" s="46" t="s">
        <v>523</v>
      </c>
      <c r="F457" s="45" t="s">
        <v>2578</v>
      </c>
      <c r="G457" s="45" t="s">
        <v>725</v>
      </c>
      <c r="H457" s="45" t="s">
        <v>2579</v>
      </c>
      <c r="I457" s="44" t="s">
        <v>2580</v>
      </c>
      <c r="J457" s="24">
        <f>SUMIF(利润与分析!B:B,成本与总价!D:D,利润与分析!K:K)</f>
        <v>2095.2137499999999</v>
      </c>
      <c r="K457" s="48" t="s">
        <v>79</v>
      </c>
      <c r="L457" s="49">
        <v>2195</v>
      </c>
      <c r="M457" s="77">
        <f t="shared" si="21"/>
        <v>4.5460706150341701E-2</v>
      </c>
      <c r="N457" s="46">
        <v>0</v>
      </c>
      <c r="O457" s="51" t="s">
        <v>2581</v>
      </c>
      <c r="P457" s="52" t="s">
        <v>61</v>
      </c>
      <c r="Q457" s="52" t="s">
        <v>103</v>
      </c>
      <c r="X457" s="54">
        <v>45695.645798611098</v>
      </c>
      <c r="Y457" s="45" t="s">
        <v>52</v>
      </c>
      <c r="Z457" s="55" t="s">
        <v>119</v>
      </c>
      <c r="AA457" s="44" t="s">
        <v>83</v>
      </c>
      <c r="AC457" s="57">
        <v>1</v>
      </c>
      <c r="AD457" s="45" t="s">
        <v>128</v>
      </c>
      <c r="AE457" s="92">
        <v>1</v>
      </c>
      <c r="AF457" s="45" t="s">
        <v>128</v>
      </c>
      <c r="AI457" s="60"/>
      <c r="AO457" s="97">
        <f>(SUMIF(利润与分析!B:B,成本与总价!D:D,利润与分析!L:L)-J:J)/SUMIF(利润与分析!B:B,成本与总价!D:D,利润与分析!L:L)</f>
        <v>4.5143145556380999E-2</v>
      </c>
      <c r="AP457" s="77">
        <f t="shared" si="22"/>
        <v>-3.1756059396075698E-4</v>
      </c>
      <c r="AR457" s="45">
        <f t="shared" si="23"/>
        <v>0</v>
      </c>
    </row>
    <row r="458" spans="1:44" ht="20.25" customHeight="1" x14ac:dyDescent="0.45">
      <c r="A458" s="62" t="str">
        <f>VLOOKUP(E458,销售员!A:B,2,0)</f>
        <v>南区</v>
      </c>
      <c r="B458" s="62" t="str">
        <f>VLOOKUP(E458,销售员!A:C,3,0)</f>
        <v>广深</v>
      </c>
      <c r="C458" s="24" t="str">
        <f>VLOOKUP(E458,销售员!A:D,4,0)</f>
        <v>广东</v>
      </c>
      <c r="D458" s="66">
        <v>820928</v>
      </c>
      <c r="E458" s="46" t="s">
        <v>843</v>
      </c>
      <c r="F458" s="45" t="s">
        <v>2582</v>
      </c>
      <c r="G458" s="45" t="s">
        <v>2583</v>
      </c>
      <c r="H458" s="45" t="s">
        <v>2584</v>
      </c>
      <c r="I458" s="44" t="s">
        <v>2585</v>
      </c>
      <c r="J458" s="24">
        <f>SUMIF(利润与分析!B:B,成本与总价!D:D,利润与分析!K:K)</f>
        <v>9324.0216799999998</v>
      </c>
      <c r="K458" s="48" t="s">
        <v>79</v>
      </c>
      <c r="L458" s="49">
        <v>9425.64</v>
      </c>
      <c r="M458" s="77">
        <f t="shared" si="21"/>
        <v>1.07810525333027E-2</v>
      </c>
      <c r="N458" s="46">
        <v>0</v>
      </c>
      <c r="O458" s="51" t="s">
        <v>2586</v>
      </c>
      <c r="P458" s="52" t="s">
        <v>266</v>
      </c>
      <c r="Q458" s="52" t="s">
        <v>103</v>
      </c>
      <c r="X458" s="54">
        <v>45695.690925925897</v>
      </c>
      <c r="Y458" s="45" t="s">
        <v>118</v>
      </c>
      <c r="Z458" s="55" t="s">
        <v>119</v>
      </c>
      <c r="AA458" s="44" t="s">
        <v>94</v>
      </c>
      <c r="AC458" s="57">
        <v>1</v>
      </c>
      <c r="AD458" s="45" t="s">
        <v>120</v>
      </c>
      <c r="AE458" s="92">
        <v>1</v>
      </c>
      <c r="AF458" s="45" t="s">
        <v>120</v>
      </c>
      <c r="AI458" s="60"/>
      <c r="AO458" s="97">
        <f>(SUMIF(利润与分析!B:B,成本与总价!D:D,利润与分析!L:L)-J:J)/SUMIF(利润与分析!B:B,成本与总价!D:D,利润与分析!L:L)</f>
        <v>3.0565431482636699E-2</v>
      </c>
      <c r="AP458" s="77">
        <f t="shared" si="22"/>
        <v>1.9784378949333999E-2</v>
      </c>
      <c r="AR458" s="45">
        <f t="shared" si="23"/>
        <v>0</v>
      </c>
    </row>
    <row r="459" spans="1:44" ht="20.25" customHeight="1" x14ac:dyDescent="0.45">
      <c r="A459" s="62" t="str">
        <f>VLOOKUP(E459,销售员!A:B,2,0)</f>
        <v>北区</v>
      </c>
      <c r="B459" s="62" t="str">
        <f>VLOOKUP(E459,销售员!A:C,3,0)</f>
        <v>行业业务</v>
      </c>
      <c r="C459" s="24" t="str">
        <f>VLOOKUP(E459,销售员!A:D,4,0)</f>
        <v>泛政府</v>
      </c>
      <c r="D459" s="66">
        <v>820949</v>
      </c>
      <c r="E459" s="46" t="s">
        <v>682</v>
      </c>
      <c r="F459" s="45" t="s">
        <v>2587</v>
      </c>
      <c r="G459" s="45" t="s">
        <v>307</v>
      </c>
      <c r="H459" s="45" t="s">
        <v>2588</v>
      </c>
      <c r="I459" s="44" t="s">
        <v>2589</v>
      </c>
      <c r="J459" s="24">
        <f>SUMIF(利润与分析!B:B,成本与总价!D:D,利润与分析!K:K)</f>
        <v>2996.76</v>
      </c>
      <c r="K459" s="48" t="s">
        <v>79</v>
      </c>
      <c r="L459" s="49">
        <v>3138</v>
      </c>
      <c r="M459" s="77">
        <f t="shared" si="21"/>
        <v>4.5009560229445397E-2</v>
      </c>
      <c r="N459" s="46">
        <v>0</v>
      </c>
      <c r="O459" s="51" t="s">
        <v>2458</v>
      </c>
      <c r="P459" s="52" t="s">
        <v>91</v>
      </c>
      <c r="Q459" s="52" t="s">
        <v>113</v>
      </c>
      <c r="X459" s="54">
        <v>45695.716898148101</v>
      </c>
      <c r="Y459" s="45" t="s">
        <v>52</v>
      </c>
      <c r="Z459" s="55" t="s">
        <v>119</v>
      </c>
      <c r="AA459" s="44" t="s">
        <v>105</v>
      </c>
      <c r="AC459" s="57">
        <v>1</v>
      </c>
      <c r="AD459" s="45" t="s">
        <v>128</v>
      </c>
      <c r="AE459" s="92">
        <v>1</v>
      </c>
      <c r="AF459" s="45" t="s">
        <v>128</v>
      </c>
      <c r="AI459" s="60"/>
      <c r="AO459" s="97">
        <f>(SUMIF(利润与分析!B:B,成本与总价!D:D,利润与分析!L:L)-J:J)/SUMIF(利润与分析!B:B,成本与总价!D:D,利润与分析!L:L)</f>
        <v>4.5009560229445397E-2</v>
      </c>
      <c r="AP459" s="77">
        <f t="shared" si="22"/>
        <v>0</v>
      </c>
      <c r="AR459" s="45">
        <f t="shared" si="23"/>
        <v>0</v>
      </c>
    </row>
    <row r="460" spans="1:44" ht="20.25" customHeight="1" x14ac:dyDescent="0.45">
      <c r="A460" s="62" t="str">
        <f>VLOOKUP(E460,销售员!A:B,2,0)</f>
        <v>南区</v>
      </c>
      <c r="B460" s="62" t="str">
        <f>VLOOKUP(E460,销售员!A:C,3,0)</f>
        <v>鄂赣</v>
      </c>
      <c r="C460" s="24" t="str">
        <f>VLOOKUP(E460,销售员!A:D,4,0)</f>
        <v>湖北</v>
      </c>
      <c r="D460" s="66">
        <v>817605</v>
      </c>
      <c r="E460" s="46" t="s">
        <v>454</v>
      </c>
      <c r="F460" s="45" t="s">
        <v>2590</v>
      </c>
      <c r="G460" s="45" t="s">
        <v>123</v>
      </c>
      <c r="H460" s="45" t="s">
        <v>2591</v>
      </c>
      <c r="I460" s="44" t="s">
        <v>2592</v>
      </c>
      <c r="J460" s="24">
        <f>SUMIF(利润与分析!B:B,成本与总价!D:D,利润与分析!K:K)</f>
        <v>2101404.63</v>
      </c>
      <c r="K460" s="48" t="s">
        <v>79</v>
      </c>
      <c r="L460" s="49">
        <v>2200381</v>
      </c>
      <c r="M460" s="77">
        <f t="shared" si="21"/>
        <v>4.4981469118302697E-2</v>
      </c>
      <c r="N460" s="46">
        <v>0</v>
      </c>
      <c r="O460" s="51" t="s">
        <v>2593</v>
      </c>
      <c r="P460" s="52" t="s">
        <v>61</v>
      </c>
      <c r="Q460" s="52" t="s">
        <v>113</v>
      </c>
      <c r="R460" s="53" t="s">
        <v>51</v>
      </c>
      <c r="V460" s="53">
        <v>180</v>
      </c>
      <c r="X460" s="54">
        <v>45664.7340162037</v>
      </c>
      <c r="Y460" s="45" t="s">
        <v>52</v>
      </c>
      <c r="Z460" s="55" t="s">
        <v>2594</v>
      </c>
      <c r="AA460" s="44" t="s">
        <v>127</v>
      </c>
      <c r="AC460" s="57">
        <v>2</v>
      </c>
      <c r="AD460" s="45" t="s">
        <v>2595</v>
      </c>
      <c r="AE460" s="58">
        <v>0.3</v>
      </c>
      <c r="AF460" s="45">
        <v>120</v>
      </c>
      <c r="AG460" s="59">
        <v>0.3</v>
      </c>
      <c r="AH460" s="45">
        <v>180</v>
      </c>
      <c r="AI460" s="60">
        <v>0.4</v>
      </c>
      <c r="AJ460" s="45">
        <v>225</v>
      </c>
      <c r="AO460" s="97">
        <f>(SUMIF(利润与分析!B:B,成本与总价!D:D,利润与分析!L:L)-J:J)/SUMIF(利润与分析!B:B,成本与总价!D:D,利润与分析!L:L)</f>
        <v>4.4981521201199998E-2</v>
      </c>
      <c r="AP460" s="77">
        <f t="shared" si="22"/>
        <v>5.2082897258887197E-8</v>
      </c>
      <c r="AR460" s="45">
        <f t="shared" si="23"/>
        <v>180</v>
      </c>
    </row>
    <row r="461" spans="1:44" ht="20.25" customHeight="1" x14ac:dyDescent="0.45">
      <c r="A461" s="62" t="str">
        <f>VLOOKUP(E461,销售员!A:B,2,0)</f>
        <v>南区</v>
      </c>
      <c r="B461" s="62" t="str">
        <f>VLOOKUP(E461,销售员!A:C,3,0)</f>
        <v>广深</v>
      </c>
      <c r="C461" s="24" t="str">
        <f>VLOOKUP(E461,销售员!A:D,4,0)</f>
        <v>广东</v>
      </c>
      <c r="D461" s="66">
        <v>820923</v>
      </c>
      <c r="E461" s="46" t="s">
        <v>843</v>
      </c>
      <c r="F461" s="45" t="s">
        <v>2596</v>
      </c>
      <c r="G461" s="45" t="s">
        <v>2597</v>
      </c>
      <c r="H461" s="45" t="s">
        <v>2598</v>
      </c>
      <c r="I461" s="44" t="s">
        <v>2599</v>
      </c>
      <c r="J461" s="24">
        <f>SUMIF(利润与分析!B:B,成本与总价!D:D,利润与分析!K:K)</f>
        <v>19927.09088</v>
      </c>
      <c r="K461" s="48" t="s">
        <v>79</v>
      </c>
      <c r="L461" s="49">
        <v>20878.14</v>
      </c>
      <c r="M461" s="77">
        <f t="shared" si="21"/>
        <v>4.5552387329522603E-2</v>
      </c>
      <c r="N461" s="46">
        <v>0</v>
      </c>
      <c r="O461" s="51" t="s">
        <v>2600</v>
      </c>
      <c r="P461" s="52" t="s">
        <v>91</v>
      </c>
      <c r="Q461" s="52" t="s">
        <v>103</v>
      </c>
      <c r="X461" s="54">
        <v>45695.731226851902</v>
      </c>
      <c r="Y461" s="45" t="s">
        <v>52</v>
      </c>
      <c r="Z461" s="55" t="s">
        <v>119</v>
      </c>
      <c r="AA461" s="44" t="s">
        <v>94</v>
      </c>
      <c r="AB461" s="56" t="s">
        <v>2601</v>
      </c>
      <c r="AC461" s="57">
        <v>3</v>
      </c>
      <c r="AD461" s="45" t="s">
        <v>128</v>
      </c>
      <c r="AE461" s="92">
        <v>1</v>
      </c>
      <c r="AF461" s="45" t="s">
        <v>128</v>
      </c>
      <c r="AI461" s="60"/>
      <c r="AO461" s="97">
        <f>(SUMIF(利润与分析!B:B,成本与总价!D:D,利润与分析!L:L)-J:J)/SUMIF(利润与分析!B:B,成本与总价!D:D,利润与分析!L:L)</f>
        <v>4.5552387329522603E-2</v>
      </c>
      <c r="AP461" s="77">
        <f t="shared" si="22"/>
        <v>0</v>
      </c>
      <c r="AR461" s="45">
        <f t="shared" si="23"/>
        <v>0</v>
      </c>
    </row>
    <row r="462" spans="1:44" ht="20.25" customHeight="1" x14ac:dyDescent="0.45">
      <c r="A462" s="62" t="str">
        <f>VLOOKUP(E462,销售员!A:B,2,0)</f>
        <v>南区</v>
      </c>
      <c r="B462" s="62" t="str">
        <f>VLOOKUP(E462,销售员!A:C,3,0)</f>
        <v>沪浙</v>
      </c>
      <c r="C462" s="24" t="str">
        <f>VLOOKUP(E462,销售员!A:D,4,0)</f>
        <v>上海</v>
      </c>
      <c r="D462" s="66">
        <v>820950</v>
      </c>
      <c r="E462" s="46" t="s">
        <v>157</v>
      </c>
      <c r="F462" s="45" t="s">
        <v>2602</v>
      </c>
      <c r="G462" s="45" t="s">
        <v>2603</v>
      </c>
      <c r="H462" s="45" t="s">
        <v>2604</v>
      </c>
      <c r="I462" s="44" t="s">
        <v>2605</v>
      </c>
      <c r="J462" s="24">
        <f>SUMIF(利润与分析!B:B,成本与总价!D:D,利润与分析!K:K)</f>
        <v>2473.9231199999999</v>
      </c>
      <c r="K462" s="48" t="s">
        <v>79</v>
      </c>
      <c r="L462" s="49">
        <v>2592</v>
      </c>
      <c r="M462" s="77">
        <f t="shared" si="21"/>
        <v>4.5554351851851901E-2</v>
      </c>
      <c r="N462" s="46">
        <v>0</v>
      </c>
      <c r="O462" s="51" t="s">
        <v>2606</v>
      </c>
      <c r="P462" s="52" t="s">
        <v>91</v>
      </c>
      <c r="Q462" s="52" t="s">
        <v>103</v>
      </c>
      <c r="X462" s="54">
        <v>45695.759270833303</v>
      </c>
      <c r="Y462" s="45" t="s">
        <v>118</v>
      </c>
      <c r="Z462" s="55" t="s">
        <v>119</v>
      </c>
      <c r="AA462" s="44" t="s">
        <v>1262</v>
      </c>
      <c r="AB462" s="56" t="s">
        <v>2607</v>
      </c>
      <c r="AC462" s="57">
        <v>2</v>
      </c>
      <c r="AD462" s="45" t="s">
        <v>120</v>
      </c>
      <c r="AE462" s="92">
        <v>1</v>
      </c>
      <c r="AF462" s="45" t="s">
        <v>120</v>
      </c>
      <c r="AI462" s="60"/>
      <c r="AO462" s="97">
        <f>(SUMIF(利润与分析!B:B,成本与总价!D:D,利润与分析!L:L)-J:J)/SUMIF(利润与分析!B:B,成本与总价!D:D,利润与分析!L:L)</f>
        <v>4.5554351851851901E-2</v>
      </c>
      <c r="AP462" s="77">
        <f t="shared" si="22"/>
        <v>0</v>
      </c>
      <c r="AR462" s="45">
        <f t="shared" si="23"/>
        <v>0</v>
      </c>
    </row>
    <row r="463" spans="1:44" ht="20.25" customHeight="1" x14ac:dyDescent="0.45">
      <c r="A463" s="62" t="str">
        <f>VLOOKUP(E463,销售员!A:B,2,0)</f>
        <v>北区</v>
      </c>
      <c r="B463" s="62" t="str">
        <f>VLOOKUP(E463,销售员!A:C,3,0)</f>
        <v>陕豫鲁</v>
      </c>
      <c r="C463" s="24" t="str">
        <f>VLOOKUP(E463,销售员!A:D,4,0)</f>
        <v>陕西</v>
      </c>
      <c r="D463" s="66">
        <v>820967</v>
      </c>
      <c r="E463" s="46" t="s">
        <v>56</v>
      </c>
      <c r="F463" s="45" t="s">
        <v>2608</v>
      </c>
      <c r="G463" s="45" t="s">
        <v>2609</v>
      </c>
      <c r="H463" s="45" t="s">
        <v>2610</v>
      </c>
      <c r="I463" s="44" t="s">
        <v>2611</v>
      </c>
      <c r="J463" s="24">
        <f>SUMIF(利润与分析!B:B,成本与总价!D:D,利润与分析!K:K)</f>
        <v>44693.760000000002</v>
      </c>
      <c r="K463" s="48" t="s">
        <v>79</v>
      </c>
      <c r="L463" s="49">
        <v>45152</v>
      </c>
      <c r="M463" s="77">
        <f t="shared" si="21"/>
        <v>1.01488306165839E-2</v>
      </c>
      <c r="N463" s="46">
        <v>0</v>
      </c>
      <c r="O463" s="51" t="s">
        <v>2612</v>
      </c>
      <c r="Q463" s="52" t="s">
        <v>113</v>
      </c>
      <c r="X463" s="54">
        <v>45696.427638888897</v>
      </c>
      <c r="Y463" s="45" t="s">
        <v>118</v>
      </c>
      <c r="Z463" s="55" t="s">
        <v>119</v>
      </c>
      <c r="AA463" s="44" t="s">
        <v>105</v>
      </c>
      <c r="AC463" s="57">
        <v>1</v>
      </c>
      <c r="AD463" s="45" t="s">
        <v>120</v>
      </c>
      <c r="AE463" s="92">
        <v>1</v>
      </c>
      <c r="AF463" s="45" t="s">
        <v>120</v>
      </c>
      <c r="AI463" s="60"/>
      <c r="AO463" s="97">
        <f>(SUMIF(利润与分析!B:B,成本与总价!D:D,利润与分析!L:L)-J:J)/SUMIF(利润与分析!B:B,成本与总价!D:D,利润与分析!L:L)</f>
        <v>2.9999131869085802E-2</v>
      </c>
      <c r="AP463" s="77">
        <f t="shared" si="22"/>
        <v>1.9850301252501899E-2</v>
      </c>
      <c r="AR463" s="45">
        <f t="shared" si="23"/>
        <v>0</v>
      </c>
    </row>
    <row r="464" spans="1:44" ht="20.25" customHeight="1" x14ac:dyDescent="0.45">
      <c r="A464" s="62" t="str">
        <f>VLOOKUP(E464,销售员!A:B,2,0)</f>
        <v>南区</v>
      </c>
      <c r="B464" s="62" t="str">
        <f>VLOOKUP(E464,销售员!A:C,3,0)</f>
        <v>鄂赣</v>
      </c>
      <c r="C464" s="24" t="str">
        <f>VLOOKUP(E464,销售员!A:D,4,0)</f>
        <v>湖北</v>
      </c>
      <c r="D464" s="66">
        <v>818160</v>
      </c>
      <c r="E464" s="46" t="s">
        <v>121</v>
      </c>
      <c r="F464" s="45" t="s">
        <v>2613</v>
      </c>
      <c r="G464" s="45" t="s">
        <v>123</v>
      </c>
      <c r="H464" s="45" t="s">
        <v>2614</v>
      </c>
      <c r="I464" s="44" t="s">
        <v>2615</v>
      </c>
      <c r="J464" s="24">
        <f>SUMIF(利润与分析!B:B,成本与总价!D:D,利润与分析!K:K)</f>
        <v>4581.3436799999999</v>
      </c>
      <c r="K464" s="48" t="s">
        <v>79</v>
      </c>
      <c r="L464" s="49">
        <v>4704</v>
      </c>
      <c r="M464" s="77">
        <f t="shared" si="21"/>
        <v>2.6074897959183701E-2</v>
      </c>
      <c r="N464" s="46">
        <v>0</v>
      </c>
      <c r="O464" s="51" t="s">
        <v>2616</v>
      </c>
      <c r="P464" s="52" t="s">
        <v>91</v>
      </c>
      <c r="Q464" s="52" t="s">
        <v>103</v>
      </c>
      <c r="X464" s="54">
        <v>45666.6695833333</v>
      </c>
      <c r="Y464" s="45" t="s">
        <v>118</v>
      </c>
      <c r="Z464" s="55" t="s">
        <v>119</v>
      </c>
      <c r="AA464" s="44" t="s">
        <v>127</v>
      </c>
      <c r="AC464" s="57">
        <v>1</v>
      </c>
      <c r="AD464" s="45" t="s">
        <v>120</v>
      </c>
      <c r="AE464" s="92">
        <v>1</v>
      </c>
      <c r="AF464" s="45" t="s">
        <v>120</v>
      </c>
      <c r="AI464" s="60"/>
      <c r="AO464" s="97">
        <f>(SUMIF(利润与分析!B:B,成本与总价!D:D,利润与分析!L:L)-J:J)/SUMIF(利润与分析!B:B,成本与总价!D:D,利润与分析!L:L)</f>
        <v>4.5553400000000001E-2</v>
      </c>
      <c r="AP464" s="77">
        <f t="shared" si="22"/>
        <v>1.94785020408163E-2</v>
      </c>
      <c r="AR464" s="45">
        <f t="shared" si="23"/>
        <v>0</v>
      </c>
    </row>
    <row r="465" spans="1:44" ht="20.25" customHeight="1" x14ac:dyDescent="0.45">
      <c r="A465" s="62" t="str">
        <f>VLOOKUP(E465,销售员!A:B,2,0)</f>
        <v>南区</v>
      </c>
      <c r="B465" s="62" t="str">
        <f>VLOOKUP(E465,销售员!A:C,3,0)</f>
        <v>福建</v>
      </c>
      <c r="C465" s="24" t="str">
        <f>VLOOKUP(E465,销售员!A:D,4,0)</f>
        <v>福建</v>
      </c>
      <c r="D465" s="66">
        <v>808841</v>
      </c>
      <c r="E465" s="46" t="s">
        <v>822</v>
      </c>
      <c r="F465" s="45" t="s">
        <v>2617</v>
      </c>
      <c r="G465" s="45" t="s">
        <v>747</v>
      </c>
      <c r="H465" s="45" t="s">
        <v>2618</v>
      </c>
      <c r="I465" s="44" t="s">
        <v>2619</v>
      </c>
      <c r="J465" s="24">
        <f>SUMIF(利润与分析!B:B,成本与总价!D:D,利润与分析!K:K)</f>
        <v>3961679.21</v>
      </c>
      <c r="K465" s="48" t="s">
        <v>79</v>
      </c>
      <c r="L465" s="49">
        <v>3857978</v>
      </c>
      <c r="M465" s="77">
        <f t="shared" si="21"/>
        <v>-2.68796789406264E-2</v>
      </c>
      <c r="N465" s="46">
        <v>0</v>
      </c>
      <c r="O465" s="51" t="s">
        <v>2620</v>
      </c>
      <c r="P465" s="52" t="s">
        <v>91</v>
      </c>
      <c r="Q465" s="52" t="s">
        <v>81</v>
      </c>
      <c r="R465" s="53" t="s">
        <v>51</v>
      </c>
      <c r="V465" s="53">
        <v>0</v>
      </c>
      <c r="W465" s="53">
        <v>-7</v>
      </c>
      <c r="X465" s="54">
        <v>45696.469537037003</v>
      </c>
      <c r="Y465" s="45" t="s">
        <v>118</v>
      </c>
      <c r="Z465" s="55" t="s">
        <v>2240</v>
      </c>
      <c r="AA465" s="44" t="s">
        <v>94</v>
      </c>
      <c r="AB465" s="56" t="s">
        <v>2621</v>
      </c>
      <c r="AC465" s="57">
        <v>2</v>
      </c>
      <c r="AD465" s="45" t="s">
        <v>120</v>
      </c>
      <c r="AE465" s="92">
        <v>1</v>
      </c>
      <c r="AF465" s="45" t="s">
        <v>120</v>
      </c>
      <c r="AI465" s="60"/>
      <c r="AO465" s="97">
        <f>(SUMIF(利润与分析!B:B,成本与总价!D:D,利润与分析!L:L)-J:J)/SUMIF(利润与分析!B:B,成本与总价!D:D,利润与分析!L:L)</f>
        <v>4.5001741843811102E-2</v>
      </c>
      <c r="AP465" s="77">
        <f t="shared" si="22"/>
        <v>1.8814207844375199E-3</v>
      </c>
      <c r="AR465" s="45">
        <f t="shared" si="23"/>
        <v>0</v>
      </c>
    </row>
    <row r="466" spans="1:44" ht="20.25" customHeight="1" x14ac:dyDescent="0.45">
      <c r="A466" s="62" t="str">
        <f>VLOOKUP(E466,销售员!A:B,2,0)</f>
        <v>南区</v>
      </c>
      <c r="B466" s="62" t="str">
        <f>VLOOKUP(E466,销售员!A:C,3,0)</f>
        <v>鄂赣</v>
      </c>
      <c r="C466" s="24" t="str">
        <f>VLOOKUP(E466,销售员!A:D,4,0)</f>
        <v>湖北</v>
      </c>
      <c r="D466" s="66">
        <v>819335</v>
      </c>
      <c r="E466" s="46" t="s">
        <v>121</v>
      </c>
      <c r="F466" s="45" t="s">
        <v>2622</v>
      </c>
      <c r="G466" s="45" t="s">
        <v>1282</v>
      </c>
      <c r="H466" s="45" t="s">
        <v>2623</v>
      </c>
      <c r="I466" s="44" t="s">
        <v>2624</v>
      </c>
      <c r="J466" s="24">
        <f>SUMIF(利润与分析!B:B,成本与总价!D:D,利润与分析!K:K)</f>
        <v>20341.39</v>
      </c>
      <c r="K466" s="48" t="s">
        <v>79</v>
      </c>
      <c r="L466" s="49">
        <v>20970.150000000001</v>
      </c>
      <c r="M466" s="77">
        <f t="shared" si="21"/>
        <v>2.9983571886705699E-2</v>
      </c>
      <c r="N466" s="46">
        <v>0</v>
      </c>
      <c r="O466" s="51" t="s">
        <v>2625</v>
      </c>
      <c r="P466" s="52" t="s">
        <v>213</v>
      </c>
      <c r="Q466" s="52" t="s">
        <v>81</v>
      </c>
      <c r="R466" s="53" t="s">
        <v>51</v>
      </c>
      <c r="S466" s="53" t="s">
        <v>51</v>
      </c>
      <c r="T466" s="53">
        <v>115</v>
      </c>
      <c r="V466" s="53">
        <v>115</v>
      </c>
      <c r="X466" s="54">
        <v>45674.4741319444</v>
      </c>
      <c r="Y466" s="45" t="s">
        <v>52</v>
      </c>
      <c r="Z466" s="55" t="s">
        <v>2626</v>
      </c>
      <c r="AA466" s="44" t="s">
        <v>1262</v>
      </c>
      <c r="AB466" s="56" t="s">
        <v>2627</v>
      </c>
      <c r="AC466" s="57">
        <v>4</v>
      </c>
      <c r="AD466" s="45" t="s">
        <v>245</v>
      </c>
      <c r="AE466" s="92">
        <v>1</v>
      </c>
      <c r="AF466" s="45" t="s">
        <v>245</v>
      </c>
      <c r="AI466" s="60"/>
      <c r="AO466" s="97">
        <f>(SUMIF(利润与分析!B:B,成本与总价!D:D,利润与分析!L:L)-J:J)/SUMIF(利润与分析!B:B,成本与总价!D:D,利润与分析!L:L)</f>
        <v>2.9983571886705699E-2</v>
      </c>
      <c r="AP466" s="77">
        <f t="shared" si="22"/>
        <v>0</v>
      </c>
      <c r="AR466" s="45">
        <f t="shared" si="23"/>
        <v>115</v>
      </c>
    </row>
    <row r="467" spans="1:44" ht="20.25" customHeight="1" x14ac:dyDescent="0.45">
      <c r="A467" s="62" t="str">
        <f>VLOOKUP(E467,销售员!A:B,2,0)</f>
        <v>南区</v>
      </c>
      <c r="B467" s="62" t="str">
        <f>VLOOKUP(E467,销售员!A:C,3,0)</f>
        <v>云贵川渝</v>
      </c>
      <c r="C467" s="24" t="str">
        <f>VLOOKUP(E467,销售员!A:D,4,0)</f>
        <v>重庆</v>
      </c>
      <c r="D467" s="66">
        <v>821041</v>
      </c>
      <c r="E467" s="46" t="s">
        <v>938</v>
      </c>
      <c r="F467" s="45" t="s">
        <v>2628</v>
      </c>
      <c r="G467" s="45" t="s">
        <v>873</v>
      </c>
      <c r="H467" s="45" t="s">
        <v>2629</v>
      </c>
      <c r="I467" s="44" t="s">
        <v>2630</v>
      </c>
      <c r="J467" s="24">
        <f>SUMIF(利润与分析!B:B,成本与总价!D:D,利润与分析!K:K)</f>
        <v>173730.54</v>
      </c>
      <c r="K467" s="48" t="s">
        <v>79</v>
      </c>
      <c r="L467" s="49">
        <v>179232</v>
      </c>
      <c r="M467" s="77">
        <f t="shared" si="21"/>
        <v>3.0694630423138799E-2</v>
      </c>
      <c r="N467" s="46">
        <v>0</v>
      </c>
      <c r="O467" s="51" t="s">
        <v>2631</v>
      </c>
      <c r="P467" s="52" t="s">
        <v>232</v>
      </c>
      <c r="Q467" s="52" t="s">
        <v>113</v>
      </c>
      <c r="X467" s="54">
        <v>45696.597870370402</v>
      </c>
      <c r="Y467" s="45" t="s">
        <v>52</v>
      </c>
      <c r="Z467" s="55" t="s">
        <v>119</v>
      </c>
      <c r="AA467" s="44" t="s">
        <v>54</v>
      </c>
      <c r="AC467" s="57">
        <v>1</v>
      </c>
      <c r="AD467" s="45" t="s">
        <v>128</v>
      </c>
      <c r="AE467" s="92">
        <v>1</v>
      </c>
      <c r="AF467" s="45" t="s">
        <v>128</v>
      </c>
      <c r="AI467" s="60"/>
      <c r="AO467" s="97">
        <f>(SUMIF(利润与分析!B:B,成本与总价!D:D,利润与分析!L:L)-J:J)/SUMIF(利润与分析!B:B,成本与总价!D:D,利润与分析!L:L)</f>
        <v>3.06963610134602E-2</v>
      </c>
      <c r="AP467" s="77">
        <f t="shared" si="22"/>
        <v>1.73059032138739E-6</v>
      </c>
      <c r="AR467" s="45">
        <f t="shared" si="23"/>
        <v>0</v>
      </c>
    </row>
    <row r="468" spans="1:44" ht="20.25" customHeight="1" x14ac:dyDescent="0.45">
      <c r="A468" s="62" t="str">
        <f>VLOOKUP(E468,销售员!A:B,2,0)</f>
        <v>南区</v>
      </c>
      <c r="B468" s="62" t="str">
        <f>VLOOKUP(E468,销售员!A:C,3,0)</f>
        <v>鄂赣</v>
      </c>
      <c r="C468" s="24" t="str">
        <f>VLOOKUP(E468,销售员!A:D,4,0)</f>
        <v>湖北</v>
      </c>
      <c r="D468" s="66">
        <v>820420</v>
      </c>
      <c r="E468" s="46" t="s">
        <v>121</v>
      </c>
      <c r="F468" s="45" t="s">
        <v>2632</v>
      </c>
      <c r="G468" s="45" t="s">
        <v>1763</v>
      </c>
      <c r="H468" s="45" t="s">
        <v>2633</v>
      </c>
      <c r="I468" s="44" t="s">
        <v>2634</v>
      </c>
      <c r="J468" s="24">
        <f>SUMIF(利润与分析!B:B,成本与总价!D:D,利润与分析!K:K)</f>
        <v>124362.03</v>
      </c>
      <c r="K468" s="48" t="s">
        <v>79</v>
      </c>
      <c r="L468" s="49">
        <v>128208.33</v>
      </c>
      <c r="M468" s="77">
        <f t="shared" si="21"/>
        <v>3.0000390770240901E-2</v>
      </c>
      <c r="N468" s="46">
        <v>0</v>
      </c>
      <c r="O468" s="51" t="s">
        <v>2635</v>
      </c>
      <c r="P468" s="52" t="s">
        <v>751</v>
      </c>
      <c r="Q468" s="52" t="s">
        <v>81</v>
      </c>
      <c r="R468" s="53" t="s">
        <v>51</v>
      </c>
      <c r="V468" s="53">
        <v>90</v>
      </c>
      <c r="X468" s="54">
        <v>45681.465555555602</v>
      </c>
      <c r="Y468" s="45" t="s">
        <v>52</v>
      </c>
      <c r="Z468" s="55" t="s">
        <v>2268</v>
      </c>
      <c r="AA468" s="44" t="s">
        <v>1262</v>
      </c>
      <c r="AC468" s="57">
        <v>1</v>
      </c>
      <c r="AD468" s="45" t="s">
        <v>206</v>
      </c>
      <c r="AE468" s="92">
        <v>1</v>
      </c>
      <c r="AF468" s="45" t="s">
        <v>206</v>
      </c>
      <c r="AI468" s="60"/>
      <c r="AO468" s="97">
        <f>(SUMIF(利润与分析!B:B,成本与总价!D:D,利润与分析!L:L)-J:J)/SUMIF(利润与分析!B:B,成本与总价!D:D,利润与分析!L:L)</f>
        <v>3.0000390770240901E-2</v>
      </c>
      <c r="AP468" s="77">
        <f t="shared" si="22"/>
        <v>0</v>
      </c>
      <c r="AR468" s="45">
        <f t="shared" si="23"/>
        <v>90</v>
      </c>
    </row>
    <row r="469" spans="1:44" ht="20.25" customHeight="1" x14ac:dyDescent="0.45">
      <c r="A469" s="62" t="str">
        <f>VLOOKUP(E469,销售员!A:B,2,0)</f>
        <v>南区</v>
      </c>
      <c r="B469" s="62" t="str">
        <f>VLOOKUP(E469,销售员!A:C,3,0)</f>
        <v>福建</v>
      </c>
      <c r="C469" s="24" t="str">
        <f>VLOOKUP(E469,销售员!A:D,4,0)</f>
        <v>福建</v>
      </c>
      <c r="D469" s="66">
        <v>821048</v>
      </c>
      <c r="E469" s="46" t="s">
        <v>822</v>
      </c>
      <c r="F469" s="45" t="s">
        <v>2636</v>
      </c>
      <c r="G469" s="45" t="s">
        <v>756</v>
      </c>
      <c r="H469" s="45" t="s">
        <v>2637</v>
      </c>
      <c r="I469" s="44" t="s">
        <v>2638</v>
      </c>
      <c r="J469" s="24">
        <f>SUMIF(利润与分析!B:B,成本与总价!D:D,利润与分析!K:K)</f>
        <v>3023963.53</v>
      </c>
      <c r="K469" s="48" t="s">
        <v>79</v>
      </c>
      <c r="L469" s="49">
        <v>3166458.75</v>
      </c>
      <c r="M469" s="77">
        <f t="shared" si="21"/>
        <v>4.50014452264694E-2</v>
      </c>
      <c r="N469" s="46">
        <v>0</v>
      </c>
      <c r="O469" s="51" t="s">
        <v>1802</v>
      </c>
      <c r="P469" s="52" t="s">
        <v>91</v>
      </c>
      <c r="Q469" s="52" t="s">
        <v>113</v>
      </c>
      <c r="X469" s="54">
        <v>45696.614618055602</v>
      </c>
      <c r="Y469" s="45" t="s">
        <v>52</v>
      </c>
      <c r="Z469" s="55" t="s">
        <v>119</v>
      </c>
      <c r="AA469" s="44" t="s">
        <v>94</v>
      </c>
      <c r="AC469" s="57">
        <v>1</v>
      </c>
      <c r="AD469" s="45" t="s">
        <v>128</v>
      </c>
      <c r="AE469" s="92">
        <v>1</v>
      </c>
      <c r="AF469" s="45" t="s">
        <v>128</v>
      </c>
      <c r="AI469" s="60"/>
      <c r="AO469" s="97">
        <f>(SUMIF(利润与分析!B:B,成本与总价!D:D,利润与分析!L:L)-J:J)/SUMIF(利润与分析!B:B,成本与总价!D:D,利润与分析!L:L)</f>
        <v>4.50014904662112E-2</v>
      </c>
      <c r="AP469" s="77">
        <f t="shared" si="22"/>
        <v>4.52397418207462E-8</v>
      </c>
      <c r="AR469" s="45">
        <f t="shared" si="23"/>
        <v>0</v>
      </c>
    </row>
    <row r="470" spans="1:44" ht="20.25" customHeight="1" x14ac:dyDescent="0.45">
      <c r="A470" s="62" t="str">
        <f>VLOOKUP(E470,销售员!A:B,2,0)</f>
        <v>南区</v>
      </c>
      <c r="B470" s="62" t="str">
        <f>VLOOKUP(E470,销售员!A:C,3,0)</f>
        <v>沪浙</v>
      </c>
      <c r="C470" s="24" t="str">
        <f>VLOOKUP(E470,销售员!A:D,4,0)</f>
        <v>浙江</v>
      </c>
      <c r="D470" s="66">
        <v>821045</v>
      </c>
      <c r="E470" s="46" t="s">
        <v>1420</v>
      </c>
      <c r="F470" s="45" t="s">
        <v>2639</v>
      </c>
      <c r="G470" s="45" t="s">
        <v>2640</v>
      </c>
      <c r="H470" s="45" t="s">
        <v>2641</v>
      </c>
      <c r="I470" s="44" t="s">
        <v>2642</v>
      </c>
      <c r="J470" s="24">
        <f>SUMIF(利润与分析!B:B,成本与总价!D:D,利润与分析!K:K)</f>
        <v>168003.01</v>
      </c>
      <c r="K470" s="48" t="s">
        <v>79</v>
      </c>
      <c r="L470" s="49">
        <v>175920</v>
      </c>
      <c r="M470" s="77">
        <f t="shared" si="21"/>
        <v>4.5003353797180498E-2</v>
      </c>
      <c r="N470" s="46">
        <v>0</v>
      </c>
      <c r="O470" s="51" t="s">
        <v>1336</v>
      </c>
      <c r="P470" s="52" t="s">
        <v>91</v>
      </c>
      <c r="Q470" s="52" t="s">
        <v>81</v>
      </c>
      <c r="R470" s="53" t="s">
        <v>51</v>
      </c>
      <c r="V470" s="53">
        <v>90</v>
      </c>
      <c r="X470" s="54">
        <v>45696.626250000001</v>
      </c>
      <c r="Y470" s="45" t="s">
        <v>92</v>
      </c>
      <c r="Z470" s="55" t="s">
        <v>2643</v>
      </c>
      <c r="AA470" s="44" t="s">
        <v>1262</v>
      </c>
      <c r="AC470" s="57">
        <v>1</v>
      </c>
      <c r="AD470" s="45" t="s">
        <v>206</v>
      </c>
      <c r="AE470" s="92">
        <v>1</v>
      </c>
      <c r="AF470" s="45" t="s">
        <v>206</v>
      </c>
      <c r="AI470" s="60"/>
      <c r="AO470" s="97">
        <f>(SUMIF(利润与分析!B:B,成本与总价!D:D,利润与分析!L:L)-J:J)/SUMIF(利润与分析!B:B,成本与总价!D:D,利润与分析!L:L)</f>
        <v>4.5000476638543702E-2</v>
      </c>
      <c r="AP470" s="77">
        <f t="shared" si="22"/>
        <v>-2.87715863676874E-6</v>
      </c>
      <c r="AR470" s="45">
        <f t="shared" si="23"/>
        <v>90</v>
      </c>
    </row>
    <row r="471" spans="1:44" ht="20.25" customHeight="1" x14ac:dyDescent="0.45">
      <c r="A471" s="62" t="str">
        <f>VLOOKUP(E471,销售员!A:B,2,0)</f>
        <v>南区</v>
      </c>
      <c r="B471" s="62" t="str">
        <f>VLOOKUP(E471,销售员!A:C,3,0)</f>
        <v>广深</v>
      </c>
      <c r="C471" s="24" t="str">
        <f>VLOOKUP(E471,销售员!A:D,4,0)</f>
        <v>广东</v>
      </c>
      <c r="D471" s="66">
        <v>821066</v>
      </c>
      <c r="E471" s="46" t="s">
        <v>97</v>
      </c>
      <c r="F471" s="45" t="s">
        <v>2644</v>
      </c>
      <c r="G471" s="45" t="s">
        <v>99</v>
      </c>
      <c r="H471" s="45" t="s">
        <v>2645</v>
      </c>
      <c r="I471" s="44" t="s">
        <v>2646</v>
      </c>
      <c r="J471" s="24">
        <f>SUMIF(利润与分析!B:B,成本与总价!D:D,利润与分析!K:K)</f>
        <v>56665.06</v>
      </c>
      <c r="K471" s="48" t="s">
        <v>79</v>
      </c>
      <c r="L471" s="49">
        <v>59335.08</v>
      </c>
      <c r="M471" s="77">
        <f t="shared" si="21"/>
        <v>4.4999012388624103E-2</v>
      </c>
      <c r="N471" s="46">
        <v>0</v>
      </c>
      <c r="O471" s="51" t="s">
        <v>2647</v>
      </c>
      <c r="P471" s="52" t="s">
        <v>91</v>
      </c>
      <c r="Q471" s="52" t="s">
        <v>81</v>
      </c>
      <c r="R471" s="53" t="s">
        <v>51</v>
      </c>
      <c r="V471" s="53">
        <v>105</v>
      </c>
      <c r="X471" s="54">
        <v>45696.650243055599</v>
      </c>
      <c r="Y471" s="45" t="s">
        <v>92</v>
      </c>
      <c r="Z471" s="55" t="s">
        <v>2648</v>
      </c>
      <c r="AA471" s="44" t="s">
        <v>94</v>
      </c>
      <c r="AC471" s="57">
        <v>1</v>
      </c>
      <c r="AD471" s="45" t="s">
        <v>106</v>
      </c>
      <c r="AE471" s="92">
        <v>1</v>
      </c>
      <c r="AF471" s="45" t="s">
        <v>106</v>
      </c>
      <c r="AI471" s="60"/>
      <c r="AO471" s="97">
        <f>(SUMIF(利润与分析!B:B,成本与总价!D:D,利润与分析!L:L)-J:J)/SUMIF(利润与分析!B:B,成本与总价!D:D,利润与分析!L:L)</f>
        <v>4.4999012388624103E-2</v>
      </c>
      <c r="AP471" s="77">
        <f t="shared" si="22"/>
        <v>0</v>
      </c>
      <c r="AR471" s="45">
        <f t="shared" si="23"/>
        <v>105</v>
      </c>
    </row>
    <row r="472" spans="1:44" ht="20.25" customHeight="1" x14ac:dyDescent="0.45">
      <c r="A472" s="62" t="str">
        <f>VLOOKUP(E472,销售员!A:B,2,0)</f>
        <v>北区</v>
      </c>
      <c r="B472" s="62" t="str">
        <f>VLOOKUP(E472,销售员!A:C,3,0)</f>
        <v>行业业务</v>
      </c>
      <c r="C472" s="24" t="str">
        <f>VLOOKUP(E472,销售员!A:D,4,0)</f>
        <v>泛企业</v>
      </c>
      <c r="D472" s="66">
        <v>820834</v>
      </c>
      <c r="E472" s="46" t="s">
        <v>2649</v>
      </c>
      <c r="F472" s="45" t="s">
        <v>2650</v>
      </c>
      <c r="G472" s="45" t="s">
        <v>2651</v>
      </c>
      <c r="H472" s="45" t="s">
        <v>2652</v>
      </c>
      <c r="I472" s="44" t="s">
        <v>2653</v>
      </c>
      <c r="J472" s="24">
        <f>SUMIF(利润与分析!B:B,成本与总价!D:D,利润与分析!K:K)</f>
        <v>144475.66</v>
      </c>
      <c r="K472" s="48" t="s">
        <v>79</v>
      </c>
      <c r="L472" s="49">
        <v>151283.85</v>
      </c>
      <c r="M472" s="77">
        <f t="shared" si="21"/>
        <v>4.5002754755381999E-2</v>
      </c>
      <c r="N472" s="46">
        <v>0</v>
      </c>
      <c r="O472" s="51" t="s">
        <v>2458</v>
      </c>
      <c r="P472" s="52" t="s">
        <v>170</v>
      </c>
      <c r="Q472" s="52" t="s">
        <v>113</v>
      </c>
      <c r="X472" s="54">
        <v>45696.6627546296</v>
      </c>
      <c r="Y472" s="45" t="s">
        <v>52</v>
      </c>
      <c r="Z472" s="55" t="s">
        <v>119</v>
      </c>
      <c r="AA472" s="44" t="s">
        <v>105</v>
      </c>
      <c r="AB472" s="56" t="s">
        <v>2654</v>
      </c>
      <c r="AC472" s="57">
        <v>2</v>
      </c>
      <c r="AD472" s="45" t="s">
        <v>128</v>
      </c>
      <c r="AE472" s="92">
        <v>1</v>
      </c>
      <c r="AF472" s="45" t="s">
        <v>128</v>
      </c>
      <c r="AI472" s="60"/>
      <c r="AO472" s="97">
        <f>(SUMIF(利润与分析!B:B,成本与总价!D:D,利润与分析!L:L)-J:J)/SUMIF(利润与分析!B:B,成本与总价!D:D,利润与分析!L:L)</f>
        <v>4.5002754755381999E-2</v>
      </c>
      <c r="AP472" s="77">
        <f t="shared" si="22"/>
        <v>0</v>
      </c>
      <c r="AR472" s="45">
        <f t="shared" si="23"/>
        <v>0</v>
      </c>
    </row>
    <row r="473" spans="1:44" ht="20.25" customHeight="1" x14ac:dyDescent="0.45">
      <c r="A473" s="62" t="str">
        <f>VLOOKUP(E473,销售员!A:B,2,0)</f>
        <v>南区</v>
      </c>
      <c r="B473" s="62" t="str">
        <f>VLOOKUP(E473,销售员!A:C,3,0)</f>
        <v>沪浙</v>
      </c>
      <c r="C473" s="24" t="str">
        <f>VLOOKUP(E473,销售员!A:D,4,0)</f>
        <v>浙江</v>
      </c>
      <c r="D473" s="66">
        <v>821072</v>
      </c>
      <c r="E473" s="46" t="s">
        <v>1420</v>
      </c>
      <c r="F473" s="45" t="s">
        <v>2655</v>
      </c>
      <c r="G473" s="45" t="s">
        <v>2640</v>
      </c>
      <c r="H473" s="45" t="s">
        <v>2656</v>
      </c>
      <c r="I473" s="44" t="s">
        <v>2657</v>
      </c>
      <c r="J473" s="24">
        <f>SUMIF(利润与分析!B:B,成本与总价!D:D,利润与分析!K:K)</f>
        <v>153941.66</v>
      </c>
      <c r="K473" s="48" t="s">
        <v>79</v>
      </c>
      <c r="L473" s="49">
        <v>161196</v>
      </c>
      <c r="M473" s="77">
        <f t="shared" si="21"/>
        <v>4.5003225886498598E-2</v>
      </c>
      <c r="N473" s="46">
        <v>0</v>
      </c>
      <c r="O473" s="51" t="s">
        <v>2658</v>
      </c>
      <c r="Q473" s="52" t="s">
        <v>113</v>
      </c>
      <c r="R473" s="53" t="s">
        <v>51</v>
      </c>
      <c r="V473" s="53">
        <v>90</v>
      </c>
      <c r="X473" s="54">
        <v>45696.675717592603</v>
      </c>
      <c r="Y473" s="45" t="s">
        <v>92</v>
      </c>
      <c r="Z473" s="55" t="s">
        <v>2643</v>
      </c>
      <c r="AA473" s="44" t="s">
        <v>1262</v>
      </c>
      <c r="AC473" s="57">
        <v>1</v>
      </c>
      <c r="AD473" s="45" t="s">
        <v>206</v>
      </c>
      <c r="AE473" s="92">
        <v>1</v>
      </c>
      <c r="AF473" s="45" t="s">
        <v>206</v>
      </c>
      <c r="AI473" s="60"/>
      <c r="AO473" s="97">
        <f>(SUMIF(利润与分析!B:B,成本与总价!D:D,利润与分析!L:L)-J:J)/SUMIF(利润与分析!B:B,成本与总价!D:D,利润与分析!L:L)</f>
        <v>4.4999848941126998E-2</v>
      </c>
      <c r="AP473" s="77">
        <f t="shared" si="22"/>
        <v>-3.3769453715373799E-6</v>
      </c>
      <c r="AR473" s="45">
        <f t="shared" si="23"/>
        <v>90</v>
      </c>
    </row>
    <row r="474" spans="1:44" ht="20.25" customHeight="1" x14ac:dyDescent="0.45">
      <c r="A474" s="62" t="str">
        <f>VLOOKUP(E474,销售员!A:B,2,0)</f>
        <v>北区</v>
      </c>
      <c r="B474" s="62" t="str">
        <f>VLOOKUP(E474,销售员!A:C,3,0)</f>
        <v>黑吉辽</v>
      </c>
      <c r="C474" s="24" t="str">
        <f>VLOOKUP(E474,销售员!A:D,4,0)</f>
        <v>辽宁</v>
      </c>
      <c r="D474" s="66">
        <v>821038</v>
      </c>
      <c r="E474" s="46" t="s">
        <v>569</v>
      </c>
      <c r="F474" s="45" t="s">
        <v>2659</v>
      </c>
      <c r="G474" s="45" t="s">
        <v>2660</v>
      </c>
      <c r="H474" s="45" t="s">
        <v>2661</v>
      </c>
      <c r="I474" s="44" t="s">
        <v>2662</v>
      </c>
      <c r="J474" s="24">
        <f>SUMIF(利润与分析!B:B,成本与总价!D:D,利润与分析!K:K)</f>
        <v>114117.17</v>
      </c>
      <c r="K474" s="48" t="s">
        <v>79</v>
      </c>
      <c r="L474" s="49">
        <v>119494</v>
      </c>
      <c r="M474" s="77">
        <f t="shared" si="21"/>
        <v>4.4996652551592402E-2</v>
      </c>
      <c r="N474" s="46">
        <v>0</v>
      </c>
      <c r="O474" s="51" t="s">
        <v>2663</v>
      </c>
      <c r="P474" s="52" t="s">
        <v>91</v>
      </c>
      <c r="Q474" s="52" t="s">
        <v>113</v>
      </c>
      <c r="X474" s="54">
        <v>45696.700347222199</v>
      </c>
      <c r="Y474" s="45" t="s">
        <v>849</v>
      </c>
      <c r="Z474" s="55" t="s">
        <v>119</v>
      </c>
      <c r="AA474" s="44" t="s">
        <v>127</v>
      </c>
      <c r="AC474" s="57">
        <v>1</v>
      </c>
      <c r="AD474" s="45" t="s">
        <v>128</v>
      </c>
      <c r="AE474" s="92">
        <v>1</v>
      </c>
      <c r="AF474" s="45" t="s">
        <v>128</v>
      </c>
      <c r="AI474" s="60"/>
      <c r="AO474" s="97">
        <f>(SUMIF(利润与分析!B:B,成本与总价!D:D,利润与分析!L:L)-J:J)/SUMIF(利润与分析!B:B,成本与总价!D:D,利润与分析!L:L)</f>
        <v>4.50005686454664E-2</v>
      </c>
      <c r="AP474" s="77">
        <f t="shared" si="22"/>
        <v>3.9160938739082901E-6</v>
      </c>
      <c r="AR474" s="45">
        <f t="shared" si="23"/>
        <v>0</v>
      </c>
    </row>
    <row r="475" spans="1:44" ht="20.25" customHeight="1" x14ac:dyDescent="0.45">
      <c r="A475" s="62" t="str">
        <f>VLOOKUP(E475,销售员!A:B,2,0)</f>
        <v>南区</v>
      </c>
      <c r="B475" s="62" t="str">
        <f>VLOOKUP(E475,销售员!A:C,3,0)</f>
        <v>鄂赣</v>
      </c>
      <c r="C475" s="24" t="str">
        <f>VLOOKUP(E475,销售员!A:D,4,0)</f>
        <v>湖北</v>
      </c>
      <c r="D475" s="66">
        <v>820062</v>
      </c>
      <c r="E475" s="46" t="s">
        <v>454</v>
      </c>
      <c r="F475" s="45" t="s">
        <v>2664</v>
      </c>
      <c r="G475" s="45" t="s">
        <v>2665</v>
      </c>
      <c r="H475" s="45" t="s">
        <v>2666</v>
      </c>
      <c r="I475" s="44" t="s">
        <v>2667</v>
      </c>
      <c r="J475" s="24">
        <f>SUMIF(利润与分析!B:B,成本与总价!D:D,利润与分析!K:K)</f>
        <v>243788.48</v>
      </c>
      <c r="K475" s="48" t="s">
        <v>79</v>
      </c>
      <c r="L475" s="49">
        <v>255276</v>
      </c>
      <c r="M475" s="77">
        <f t="shared" si="21"/>
        <v>4.5000391732869502E-2</v>
      </c>
      <c r="N475" s="46">
        <v>0</v>
      </c>
      <c r="O475" s="51" t="s">
        <v>2668</v>
      </c>
      <c r="Q475" s="52" t="s">
        <v>113</v>
      </c>
      <c r="R475" s="53" t="s">
        <v>51</v>
      </c>
      <c r="V475" s="53">
        <v>90</v>
      </c>
      <c r="X475" s="54">
        <v>45679.597384259301</v>
      </c>
      <c r="Y475" s="45" t="s">
        <v>52</v>
      </c>
      <c r="Z475" s="55" t="s">
        <v>2669</v>
      </c>
      <c r="AA475" s="44" t="s">
        <v>1262</v>
      </c>
      <c r="AC475" s="57">
        <v>2</v>
      </c>
      <c r="AD475" s="45" t="s">
        <v>206</v>
      </c>
      <c r="AE475" s="92">
        <v>1</v>
      </c>
      <c r="AF475" s="45" t="s">
        <v>206</v>
      </c>
      <c r="AI475" s="60"/>
      <c r="AO475" s="97">
        <f>(SUMIF(利润与分析!B:B,成本与总价!D:D,利润与分析!L:L)-J:J)/SUMIF(利润与分析!B:B,成本与总价!D:D,利润与分析!L:L)</f>
        <v>4.5000204680464402E-2</v>
      </c>
      <c r="AP475" s="77">
        <f t="shared" si="22"/>
        <v>-1.87052405065113E-7</v>
      </c>
      <c r="AR475" s="45">
        <f t="shared" si="23"/>
        <v>90</v>
      </c>
    </row>
    <row r="476" spans="1:44" ht="20.25" customHeight="1" x14ac:dyDescent="0.45">
      <c r="A476" s="62" t="str">
        <f>VLOOKUP(E476,销售员!A:B,2,0)</f>
        <v>南区</v>
      </c>
      <c r="B476" s="62" t="str">
        <f>VLOOKUP(E476,销售员!A:C,3,0)</f>
        <v>广深</v>
      </c>
      <c r="C476" s="24" t="str">
        <f>VLOOKUP(E476,销售员!A:D,4,0)</f>
        <v>广东</v>
      </c>
      <c r="D476" s="66">
        <v>821090</v>
      </c>
      <c r="E476" s="46" t="s">
        <v>238</v>
      </c>
      <c r="F476" s="45" t="s">
        <v>2670</v>
      </c>
      <c r="G476" s="45" t="s">
        <v>2671</v>
      </c>
      <c r="H476" s="45" t="s">
        <v>2672</v>
      </c>
      <c r="I476" s="44" t="s">
        <v>2673</v>
      </c>
      <c r="J476" s="24">
        <f>SUMIF(利润与分析!B:B,成本与总价!D:D,利润与分析!K:K)</f>
        <v>4777186.58</v>
      </c>
      <c r="K476" s="48" t="s">
        <v>79</v>
      </c>
      <c r="L476" s="49">
        <v>4801811.88</v>
      </c>
      <c r="M476" s="77">
        <f t="shared" si="21"/>
        <v>5.1283350150734801E-3</v>
      </c>
      <c r="N476" s="46">
        <v>0</v>
      </c>
      <c r="O476" s="51" t="s">
        <v>2674</v>
      </c>
      <c r="P476" s="52" t="s">
        <v>213</v>
      </c>
      <c r="Q476" s="52" t="s">
        <v>113</v>
      </c>
      <c r="R476" s="53" t="s">
        <v>51</v>
      </c>
      <c r="V476" s="53">
        <v>135</v>
      </c>
      <c r="W476" s="53">
        <v>-2.5</v>
      </c>
      <c r="X476" s="54">
        <v>45696.730821759302</v>
      </c>
      <c r="Y476" s="45" t="s">
        <v>92</v>
      </c>
      <c r="Z476" s="55" t="s">
        <v>2675</v>
      </c>
      <c r="AA476" s="44" t="s">
        <v>94</v>
      </c>
      <c r="AB476" s="56" t="s">
        <v>2676</v>
      </c>
      <c r="AC476" s="57">
        <v>2</v>
      </c>
      <c r="AD476" s="45" t="s">
        <v>2677</v>
      </c>
      <c r="AE476" s="92">
        <v>1</v>
      </c>
      <c r="AF476" s="45" t="s">
        <v>2677</v>
      </c>
      <c r="AI476" s="60"/>
      <c r="AO476" s="97">
        <f>(SUMIF(利润与分析!B:B,成本与总价!D:D,利润与分析!L:L)-J:J)/SUMIF(利润与分析!B:B,成本与总价!D:D,利润与分析!L:L)</f>
        <v>3.0000126336686E-2</v>
      </c>
      <c r="AP476" s="77">
        <f t="shared" si="22"/>
        <v>-1.2820867838744099E-4</v>
      </c>
      <c r="AR476" s="45">
        <f t="shared" si="23"/>
        <v>135</v>
      </c>
    </row>
    <row r="477" spans="1:44" ht="20.25" customHeight="1" x14ac:dyDescent="0.45">
      <c r="A477" s="62" t="str">
        <f>VLOOKUP(E477,销售员!A:B,2,0)</f>
        <v>北区</v>
      </c>
      <c r="B477" s="62" t="str">
        <f>VLOOKUP(E477,销售员!A:C,3,0)</f>
        <v>行业业务</v>
      </c>
      <c r="C477" s="24" t="str">
        <f>VLOOKUP(E477,销售员!A:D,4,0)</f>
        <v>泛政府</v>
      </c>
      <c r="D477" s="66">
        <v>821089</v>
      </c>
      <c r="E477" s="46" t="s">
        <v>682</v>
      </c>
      <c r="F477" s="45" t="s">
        <v>2678</v>
      </c>
      <c r="G477" s="45" t="s">
        <v>307</v>
      </c>
      <c r="H477" s="45" t="s">
        <v>2679</v>
      </c>
      <c r="I477" s="44" t="s">
        <v>2680</v>
      </c>
      <c r="J477" s="24">
        <f>SUMIF(利润与分析!B:B,成本与总价!D:D,利润与分析!K:K)</f>
        <v>20398.310000000001</v>
      </c>
      <c r="K477" s="48" t="s">
        <v>79</v>
      </c>
      <c r="L477" s="49">
        <v>21359.48</v>
      </c>
      <c r="M477" s="77">
        <f t="shared" si="21"/>
        <v>4.4999691003713503E-2</v>
      </c>
      <c r="N477" s="46">
        <v>0</v>
      </c>
      <c r="O477" s="51" t="s">
        <v>2458</v>
      </c>
      <c r="P477" s="52" t="s">
        <v>91</v>
      </c>
      <c r="Q477" s="52" t="s">
        <v>113</v>
      </c>
      <c r="X477" s="54">
        <v>45696.741458333301</v>
      </c>
      <c r="Y477" s="45" t="s">
        <v>52</v>
      </c>
      <c r="Z477" s="55" t="s">
        <v>119</v>
      </c>
      <c r="AA477" s="44" t="s">
        <v>105</v>
      </c>
      <c r="AC477" s="57">
        <v>1</v>
      </c>
      <c r="AD477" s="45" t="s">
        <v>128</v>
      </c>
      <c r="AE477" s="92">
        <v>1</v>
      </c>
      <c r="AF477" s="45" t="s">
        <v>128</v>
      </c>
      <c r="AI477" s="60"/>
      <c r="AO477" s="97">
        <f>(SUMIF(利润与分析!B:B,成本与总价!D:D,利润与分析!L:L)-J:J)/SUMIF(利润与分析!B:B,成本与总价!D:D,利润与分析!L:L)</f>
        <v>4.4999691003713503E-2</v>
      </c>
      <c r="AP477" s="77">
        <f t="shared" si="22"/>
        <v>0</v>
      </c>
      <c r="AR477" s="45">
        <f t="shared" si="23"/>
        <v>0</v>
      </c>
    </row>
    <row r="478" spans="1:44" ht="20.25" customHeight="1" x14ac:dyDescent="0.45">
      <c r="A478" s="62" t="str">
        <f>VLOOKUP(E478,销售员!A:B,2,0)</f>
        <v>北区</v>
      </c>
      <c r="B478" s="62" t="str">
        <f>VLOOKUP(E478,销售员!A:C,3,0)</f>
        <v>陕豫鲁</v>
      </c>
      <c r="C478" s="24" t="str">
        <f>VLOOKUP(E478,销售员!A:D,4,0)</f>
        <v>山东</v>
      </c>
      <c r="D478" s="66">
        <v>821099</v>
      </c>
      <c r="E478" s="46" t="s">
        <v>400</v>
      </c>
      <c r="F478" s="45" t="s">
        <v>2681</v>
      </c>
      <c r="G478" s="45" t="s">
        <v>2682</v>
      </c>
      <c r="H478" s="45" t="s">
        <v>2683</v>
      </c>
      <c r="I478" s="44" t="s">
        <v>2684</v>
      </c>
      <c r="J478" s="24">
        <f>SUMIF(利润与分析!B:B,成本与总价!D:D,利润与分析!K:K)</f>
        <v>10962.62284</v>
      </c>
      <c r="K478" s="48" t="s">
        <v>79</v>
      </c>
      <c r="L478" s="49">
        <v>11082.09</v>
      </c>
      <c r="M478" s="77">
        <f t="shared" si="21"/>
        <v>1.0780201207533801E-2</v>
      </c>
      <c r="N478" s="46">
        <v>0</v>
      </c>
      <c r="O478" s="51" t="s">
        <v>2685</v>
      </c>
      <c r="P478" s="52" t="s">
        <v>2686</v>
      </c>
      <c r="Q478" s="52" t="s">
        <v>103</v>
      </c>
      <c r="X478" s="54">
        <v>45696.744027777801</v>
      </c>
      <c r="Y478" s="45" t="s">
        <v>118</v>
      </c>
      <c r="Z478" s="55" t="s">
        <v>119</v>
      </c>
      <c r="AA478" s="44" t="s">
        <v>105</v>
      </c>
      <c r="AC478" s="57">
        <v>1</v>
      </c>
      <c r="AD478" s="45" t="s">
        <v>120</v>
      </c>
      <c r="AE478" s="92">
        <v>1</v>
      </c>
      <c r="AF478" s="45" t="s">
        <v>120</v>
      </c>
      <c r="AI478" s="60"/>
      <c r="AO478" s="97">
        <f>(SUMIF(利润与分析!B:B,成本与总价!D:D,利润与分析!L:L)-J:J)/SUMIF(利润与分析!B:B,成本与总价!D:D,利润与分析!L:L)</f>
        <v>3.05650170760133E-2</v>
      </c>
      <c r="AP478" s="77">
        <f t="shared" si="22"/>
        <v>1.9784815868479501E-2</v>
      </c>
      <c r="AR478" s="45">
        <f t="shared" si="23"/>
        <v>0</v>
      </c>
    </row>
    <row r="479" spans="1:44" ht="20.25" customHeight="1" x14ac:dyDescent="0.45">
      <c r="A479" s="62" t="str">
        <f>VLOOKUP(E479,销售员!A:B,2,0)</f>
        <v>南区</v>
      </c>
      <c r="B479" s="62" t="str">
        <f>VLOOKUP(E479,销售员!A:C,3,0)</f>
        <v>沪浙</v>
      </c>
      <c r="C479" s="24" t="str">
        <f>VLOOKUP(E479,销售员!A:D,4,0)</f>
        <v>浙江</v>
      </c>
      <c r="D479" s="66">
        <v>821104</v>
      </c>
      <c r="E479" s="46" t="s">
        <v>288</v>
      </c>
      <c r="F479" s="45" t="s">
        <v>2687</v>
      </c>
      <c r="G479" s="45" t="s">
        <v>2688</v>
      </c>
      <c r="H479" s="45" t="s">
        <v>2689</v>
      </c>
      <c r="I479" s="44" t="s">
        <v>2690</v>
      </c>
      <c r="J479" s="24">
        <f>SUMIF(利润与分析!B:B,成本与总价!D:D,利润与分析!K:K)</f>
        <v>17421.16</v>
      </c>
      <c r="K479" s="48" t="s">
        <v>79</v>
      </c>
      <c r="L479" s="49">
        <v>17422</v>
      </c>
      <c r="M479" s="77">
        <f t="shared" si="21"/>
        <v>4.8214900700063601E-5</v>
      </c>
      <c r="N479" s="46">
        <v>0</v>
      </c>
      <c r="O479" s="51" t="s">
        <v>2691</v>
      </c>
      <c r="P479" s="52" t="s">
        <v>91</v>
      </c>
      <c r="Q479" s="52" t="s">
        <v>113</v>
      </c>
      <c r="X479" s="54">
        <v>45696.757881944402</v>
      </c>
      <c r="Y479" s="45" t="s">
        <v>118</v>
      </c>
      <c r="Z479" s="55" t="s">
        <v>119</v>
      </c>
      <c r="AA479" s="44" t="s">
        <v>1262</v>
      </c>
      <c r="AB479" s="56" t="s">
        <v>2692</v>
      </c>
      <c r="AC479" s="57">
        <v>2</v>
      </c>
      <c r="AD479" s="45" t="s">
        <v>120</v>
      </c>
      <c r="AE479" s="92">
        <v>1</v>
      </c>
      <c r="AF479" s="45" t="s">
        <v>120</v>
      </c>
      <c r="AI479" s="60"/>
      <c r="AO479" s="97">
        <f>(SUMIF(利润与分析!B:B,成本与总价!D:D,利润与分析!L:L)-J:J)/SUMIF(利润与分析!B:B,成本与总价!D:D,利润与分析!L:L)</f>
        <v>9.9993635322141103E-3</v>
      </c>
      <c r="AP479" s="77">
        <f t="shared" si="22"/>
        <v>9.9511486315140407E-3</v>
      </c>
      <c r="AR479" s="45">
        <f t="shared" si="23"/>
        <v>0</v>
      </c>
    </row>
    <row r="480" spans="1:44" ht="20.25" customHeight="1" x14ac:dyDescent="0.45">
      <c r="A480" s="62" t="str">
        <f>VLOOKUP(E480,销售员!A:B,2,0)</f>
        <v>南区</v>
      </c>
      <c r="B480" s="62" t="str">
        <f>VLOOKUP(E480,销售员!A:C,3,0)</f>
        <v>广深</v>
      </c>
      <c r="C480" s="24" t="str">
        <f>VLOOKUP(E480,销售员!A:D,4,0)</f>
        <v>广东</v>
      </c>
      <c r="D480" s="66">
        <v>821120</v>
      </c>
      <c r="E480" s="46" t="s">
        <v>238</v>
      </c>
      <c r="F480" s="45" t="s">
        <v>2693</v>
      </c>
      <c r="G480" s="45" t="s">
        <v>2694</v>
      </c>
      <c r="H480" s="45" t="s">
        <v>2695</v>
      </c>
      <c r="I480" s="44" t="s">
        <v>2696</v>
      </c>
      <c r="J480" s="24">
        <f>SUMIF(利润与分析!B:B,成本与总价!D:D,利润与分析!K:K)</f>
        <v>178842.02</v>
      </c>
      <c r="K480" s="48" t="s">
        <v>79</v>
      </c>
      <c r="L480" s="49">
        <v>184373.2</v>
      </c>
      <c r="M480" s="77">
        <f t="shared" si="21"/>
        <v>2.9999913219491699E-2</v>
      </c>
      <c r="N480" s="46">
        <v>0</v>
      </c>
      <c r="O480" s="51" t="s">
        <v>2553</v>
      </c>
      <c r="P480" s="52" t="s">
        <v>213</v>
      </c>
      <c r="Q480" s="52" t="s">
        <v>113</v>
      </c>
      <c r="X480" s="54">
        <v>45698.448356481502</v>
      </c>
      <c r="Y480" s="45" t="s">
        <v>92</v>
      </c>
      <c r="Z480" s="55" t="s">
        <v>119</v>
      </c>
      <c r="AA480" s="44" t="s">
        <v>94</v>
      </c>
      <c r="AC480" s="57">
        <v>1</v>
      </c>
      <c r="AD480" s="45" t="s">
        <v>128</v>
      </c>
      <c r="AE480" s="92">
        <v>1</v>
      </c>
      <c r="AF480" s="45" t="s">
        <v>128</v>
      </c>
      <c r="AI480" s="60"/>
      <c r="AO480" s="97">
        <f>(SUMIF(利润与分析!B:B,成本与总价!D:D,利润与分析!L:L)-J:J)/SUMIF(利润与分析!B:B,成本与总价!D:D,利润与分析!L:L)</f>
        <v>2.9999913219491699E-2</v>
      </c>
      <c r="AP480" s="77">
        <f t="shared" si="22"/>
        <v>0</v>
      </c>
      <c r="AR480" s="45">
        <f t="shared" si="23"/>
        <v>0</v>
      </c>
    </row>
    <row r="481" spans="1:44" ht="20.25" customHeight="1" x14ac:dyDescent="0.45">
      <c r="A481" s="62" t="str">
        <f>VLOOKUP(E481,销售员!A:B,2,0)</f>
        <v>南区</v>
      </c>
      <c r="B481" s="62" t="str">
        <f>VLOOKUP(E481,销售员!A:C,3,0)</f>
        <v>鄂赣</v>
      </c>
      <c r="C481" s="24" t="str">
        <f>VLOOKUP(E481,销售员!A:D,4,0)</f>
        <v>湖北</v>
      </c>
      <c r="D481" s="66">
        <v>821404</v>
      </c>
      <c r="E481" s="46" t="s">
        <v>121</v>
      </c>
      <c r="F481" s="45" t="s">
        <v>2697</v>
      </c>
      <c r="G481" s="45" t="s">
        <v>2698</v>
      </c>
      <c r="H481" s="45" t="s">
        <v>2699</v>
      </c>
      <c r="I481" s="44" t="s">
        <v>2700</v>
      </c>
      <c r="J481" s="24">
        <f>SUMIF(利润与分析!B:B,成本与总价!D:D,利润与分析!K:K)</f>
        <v>1961000.52</v>
      </c>
      <c r="K481" s="48" t="s">
        <v>79</v>
      </c>
      <c r="L481" s="49">
        <v>2000000</v>
      </c>
      <c r="M481" s="77">
        <f t="shared" si="21"/>
        <v>1.9499740000000002E-2</v>
      </c>
      <c r="N481" s="46">
        <v>0</v>
      </c>
      <c r="O481" s="51" t="s">
        <v>2701</v>
      </c>
      <c r="P481" s="52" t="s">
        <v>61</v>
      </c>
      <c r="Q481" s="52" t="s">
        <v>113</v>
      </c>
      <c r="R481" s="53" t="s">
        <v>51</v>
      </c>
      <c r="V481" s="53">
        <v>0</v>
      </c>
      <c r="W481" s="53">
        <v>-2.5499999999999998</v>
      </c>
      <c r="X481" s="54">
        <v>45700.519432870402</v>
      </c>
      <c r="Y481" s="45" t="s">
        <v>118</v>
      </c>
      <c r="Z481" s="55" t="s">
        <v>2702</v>
      </c>
      <c r="AA481" s="44" t="s">
        <v>1262</v>
      </c>
      <c r="AC481" s="57">
        <v>2</v>
      </c>
      <c r="AD481" s="45" t="s">
        <v>120</v>
      </c>
      <c r="AE481" s="92">
        <v>1</v>
      </c>
      <c r="AF481" s="45" t="s">
        <v>120</v>
      </c>
      <c r="AI481" s="60"/>
      <c r="AO481" s="97">
        <f>(SUMIF(利润与分析!B:B,成本与总价!D:D,利润与分析!L:L)-J:J)/SUMIF(利润与分析!B:B,成本与总价!D:D,利润与分析!L:L)</f>
        <v>4.5000462354064498E-2</v>
      </c>
      <c r="AP481" s="77">
        <f t="shared" si="22"/>
        <v>7.2235406453624595E-7</v>
      </c>
      <c r="AR481" s="45">
        <f t="shared" si="23"/>
        <v>0</v>
      </c>
    </row>
    <row r="482" spans="1:44" ht="20.25" customHeight="1" x14ac:dyDescent="0.45">
      <c r="A482" s="62" t="str">
        <f>VLOOKUP(E482,销售员!A:B,2,0)</f>
        <v>北区</v>
      </c>
      <c r="B482" s="62" t="str">
        <f>VLOOKUP(E482,销售员!A:C,3,0)</f>
        <v>陕豫鲁</v>
      </c>
      <c r="C482" s="24" t="str">
        <f>VLOOKUP(E482,销售员!A:D,4,0)</f>
        <v>陕西</v>
      </c>
      <c r="D482" s="66">
        <v>820573</v>
      </c>
      <c r="E482" s="46" t="s">
        <v>56</v>
      </c>
      <c r="F482" s="45" t="s">
        <v>2703</v>
      </c>
      <c r="G482" s="45" t="s">
        <v>2704</v>
      </c>
      <c r="H482" s="45" t="s">
        <v>2705</v>
      </c>
      <c r="I482" s="44" t="s">
        <v>2706</v>
      </c>
      <c r="J482" s="24">
        <f>SUMIF(利润与分析!B:B,成本与总价!D:D,利润与分析!K:K)</f>
        <v>1858776.81</v>
      </c>
      <c r="K482" s="48" t="s">
        <v>79</v>
      </c>
      <c r="L482" s="49">
        <v>1954890.31</v>
      </c>
      <c r="M482" s="77">
        <f t="shared" si="21"/>
        <v>4.9165674159999298E-2</v>
      </c>
      <c r="N482" s="46">
        <v>0</v>
      </c>
      <c r="O482" s="51" t="s">
        <v>2707</v>
      </c>
      <c r="P482" s="52" t="s">
        <v>61</v>
      </c>
      <c r="Q482" s="52" t="s">
        <v>81</v>
      </c>
      <c r="R482" s="53" t="s">
        <v>51</v>
      </c>
      <c r="V482" s="53">
        <v>120</v>
      </c>
      <c r="X482" s="54">
        <v>45693.666516203702</v>
      </c>
      <c r="Y482" s="45" t="s">
        <v>52</v>
      </c>
      <c r="Z482" s="55" t="s">
        <v>2708</v>
      </c>
      <c r="AA482" s="44" t="s">
        <v>105</v>
      </c>
      <c r="AC482" s="57">
        <v>2</v>
      </c>
      <c r="AD482" s="45" t="s">
        <v>2709</v>
      </c>
      <c r="AE482" s="58" t="s">
        <v>385</v>
      </c>
      <c r="AF482" s="45" t="s">
        <v>120</v>
      </c>
      <c r="AG482" s="59" t="s">
        <v>386</v>
      </c>
      <c r="AH482" s="45" t="s">
        <v>96</v>
      </c>
      <c r="AI482" s="60"/>
      <c r="AO482" s="97">
        <f>(SUMIF(利润与分析!B:B,成本与总价!D:D,利润与分析!L:L)-J:J)/SUMIF(利润与分析!B:B,成本与总价!D:D,利润与分析!L:L)</f>
        <v>4.4886761275269603E-2</v>
      </c>
      <c r="AP482" s="77">
        <f t="shared" si="22"/>
        <v>-4.2789128847297098E-3</v>
      </c>
      <c r="AR482" s="45">
        <f t="shared" si="23"/>
        <v>108</v>
      </c>
    </row>
    <row r="483" spans="1:44" ht="20.25" customHeight="1" x14ac:dyDescent="0.45">
      <c r="A483" s="62" t="str">
        <f>VLOOKUP(E483,销售员!A:B,2,0)</f>
        <v>北区</v>
      </c>
      <c r="B483" s="62" t="str">
        <f>VLOOKUP(E483,销售员!A:C,3,0)</f>
        <v>陕豫鲁</v>
      </c>
      <c r="C483" s="24" t="str">
        <f>VLOOKUP(E483,销售员!A:D,4,0)</f>
        <v>山东</v>
      </c>
      <c r="D483" s="66">
        <v>821147</v>
      </c>
      <c r="E483" s="46" t="s">
        <v>400</v>
      </c>
      <c r="F483" s="45" t="s">
        <v>2710</v>
      </c>
      <c r="G483" s="45" t="s">
        <v>666</v>
      </c>
      <c r="H483" s="45" t="s">
        <v>2711</v>
      </c>
      <c r="I483" s="44" t="s">
        <v>2712</v>
      </c>
      <c r="J483" s="24">
        <f>SUMIF(利润与分析!B:B,成本与总价!D:D,利润与分析!K:K)</f>
        <v>1747798.06</v>
      </c>
      <c r="K483" s="48" t="s">
        <v>79</v>
      </c>
      <c r="L483" s="49">
        <v>1830154</v>
      </c>
      <c r="M483" s="77">
        <f t="shared" si="21"/>
        <v>4.4999459061915097E-2</v>
      </c>
      <c r="N483" s="46">
        <v>0</v>
      </c>
      <c r="O483" s="51" t="s">
        <v>2713</v>
      </c>
      <c r="P483" s="52" t="s">
        <v>398</v>
      </c>
      <c r="Q483" s="52" t="s">
        <v>113</v>
      </c>
      <c r="R483" s="53" t="s">
        <v>51</v>
      </c>
      <c r="S483" s="53" t="s">
        <v>51</v>
      </c>
      <c r="T483" s="53">
        <v>150</v>
      </c>
      <c r="V483" s="53">
        <v>150</v>
      </c>
      <c r="X483" s="54">
        <v>45698.465312499997</v>
      </c>
      <c r="Y483" s="45" t="s">
        <v>92</v>
      </c>
      <c r="Z483" s="55" t="s">
        <v>2714</v>
      </c>
      <c r="AA483" s="44" t="s">
        <v>105</v>
      </c>
      <c r="AC483" s="57">
        <v>1</v>
      </c>
      <c r="AD483" s="45" t="s">
        <v>1151</v>
      </c>
      <c r="AE483" s="92">
        <v>1</v>
      </c>
      <c r="AF483" s="45" t="s">
        <v>1151</v>
      </c>
      <c r="AI483" s="60"/>
      <c r="AO483" s="97">
        <f>(SUMIF(利润与分析!B:B,成本与总价!D:D,利润与分析!L:L)-J:J)/SUMIF(利润与分析!B:B,成本与总价!D:D,利润与分析!L:L)</f>
        <v>4.4999746059697601E-2</v>
      </c>
      <c r="AP483" s="77">
        <f t="shared" si="22"/>
        <v>2.8699778254620598E-7</v>
      </c>
      <c r="AR483" s="45">
        <f t="shared" si="23"/>
        <v>150</v>
      </c>
    </row>
    <row r="484" spans="1:44" ht="20.25" customHeight="1" x14ac:dyDescent="0.45">
      <c r="A484" s="62" t="str">
        <f>VLOOKUP(E484,销售员!A:B,2,0)</f>
        <v>北区</v>
      </c>
      <c r="B484" s="62" t="str">
        <f>VLOOKUP(E484,销售员!A:C,3,0)</f>
        <v>陕豫鲁</v>
      </c>
      <c r="C484" s="24" t="str">
        <f>VLOOKUP(E484,销售员!A:D,4,0)</f>
        <v>陕西</v>
      </c>
      <c r="D484" s="66">
        <v>817205</v>
      </c>
      <c r="E484" s="46" t="s">
        <v>354</v>
      </c>
      <c r="F484" s="45" t="s">
        <v>2715</v>
      </c>
      <c r="G484" s="45" t="s">
        <v>2716</v>
      </c>
      <c r="H484" s="45" t="s">
        <v>2717</v>
      </c>
      <c r="I484" s="44" t="s">
        <v>2718</v>
      </c>
      <c r="J484" s="24">
        <f>SUMIF(利润与分析!B:B,成本与总价!D:D,利润与分析!K:K)</f>
        <v>344659.82</v>
      </c>
      <c r="K484" s="48" t="s">
        <v>79</v>
      </c>
      <c r="L484" s="49">
        <v>365918.95</v>
      </c>
      <c r="M484" s="77">
        <f t="shared" si="21"/>
        <v>5.8097920318147103E-2</v>
      </c>
      <c r="N484" s="46">
        <v>0</v>
      </c>
      <c r="O484" s="51" t="s">
        <v>2719</v>
      </c>
      <c r="P484" s="52" t="s">
        <v>91</v>
      </c>
      <c r="Q484" s="52" t="s">
        <v>81</v>
      </c>
      <c r="R484" s="53" t="s">
        <v>51</v>
      </c>
      <c r="V484" s="53">
        <v>60</v>
      </c>
      <c r="W484" s="53">
        <v>1.5</v>
      </c>
      <c r="X484" s="54">
        <v>45665.601180555597</v>
      </c>
      <c r="Y484" s="45" t="s">
        <v>92</v>
      </c>
      <c r="Z484" s="55" t="s">
        <v>2720</v>
      </c>
      <c r="AA484" s="44" t="s">
        <v>54</v>
      </c>
      <c r="AB484" s="56" t="s">
        <v>2721</v>
      </c>
      <c r="AC484" s="57">
        <v>2</v>
      </c>
      <c r="AD484" s="45" t="s">
        <v>384</v>
      </c>
      <c r="AE484" s="58" t="s">
        <v>385</v>
      </c>
      <c r="AF484" s="45" t="s">
        <v>120</v>
      </c>
      <c r="AG484" s="59" t="s">
        <v>386</v>
      </c>
      <c r="AH484" s="45" t="s">
        <v>128</v>
      </c>
      <c r="AI484" s="60"/>
      <c r="AO484" s="97">
        <f>(SUMIF(利润与分析!B:B,成本与总价!D:D,利润与分析!L:L)-J:J)/SUMIF(利润与分析!B:B,成本与总价!D:D,利润与分析!L:L)</f>
        <v>4.5000039484583601E-2</v>
      </c>
      <c r="AP484" s="77">
        <f t="shared" si="22"/>
        <v>1.90211916643644E-3</v>
      </c>
      <c r="AR484" s="45">
        <f t="shared" si="23"/>
        <v>54</v>
      </c>
    </row>
    <row r="485" spans="1:44" ht="20.25" customHeight="1" x14ac:dyDescent="0.45">
      <c r="A485" s="62" t="str">
        <f>VLOOKUP(E485,销售员!A:B,2,0)</f>
        <v>南区</v>
      </c>
      <c r="B485" s="62" t="str">
        <f>VLOOKUP(E485,销售员!A:C,3,0)</f>
        <v>广深</v>
      </c>
      <c r="C485" s="24" t="str">
        <f>VLOOKUP(E485,销售员!A:D,4,0)</f>
        <v>广东</v>
      </c>
      <c r="D485" s="66">
        <v>821019</v>
      </c>
      <c r="E485" s="46" t="s">
        <v>238</v>
      </c>
      <c r="F485" s="45" t="s">
        <v>2722</v>
      </c>
      <c r="G485" s="45" t="s">
        <v>2723</v>
      </c>
      <c r="H485" s="45" t="s">
        <v>2724</v>
      </c>
      <c r="I485" s="44" t="s">
        <v>2725</v>
      </c>
      <c r="J485" s="24">
        <f>SUMIF(利润与分析!B:B,成本与总价!D:D,利润与分析!K:K)</f>
        <v>13459014.68</v>
      </c>
      <c r="K485" s="48" t="s">
        <v>79</v>
      </c>
      <c r="L485" s="49">
        <v>13875283</v>
      </c>
      <c r="M485" s="77">
        <f t="shared" si="21"/>
        <v>3.0000708454018601E-2</v>
      </c>
      <c r="N485" s="46">
        <v>0</v>
      </c>
      <c r="O485" s="51" t="s">
        <v>2726</v>
      </c>
      <c r="P485" s="52" t="s">
        <v>213</v>
      </c>
      <c r="Q485" s="52" t="s">
        <v>113</v>
      </c>
      <c r="R485" s="53" t="s">
        <v>51</v>
      </c>
      <c r="V485" s="53">
        <v>180</v>
      </c>
      <c r="X485" s="54">
        <v>45698.601736111101</v>
      </c>
      <c r="Y485" s="45" t="s">
        <v>92</v>
      </c>
      <c r="Z485" s="55" t="s">
        <v>2727</v>
      </c>
      <c r="AA485" s="44" t="s">
        <v>94</v>
      </c>
      <c r="AC485" s="57">
        <v>1</v>
      </c>
      <c r="AD485" s="45" t="s">
        <v>179</v>
      </c>
      <c r="AE485" s="92">
        <v>1</v>
      </c>
      <c r="AF485" s="45" t="s">
        <v>179</v>
      </c>
      <c r="AI485" s="60"/>
      <c r="AO485" s="97">
        <f>(SUMIF(利润与分析!B:B,成本与总价!D:D,利润与分析!L:L)-J:J)/SUMIF(利润与分析!B:B,成本与总价!D:D,利润与分析!L:L)</f>
        <v>3.0000708454018601E-2</v>
      </c>
      <c r="AP485" s="77">
        <f t="shared" si="22"/>
        <v>0</v>
      </c>
      <c r="AR485" s="45">
        <f t="shared" si="23"/>
        <v>180</v>
      </c>
    </row>
    <row r="486" spans="1:44" ht="20.25" customHeight="1" x14ac:dyDescent="0.45">
      <c r="A486" s="62" t="str">
        <f>VLOOKUP(E486,销售员!A:B,2,0)</f>
        <v>南区</v>
      </c>
      <c r="B486" s="62" t="str">
        <f>VLOOKUP(E486,销售员!A:C,3,0)</f>
        <v>广深</v>
      </c>
      <c r="C486" s="24" t="str">
        <f>VLOOKUP(E486,销售员!A:D,4,0)</f>
        <v>广东</v>
      </c>
      <c r="D486" s="66">
        <v>821195</v>
      </c>
      <c r="E486" s="46" t="s">
        <v>238</v>
      </c>
      <c r="F486" s="45" t="s">
        <v>2728</v>
      </c>
      <c r="G486" s="45" t="s">
        <v>2729</v>
      </c>
      <c r="H486" s="45" t="s">
        <v>2730</v>
      </c>
      <c r="I486" s="44" t="s">
        <v>2731</v>
      </c>
      <c r="J486" s="24">
        <f>SUMIF(利润与分析!B:B,成本与总价!D:D,利润与分析!K:K)</f>
        <v>14631.75</v>
      </c>
      <c r="K486" s="48" t="s">
        <v>79</v>
      </c>
      <c r="L486" s="49">
        <v>15084.28</v>
      </c>
      <c r="M486" s="77">
        <f t="shared" si="21"/>
        <v>3.00001060706909E-2</v>
      </c>
      <c r="N486" s="46">
        <v>0</v>
      </c>
      <c r="O486" s="51" t="s">
        <v>2553</v>
      </c>
      <c r="P486" s="52" t="s">
        <v>213</v>
      </c>
      <c r="Q486" s="52" t="s">
        <v>113</v>
      </c>
      <c r="X486" s="54">
        <v>45698.644675925898</v>
      </c>
      <c r="Y486" s="45" t="s">
        <v>92</v>
      </c>
      <c r="Z486" s="55" t="s">
        <v>119</v>
      </c>
      <c r="AA486" s="44" t="s">
        <v>94</v>
      </c>
      <c r="AC486" s="57">
        <v>1</v>
      </c>
      <c r="AD486" s="45" t="s">
        <v>128</v>
      </c>
      <c r="AE486" s="92">
        <v>1</v>
      </c>
      <c r="AF486" s="45" t="s">
        <v>128</v>
      </c>
      <c r="AI486" s="60"/>
      <c r="AO486" s="97">
        <f>(SUMIF(利润与分析!B:B,成本与总价!D:D,利润与分析!L:L)-J:J)/SUMIF(利润与分析!B:B,成本与总价!D:D,利润与分析!L:L)</f>
        <v>3.00001060706909E-2</v>
      </c>
      <c r="AP486" s="77">
        <f t="shared" si="22"/>
        <v>0</v>
      </c>
      <c r="AR486" s="45">
        <f t="shared" si="23"/>
        <v>0</v>
      </c>
    </row>
    <row r="487" spans="1:44" ht="20.25" customHeight="1" x14ac:dyDescent="0.45">
      <c r="A487" s="62" t="str">
        <f>VLOOKUP(E487,销售员!A:B,2,0)</f>
        <v>南区</v>
      </c>
      <c r="B487" s="62" t="str">
        <f>VLOOKUP(E487,销售员!A:C,3,0)</f>
        <v>沪浙</v>
      </c>
      <c r="C487" s="24" t="str">
        <f>VLOOKUP(E487,销售员!A:D,4,0)</f>
        <v>上海</v>
      </c>
      <c r="D487" s="66">
        <v>821115</v>
      </c>
      <c r="E487" s="46" t="s">
        <v>708</v>
      </c>
      <c r="F487" s="45" t="s">
        <v>2732</v>
      </c>
      <c r="G487" s="45" t="s">
        <v>2733</v>
      </c>
      <c r="H487" s="45" t="s">
        <v>2734</v>
      </c>
      <c r="I487" s="44" t="s">
        <v>2735</v>
      </c>
      <c r="J487" s="24">
        <f>SUMIF(利润与分析!B:B,成本与总价!D:D,利润与分析!K:K)</f>
        <v>1939035.91</v>
      </c>
      <c r="K487" s="48" t="s">
        <v>79</v>
      </c>
      <c r="L487" s="49">
        <v>1898309</v>
      </c>
      <c r="M487" s="77">
        <f t="shared" si="21"/>
        <v>-2.1454310125485199E-2</v>
      </c>
      <c r="N487" s="46">
        <v>0</v>
      </c>
      <c r="O487" s="51" t="s">
        <v>2736</v>
      </c>
      <c r="Q487" s="52" t="s">
        <v>113</v>
      </c>
      <c r="R487" s="53" t="s">
        <v>51</v>
      </c>
      <c r="V487" s="53">
        <v>0</v>
      </c>
      <c r="W487" s="53">
        <v>-6.65</v>
      </c>
      <c r="X487" s="54">
        <v>45698.645833333299</v>
      </c>
      <c r="Y487" s="45" t="s">
        <v>118</v>
      </c>
      <c r="Z487" s="55" t="s">
        <v>2737</v>
      </c>
      <c r="AA487" s="44" t="s">
        <v>1262</v>
      </c>
      <c r="AB487" s="56" t="s">
        <v>2738</v>
      </c>
      <c r="AC487" s="57">
        <v>2</v>
      </c>
      <c r="AD487" s="45" t="s">
        <v>120</v>
      </c>
      <c r="AE487" s="92">
        <v>1</v>
      </c>
      <c r="AF487" s="45" t="s">
        <v>120</v>
      </c>
      <c r="AI487" s="60"/>
      <c r="AO487" s="97">
        <f>(SUMIF(利润与分析!B:B,成本与总价!D:D,利润与分析!L:L)-J:J)/SUMIF(利润与分析!B:B,成本与总价!D:D,利润与分析!L:L)</f>
        <v>4.50017053717666E-2</v>
      </c>
      <c r="AP487" s="77">
        <f t="shared" si="22"/>
        <v>-4.3984502748242699E-5</v>
      </c>
      <c r="AR487" s="45">
        <f t="shared" si="23"/>
        <v>0</v>
      </c>
    </row>
    <row r="488" spans="1:44" ht="20.25" customHeight="1" x14ac:dyDescent="0.45">
      <c r="A488" s="62" t="str">
        <f>VLOOKUP(E488,销售员!A:B,2,0)</f>
        <v>北区</v>
      </c>
      <c r="B488" s="62" t="str">
        <f>VLOOKUP(E488,销售员!A:C,3,0)</f>
        <v>晋蒙宁</v>
      </c>
      <c r="C488" s="24" t="str">
        <f>VLOOKUP(E488,销售员!A:D,4,0)</f>
        <v>山西</v>
      </c>
      <c r="D488" s="66">
        <v>821221</v>
      </c>
      <c r="E488" s="46" t="s">
        <v>362</v>
      </c>
      <c r="F488" s="45" t="s">
        <v>2739</v>
      </c>
      <c r="G488" s="45" t="s">
        <v>2740</v>
      </c>
      <c r="H488" s="45" t="s">
        <v>2741</v>
      </c>
      <c r="I488" s="44" t="s">
        <v>2742</v>
      </c>
      <c r="J488" s="24">
        <f>SUMIF(利润与分析!B:B,成本与总价!D:D,利润与分析!K:K)</f>
        <v>141174.81487999999</v>
      </c>
      <c r="K488" s="48" t="s">
        <v>79</v>
      </c>
      <c r="L488" s="49">
        <v>147910</v>
      </c>
      <c r="M488" s="77">
        <f t="shared" si="21"/>
        <v>4.5535698194848297E-2</v>
      </c>
      <c r="N488" s="46">
        <v>0</v>
      </c>
      <c r="O488" s="51" t="s">
        <v>2743</v>
      </c>
      <c r="P488" s="52" t="s">
        <v>91</v>
      </c>
      <c r="Q488" s="52" t="s">
        <v>103</v>
      </c>
      <c r="R488" s="53" t="s">
        <v>51</v>
      </c>
      <c r="S488" s="53" t="s">
        <v>51</v>
      </c>
      <c r="T488" s="53">
        <v>90</v>
      </c>
      <c r="V488" s="53">
        <v>90</v>
      </c>
      <c r="X488" s="54">
        <v>45698.6772569444</v>
      </c>
      <c r="Y488" s="45" t="s">
        <v>92</v>
      </c>
      <c r="Z488" s="55" t="s">
        <v>2744</v>
      </c>
      <c r="AA488" s="44" t="s">
        <v>127</v>
      </c>
      <c r="AC488" s="57">
        <v>1</v>
      </c>
      <c r="AD488" s="45" t="s">
        <v>206</v>
      </c>
      <c r="AE488" s="92">
        <v>1</v>
      </c>
      <c r="AF488" s="45" t="s">
        <v>206</v>
      </c>
      <c r="AI488" s="60"/>
      <c r="AO488" s="97">
        <f>(SUMIF(利润与分析!B:B,成本与总价!D:D,利润与分析!L:L)-J:J)/SUMIF(利润与分析!B:B,成本与总价!D:D,利润与分析!L:L)</f>
        <v>4.5534665712572003E-2</v>
      </c>
      <c r="AP488" s="77">
        <f t="shared" si="22"/>
        <v>-1.0324822763141401E-6</v>
      </c>
      <c r="AR488" s="45">
        <f t="shared" si="23"/>
        <v>90</v>
      </c>
    </row>
    <row r="489" spans="1:44" ht="20.25" customHeight="1" x14ac:dyDescent="0.45">
      <c r="A489" s="62" t="str">
        <f>VLOOKUP(E489,销售员!A:B,2,0)</f>
        <v>北区</v>
      </c>
      <c r="B489" s="62" t="str">
        <f>VLOOKUP(E489,销售员!A:C,3,0)</f>
        <v>京津冀</v>
      </c>
      <c r="C489" s="24" t="str">
        <f>VLOOKUP(E489,销售员!A:D,4,0)</f>
        <v>北京</v>
      </c>
      <c r="D489" s="66">
        <v>821242</v>
      </c>
      <c r="E489" s="46" t="s">
        <v>267</v>
      </c>
      <c r="F489" s="45" t="s">
        <v>2745</v>
      </c>
      <c r="G489" s="45" t="s">
        <v>2211</v>
      </c>
      <c r="H489" s="45" t="s">
        <v>2746</v>
      </c>
      <c r="I489" s="44" t="s">
        <v>2747</v>
      </c>
      <c r="J489" s="24">
        <f>SUMIF(利润与分析!B:B,成本与总价!D:D,利润与分析!K:K)</f>
        <v>10696.62</v>
      </c>
      <c r="K489" s="48" t="s">
        <v>79</v>
      </c>
      <c r="L489" s="49">
        <v>11200</v>
      </c>
      <c r="M489" s="77">
        <f t="shared" si="21"/>
        <v>4.4944642857142898E-2</v>
      </c>
      <c r="N489" s="46">
        <v>0</v>
      </c>
      <c r="O489" s="51" t="s">
        <v>2748</v>
      </c>
      <c r="P489" s="52" t="s">
        <v>91</v>
      </c>
      <c r="Q489" s="52" t="s">
        <v>113</v>
      </c>
      <c r="X489" s="54">
        <v>45698.705914351798</v>
      </c>
      <c r="Y489" s="45" t="s">
        <v>92</v>
      </c>
      <c r="Z489" s="55" t="s">
        <v>119</v>
      </c>
      <c r="AA489" s="44" t="s">
        <v>127</v>
      </c>
      <c r="AC489" s="57">
        <v>1</v>
      </c>
      <c r="AD489" s="45" t="s">
        <v>128</v>
      </c>
      <c r="AE489" s="92">
        <v>1</v>
      </c>
      <c r="AF489" s="45" t="s">
        <v>128</v>
      </c>
      <c r="AI489" s="60"/>
      <c r="AO489" s="97">
        <f>(SUMIF(利润与分析!B:B,成本与总价!D:D,利润与分析!L:L)-J:J)/SUMIF(利润与分析!B:B,成本与总价!D:D,利润与分析!L:L)</f>
        <v>4.5004330086512598E-2</v>
      </c>
      <c r="AP489" s="77">
        <f t="shared" si="22"/>
        <v>5.9687229369657903E-5</v>
      </c>
      <c r="AR489" s="45">
        <f t="shared" si="23"/>
        <v>0</v>
      </c>
    </row>
    <row r="490" spans="1:44" ht="20.25" customHeight="1" x14ac:dyDescent="0.45">
      <c r="A490" s="62" t="str">
        <f>VLOOKUP(E490,销售员!A:B,2,0)</f>
        <v>北区</v>
      </c>
      <c r="B490" s="62" t="str">
        <f>VLOOKUP(E490,销售员!A:C,3,0)</f>
        <v>陕豫鲁</v>
      </c>
      <c r="C490" s="24" t="str">
        <f>VLOOKUP(E490,销售员!A:D,4,0)</f>
        <v>陕西</v>
      </c>
      <c r="D490" s="66">
        <v>818258</v>
      </c>
      <c r="E490" s="46" t="s">
        <v>354</v>
      </c>
      <c r="F490" s="45" t="s">
        <v>2749</v>
      </c>
      <c r="G490" s="45" t="s">
        <v>2750</v>
      </c>
      <c r="H490" s="45" t="s">
        <v>2751</v>
      </c>
      <c r="I490" s="44" t="s">
        <v>2752</v>
      </c>
      <c r="J490" s="24">
        <f>SUMIF(利润与分析!B:B,成本与总价!D:D,利润与分析!K:K)</f>
        <v>52873.3</v>
      </c>
      <c r="K490" s="48" t="s">
        <v>79</v>
      </c>
      <c r="L490" s="49">
        <v>54505</v>
      </c>
      <c r="M490" s="77">
        <f t="shared" si="21"/>
        <v>2.9936703054765701E-2</v>
      </c>
      <c r="N490" s="46">
        <v>16351</v>
      </c>
      <c r="O490" s="51" t="s">
        <v>2753</v>
      </c>
      <c r="P490" s="52" t="s">
        <v>91</v>
      </c>
      <c r="Q490" s="52" t="s">
        <v>81</v>
      </c>
      <c r="X490" s="54">
        <v>45667.588946759301</v>
      </c>
      <c r="Y490" s="45" t="s">
        <v>118</v>
      </c>
      <c r="Z490" s="55" t="s">
        <v>119</v>
      </c>
      <c r="AA490" s="44" t="s">
        <v>105</v>
      </c>
      <c r="AB490" s="56" t="s">
        <v>2754</v>
      </c>
      <c r="AC490" s="57">
        <v>3</v>
      </c>
      <c r="AD490" s="45" t="s">
        <v>120</v>
      </c>
      <c r="AE490" s="92">
        <v>1</v>
      </c>
      <c r="AF490" s="45" t="s">
        <v>120</v>
      </c>
      <c r="AI490" s="60"/>
      <c r="AO490" s="97">
        <f>(SUMIF(利润与分析!B:B,成本与总价!D:D,利润与分析!L:L)-J:J)/SUMIF(利润与分析!B:B,成本与总价!D:D,利润与分析!L:L)</f>
        <v>4.9350498974434297E-2</v>
      </c>
      <c r="AP490" s="77">
        <f t="shared" si="22"/>
        <v>1.9413795919668599E-2</v>
      </c>
      <c r="AR490" s="45">
        <f t="shared" si="23"/>
        <v>0</v>
      </c>
    </row>
    <row r="491" spans="1:44" ht="20.25" customHeight="1" x14ac:dyDescent="0.45">
      <c r="A491" s="62" t="str">
        <f>VLOOKUP(E491,销售员!A:B,2,0)</f>
        <v>北区</v>
      </c>
      <c r="B491" s="62" t="str">
        <f>VLOOKUP(E491,销售员!A:C,3,0)</f>
        <v>行业业务</v>
      </c>
      <c r="C491" s="24" t="str">
        <f>VLOOKUP(E491,销售员!A:D,4,0)</f>
        <v>泛政府</v>
      </c>
      <c r="D491" s="66">
        <v>821265</v>
      </c>
      <c r="E491" s="46" t="s">
        <v>85</v>
      </c>
      <c r="F491" s="45" t="s">
        <v>2755</v>
      </c>
      <c r="G491" s="45" t="s">
        <v>87</v>
      </c>
      <c r="H491" s="45" t="s">
        <v>2756</v>
      </c>
      <c r="I491" s="44" t="s">
        <v>2757</v>
      </c>
      <c r="J491" s="24">
        <f>SUMIF(利润与分析!B:B,成本与总价!D:D,利润与分析!K:K)</f>
        <v>132222.10999999999</v>
      </c>
      <c r="K491" s="48" t="s">
        <v>79</v>
      </c>
      <c r="L491" s="49">
        <v>138452.9</v>
      </c>
      <c r="M491" s="77">
        <f t="shared" si="21"/>
        <v>4.5002957684526702E-2</v>
      </c>
      <c r="N491" s="46">
        <v>0</v>
      </c>
      <c r="O491" s="51" t="s">
        <v>2758</v>
      </c>
      <c r="P491" s="52" t="s">
        <v>91</v>
      </c>
      <c r="Q491" s="52" t="s">
        <v>113</v>
      </c>
      <c r="X491" s="54">
        <v>45698.754490740699</v>
      </c>
      <c r="Y491" s="45" t="s">
        <v>92</v>
      </c>
      <c r="Z491" s="55" t="s">
        <v>119</v>
      </c>
      <c r="AA491" s="44" t="s">
        <v>105</v>
      </c>
      <c r="AC491" s="57">
        <v>1</v>
      </c>
      <c r="AD491" s="45" t="s">
        <v>128</v>
      </c>
      <c r="AE491" s="92">
        <v>1</v>
      </c>
      <c r="AF491" s="45" t="s">
        <v>128</v>
      </c>
      <c r="AI491" s="60"/>
      <c r="AO491" s="97">
        <f>(SUMIF(利润与分析!B:B,成本与总价!D:D,利润与分析!L:L)-J:J)/SUMIF(利润与分析!B:B,成本与总价!D:D,利润与分析!L:L)</f>
        <v>4.5002957684526702E-2</v>
      </c>
      <c r="AP491" s="77">
        <f t="shared" si="22"/>
        <v>0</v>
      </c>
      <c r="AR491" s="45">
        <f t="shared" si="23"/>
        <v>0</v>
      </c>
    </row>
    <row r="492" spans="1:44" ht="20.25" customHeight="1" x14ac:dyDescent="0.45">
      <c r="A492" s="62" t="str">
        <f>VLOOKUP(E492,销售员!A:B,2,0)</f>
        <v>北区</v>
      </c>
      <c r="B492" s="62" t="str">
        <f>VLOOKUP(E492,销售员!A:C,3,0)</f>
        <v>晋蒙宁</v>
      </c>
      <c r="C492" s="24" t="str">
        <f>VLOOKUP(E492,销售员!A:D,4,0)</f>
        <v>山西</v>
      </c>
      <c r="D492" s="66">
        <v>821279</v>
      </c>
      <c r="E492" s="46" t="s">
        <v>1181</v>
      </c>
      <c r="F492" s="45" t="s">
        <v>2759</v>
      </c>
      <c r="G492" s="45" t="s">
        <v>2651</v>
      </c>
      <c r="H492" s="45" t="s">
        <v>2760</v>
      </c>
      <c r="I492" s="44" t="s">
        <v>2761</v>
      </c>
      <c r="J492" s="24">
        <f>SUMIF(利润与分析!B:B,成本与总价!D:D,利润与分析!K:K)</f>
        <v>62304.2</v>
      </c>
      <c r="K492" s="48" t="s">
        <v>79</v>
      </c>
      <c r="L492" s="49">
        <v>65240</v>
      </c>
      <c r="M492" s="77">
        <f t="shared" si="21"/>
        <v>4.4999999999999998E-2</v>
      </c>
      <c r="N492" s="46">
        <v>0</v>
      </c>
      <c r="O492" s="51" t="s">
        <v>557</v>
      </c>
      <c r="P492" s="52" t="s">
        <v>170</v>
      </c>
      <c r="Q492" s="52" t="s">
        <v>113</v>
      </c>
      <c r="X492" s="54">
        <v>45699.401898148099</v>
      </c>
      <c r="Y492" s="45" t="s">
        <v>52</v>
      </c>
      <c r="Z492" s="55" t="s">
        <v>119</v>
      </c>
      <c r="AA492" s="44" t="s">
        <v>127</v>
      </c>
      <c r="AC492" s="57">
        <v>1</v>
      </c>
      <c r="AD492" s="45" t="s">
        <v>128</v>
      </c>
      <c r="AE492" s="92">
        <v>1</v>
      </c>
      <c r="AF492" s="45" t="s">
        <v>128</v>
      </c>
      <c r="AI492" s="60"/>
      <c r="AO492" s="97">
        <f>(SUMIF(利润与分析!B:B,成本与总价!D:D,利润与分析!L:L)-J:J)/SUMIF(利润与分析!B:B,成本与总价!D:D,利润与分析!L:L)</f>
        <v>4.4999999999999998E-2</v>
      </c>
      <c r="AP492" s="77">
        <f t="shared" si="22"/>
        <v>0</v>
      </c>
      <c r="AR492" s="45">
        <f t="shared" si="23"/>
        <v>0</v>
      </c>
    </row>
    <row r="493" spans="1:44" ht="20.25" customHeight="1" x14ac:dyDescent="0.45">
      <c r="A493" s="62" t="str">
        <f>VLOOKUP(E493,销售员!A:B,2,0)</f>
        <v>南区</v>
      </c>
      <c r="B493" s="62" t="str">
        <f>VLOOKUP(E493,销售员!A:C,3,0)</f>
        <v>鄂赣</v>
      </c>
      <c r="C493" s="24" t="str">
        <f>VLOOKUP(E493,销售员!A:D,4,0)</f>
        <v>湖北</v>
      </c>
      <c r="D493" s="66">
        <v>820345</v>
      </c>
      <c r="E493" s="46" t="s">
        <v>121</v>
      </c>
      <c r="F493" s="45" t="s">
        <v>2762</v>
      </c>
      <c r="G493" s="45" t="s">
        <v>2763</v>
      </c>
      <c r="H493" s="45" t="s">
        <v>2764</v>
      </c>
      <c r="I493" s="44" t="s">
        <v>2765</v>
      </c>
      <c r="J493" s="24">
        <f>SUMIF(利润与分析!B:B,成本与总价!D:D,利润与分析!K:K)</f>
        <v>6547141.8099999996</v>
      </c>
      <c r="K493" s="48" t="s">
        <v>79</v>
      </c>
      <c r="L493" s="49">
        <v>6855180.6200000001</v>
      </c>
      <c r="M493" s="77">
        <f t="shared" si="21"/>
        <v>4.4935185092176401E-2</v>
      </c>
      <c r="N493" s="46">
        <v>17170.57</v>
      </c>
      <c r="O493" s="51" t="s">
        <v>2766</v>
      </c>
      <c r="P493" s="52" t="s">
        <v>2767</v>
      </c>
      <c r="Q493" s="52" t="s">
        <v>113</v>
      </c>
      <c r="R493" s="53" t="s">
        <v>51</v>
      </c>
      <c r="S493" s="53" t="s">
        <v>51</v>
      </c>
      <c r="T493" s="53">
        <v>120</v>
      </c>
      <c r="V493" s="53">
        <v>120</v>
      </c>
      <c r="X493" s="54">
        <v>45699.403275463003</v>
      </c>
      <c r="Y493" s="45" t="s">
        <v>52</v>
      </c>
      <c r="Z493" s="55" t="s">
        <v>2768</v>
      </c>
      <c r="AA493" s="44" t="s">
        <v>1262</v>
      </c>
      <c r="AB493" s="56" t="s">
        <v>2769</v>
      </c>
      <c r="AC493" s="57">
        <v>4</v>
      </c>
      <c r="AD493" s="45" t="s">
        <v>2770</v>
      </c>
      <c r="AE493" s="58">
        <v>0.35</v>
      </c>
      <c r="AF493" s="45">
        <v>0</v>
      </c>
      <c r="AG493" s="59">
        <v>0.65</v>
      </c>
      <c r="AH493" s="45">
        <v>120</v>
      </c>
      <c r="AO493" s="97">
        <f>(SUMIF(利润与分析!B:B,成本与总价!D:D,利润与分析!L:L)-J:J)/SUMIF(利润与分析!B:B,成本与总价!D:D,利润与分析!L:L)</f>
        <v>4.4935185092176401E-2</v>
      </c>
      <c r="AP493" s="77">
        <f t="shared" si="22"/>
        <v>0</v>
      </c>
      <c r="AR493" s="45">
        <f t="shared" si="23"/>
        <v>78</v>
      </c>
    </row>
    <row r="494" spans="1:44" ht="20.25" customHeight="1" x14ac:dyDescent="0.45">
      <c r="A494" s="62" t="str">
        <f>VLOOKUP(E494,销售员!A:B,2,0)</f>
        <v>南区</v>
      </c>
      <c r="B494" s="62" t="str">
        <f>VLOOKUP(E494,销售员!A:C,3,0)</f>
        <v>福建</v>
      </c>
      <c r="C494" s="24" t="str">
        <f>VLOOKUP(E494,销售员!A:D,4,0)</f>
        <v>福建</v>
      </c>
      <c r="D494" s="66">
        <v>821291</v>
      </c>
      <c r="E494" s="46" t="s">
        <v>226</v>
      </c>
      <c r="F494" s="45" t="s">
        <v>2771</v>
      </c>
      <c r="G494" s="45" t="s">
        <v>756</v>
      </c>
      <c r="H494" s="45" t="s">
        <v>2772</v>
      </c>
      <c r="I494" s="44" t="s">
        <v>2773</v>
      </c>
      <c r="J494" s="24">
        <f>SUMIF(利润与分析!B:B,成本与总价!D:D,利润与分析!K:K)</f>
        <v>142409.72</v>
      </c>
      <c r="K494" s="48" t="s">
        <v>79</v>
      </c>
      <c r="L494" s="49">
        <v>149120.25</v>
      </c>
      <c r="M494" s="77">
        <f t="shared" si="21"/>
        <v>4.50007963371842E-2</v>
      </c>
      <c r="N494" s="46">
        <v>0</v>
      </c>
      <c r="O494" s="51" t="s">
        <v>2774</v>
      </c>
      <c r="P494" s="52" t="s">
        <v>91</v>
      </c>
      <c r="Q494" s="52" t="s">
        <v>81</v>
      </c>
      <c r="R494" s="53" t="s">
        <v>51</v>
      </c>
      <c r="V494" s="53">
        <v>110</v>
      </c>
      <c r="X494" s="54">
        <v>45699.431018518502</v>
      </c>
      <c r="Y494" s="45" t="s">
        <v>52</v>
      </c>
      <c r="Z494" s="55" t="s">
        <v>2775</v>
      </c>
      <c r="AA494" s="44" t="s">
        <v>94</v>
      </c>
      <c r="AC494" s="57">
        <v>1</v>
      </c>
      <c r="AD494" s="45" t="s">
        <v>2776</v>
      </c>
      <c r="AE494" s="92">
        <v>1</v>
      </c>
      <c r="AF494" s="45" t="s">
        <v>2776</v>
      </c>
      <c r="AI494" s="60"/>
      <c r="AO494" s="97">
        <f>(SUMIF(利润与分析!B:B,成本与总价!D:D,利润与分析!L:L)-J:J)/SUMIF(利润与分析!B:B,成本与总价!D:D,利润与分析!L:L)</f>
        <v>4.50007963371842E-2</v>
      </c>
      <c r="AP494" s="77">
        <f t="shared" si="22"/>
        <v>0</v>
      </c>
      <c r="AR494" s="45">
        <f t="shared" si="23"/>
        <v>110</v>
      </c>
    </row>
    <row r="495" spans="1:44" ht="20.25" customHeight="1" x14ac:dyDescent="0.45">
      <c r="A495" s="62" t="str">
        <f>VLOOKUP(E495,销售员!A:B,2,0)</f>
        <v>南区</v>
      </c>
      <c r="B495" s="62" t="str">
        <f>VLOOKUP(E495,销售员!A:C,3,0)</f>
        <v>沪浙</v>
      </c>
      <c r="C495" s="24" t="str">
        <f>VLOOKUP(E495,销售员!A:D,4,0)</f>
        <v>上海</v>
      </c>
      <c r="D495" s="66">
        <v>821305</v>
      </c>
      <c r="E495" s="46" t="s">
        <v>157</v>
      </c>
      <c r="F495" s="45" t="s">
        <v>2777</v>
      </c>
      <c r="G495" s="45" t="s">
        <v>159</v>
      </c>
      <c r="H495" s="45" t="s">
        <v>2778</v>
      </c>
      <c r="I495" s="44" t="s">
        <v>2779</v>
      </c>
      <c r="J495" s="24">
        <f>SUMIF(利润与分析!B:B,成本与总价!D:D,利润与分析!K:K)</f>
        <v>17822.439999999999</v>
      </c>
      <c r="K495" s="48" t="s">
        <v>79</v>
      </c>
      <c r="L495" s="49">
        <v>18662.240000000002</v>
      </c>
      <c r="M495" s="77">
        <f t="shared" si="21"/>
        <v>4.49999571326914E-2</v>
      </c>
      <c r="N495" s="46">
        <v>0</v>
      </c>
      <c r="O495" s="51" t="s">
        <v>2780</v>
      </c>
      <c r="P495" s="52" t="s">
        <v>91</v>
      </c>
      <c r="Q495" s="52" t="s">
        <v>113</v>
      </c>
      <c r="X495" s="54">
        <v>45699.490462962996</v>
      </c>
      <c r="Y495" s="45" t="s">
        <v>52</v>
      </c>
      <c r="Z495" s="55" t="s">
        <v>119</v>
      </c>
      <c r="AA495" s="44" t="s">
        <v>1262</v>
      </c>
      <c r="AC495" s="57">
        <v>1</v>
      </c>
      <c r="AD495" s="45" t="s">
        <v>128</v>
      </c>
      <c r="AE495" s="92">
        <v>1</v>
      </c>
      <c r="AF495" s="45" t="s">
        <v>128</v>
      </c>
      <c r="AI495" s="60"/>
      <c r="AO495" s="97">
        <f>(SUMIF(利润与分析!B:B,成本与总价!D:D,利润与分析!L:L)-J:J)/SUMIF(利润与分析!B:B,成本与总价!D:D,利润与分析!L:L)</f>
        <v>4.49999571326914E-2</v>
      </c>
      <c r="AP495" s="77">
        <f t="shared" si="22"/>
        <v>0</v>
      </c>
      <c r="AR495" s="45">
        <f t="shared" si="23"/>
        <v>0</v>
      </c>
    </row>
    <row r="496" spans="1:44" ht="20.25" customHeight="1" x14ac:dyDescent="0.45">
      <c r="A496" s="62" t="str">
        <f>VLOOKUP(E496,销售员!A:B,2,0)</f>
        <v>南区</v>
      </c>
      <c r="B496" s="62" t="str">
        <f>VLOOKUP(E496,销售员!A:C,3,0)</f>
        <v>云贵川渝</v>
      </c>
      <c r="C496" s="24" t="str">
        <f>VLOOKUP(E496,销售员!A:D,4,0)</f>
        <v>四川</v>
      </c>
      <c r="D496" s="66">
        <v>821317</v>
      </c>
      <c r="E496" s="46" t="s">
        <v>199</v>
      </c>
      <c r="F496" s="45" t="s">
        <v>2781</v>
      </c>
      <c r="G496" s="45" t="s">
        <v>852</v>
      </c>
      <c r="H496" s="45" t="s">
        <v>2782</v>
      </c>
      <c r="I496" s="44" t="s">
        <v>2783</v>
      </c>
      <c r="J496" s="24">
        <f>SUMIF(利润与分析!B:B,成本与总价!D:D,利润与分析!K:K)</f>
        <v>5212.0627999999997</v>
      </c>
      <c r="K496" s="48" t="s">
        <v>79</v>
      </c>
      <c r="L496" s="49">
        <v>5456</v>
      </c>
      <c r="M496" s="77">
        <f t="shared" si="21"/>
        <v>4.4709897360703903E-2</v>
      </c>
      <c r="N496" s="46">
        <v>0</v>
      </c>
      <c r="O496" s="51" t="s">
        <v>2784</v>
      </c>
      <c r="P496" s="52" t="s">
        <v>91</v>
      </c>
      <c r="Q496" s="52" t="s">
        <v>103</v>
      </c>
      <c r="X496" s="54">
        <v>45699.588900463001</v>
      </c>
      <c r="Y496" s="45" t="s">
        <v>52</v>
      </c>
      <c r="Z496" s="55" t="s">
        <v>119</v>
      </c>
      <c r="AA496" s="44" t="s">
        <v>54</v>
      </c>
      <c r="AC496" s="57">
        <v>1</v>
      </c>
      <c r="AD496" s="45" t="s">
        <v>128</v>
      </c>
      <c r="AE496" s="92">
        <v>1</v>
      </c>
      <c r="AF496" s="45" t="s">
        <v>128</v>
      </c>
      <c r="AI496" s="60"/>
      <c r="AO496" s="97">
        <f>(SUMIF(利润与分析!B:B,成本与总价!D:D,利润与分析!L:L)-J:J)/SUMIF(利润与分析!B:B,成本与总价!D:D,利润与分析!L:L)</f>
        <v>4.4709897360703903E-2</v>
      </c>
      <c r="AP496" s="77">
        <f t="shared" si="22"/>
        <v>0</v>
      </c>
      <c r="AR496" s="45">
        <f t="shared" si="23"/>
        <v>0</v>
      </c>
    </row>
    <row r="497" spans="1:44" ht="20.25" customHeight="1" x14ac:dyDescent="0.45">
      <c r="A497" s="62" t="str">
        <f>VLOOKUP(E497,销售员!A:B,2,0)</f>
        <v>南区</v>
      </c>
      <c r="B497" s="62" t="str">
        <f>VLOOKUP(E497,销售员!A:C,3,0)</f>
        <v>云贵川渝</v>
      </c>
      <c r="C497" s="24" t="str">
        <f>VLOOKUP(E497,销售员!A:D,4,0)</f>
        <v>四川</v>
      </c>
      <c r="D497" s="66">
        <v>821346</v>
      </c>
      <c r="E497" s="46" t="s">
        <v>199</v>
      </c>
      <c r="F497" s="45" t="s">
        <v>2785</v>
      </c>
      <c r="G497" s="45" t="s">
        <v>2786</v>
      </c>
      <c r="H497" s="45" t="s">
        <v>2787</v>
      </c>
      <c r="I497" s="44" t="s">
        <v>2788</v>
      </c>
      <c r="J497" s="24">
        <f>SUMIF(利润与分析!B:B,成本与总价!D:D,利润与分析!K:K)</f>
        <v>28111.37271</v>
      </c>
      <c r="K497" s="48" t="s">
        <v>79</v>
      </c>
      <c r="L497" s="49">
        <v>28848</v>
      </c>
      <c r="M497" s="77">
        <f t="shared" si="21"/>
        <v>2.5534778494176399E-2</v>
      </c>
      <c r="N497" s="46">
        <v>0</v>
      </c>
      <c r="O497" s="51" t="s">
        <v>2789</v>
      </c>
      <c r="P497" s="52" t="s">
        <v>91</v>
      </c>
      <c r="Q497" s="52" t="s">
        <v>103</v>
      </c>
      <c r="X497" s="54">
        <v>45699.589479166701</v>
      </c>
      <c r="Y497" s="45" t="s">
        <v>118</v>
      </c>
      <c r="Z497" s="55" t="s">
        <v>119</v>
      </c>
      <c r="AA497" s="44" t="s">
        <v>54</v>
      </c>
      <c r="AC497" s="57">
        <v>1</v>
      </c>
      <c r="AD497" s="45" t="s">
        <v>120</v>
      </c>
      <c r="AE497" s="92">
        <v>1</v>
      </c>
      <c r="AF497" s="45" t="s">
        <v>120</v>
      </c>
      <c r="AI497" s="60"/>
      <c r="AO497" s="97">
        <f>(SUMIF(利润与分析!B:B,成本与总价!D:D,利润与分析!L:L)-J:J)/SUMIF(利润与分析!B:B,成本与总价!D:D,利润与分析!L:L)</f>
        <v>4.5028796869777003E-2</v>
      </c>
      <c r="AP497" s="77">
        <f t="shared" si="22"/>
        <v>1.9494018375600601E-2</v>
      </c>
      <c r="AR497" s="45">
        <f t="shared" si="23"/>
        <v>0</v>
      </c>
    </row>
    <row r="498" spans="1:44" ht="20.25" customHeight="1" x14ac:dyDescent="0.45">
      <c r="A498" s="62" t="str">
        <f>VLOOKUP(E498,销售员!A:B,2,0)</f>
        <v>南区</v>
      </c>
      <c r="B498" s="62" t="str">
        <f>VLOOKUP(E498,销售员!A:C,3,0)</f>
        <v>云贵川渝</v>
      </c>
      <c r="C498" s="24" t="str">
        <f>VLOOKUP(E498,销售员!A:D,4,0)</f>
        <v>四川</v>
      </c>
      <c r="D498" s="66">
        <v>821277</v>
      </c>
      <c r="E498" s="46" t="s">
        <v>2790</v>
      </c>
      <c r="F498" s="45" t="s">
        <v>2791</v>
      </c>
      <c r="G498" s="45" t="s">
        <v>2792</v>
      </c>
      <c r="H498" s="45" t="s">
        <v>2793</v>
      </c>
      <c r="I498" s="44" t="s">
        <v>2794</v>
      </c>
      <c r="J498" s="24">
        <f>SUMIF(利润与分析!B:B,成本与总价!D:D,利润与分析!K:K)</f>
        <v>44455.67</v>
      </c>
      <c r="K498" s="48" t="s">
        <v>79</v>
      </c>
      <c r="L498" s="49">
        <v>46550.44</v>
      </c>
      <c r="M498" s="77">
        <f t="shared" si="21"/>
        <v>4.5000004296414702E-2</v>
      </c>
      <c r="N498" s="46">
        <v>0</v>
      </c>
      <c r="O498" s="51" t="s">
        <v>2795</v>
      </c>
      <c r="P498" s="52" t="s">
        <v>91</v>
      </c>
      <c r="Q498" s="52" t="s">
        <v>113</v>
      </c>
      <c r="X498" s="54">
        <v>45699.589780092603</v>
      </c>
      <c r="Y498" s="45" t="s">
        <v>118</v>
      </c>
      <c r="Z498" s="55" t="s">
        <v>119</v>
      </c>
      <c r="AA498" s="44" t="s">
        <v>54</v>
      </c>
      <c r="AB498" s="56" t="s">
        <v>2796</v>
      </c>
      <c r="AC498" s="57">
        <v>2</v>
      </c>
      <c r="AD498" s="45" t="s">
        <v>120</v>
      </c>
      <c r="AE498" s="92">
        <v>1</v>
      </c>
      <c r="AF498" s="45" t="s">
        <v>120</v>
      </c>
      <c r="AI498" s="60"/>
      <c r="AO498" s="97">
        <f>(SUMIF(利润与分析!B:B,成本与总价!D:D,利润与分析!L:L)-J:J)/SUMIF(利润与分析!B:B,成本与总价!D:D,利润与分析!L:L)</f>
        <v>4.5001030064344999E-2</v>
      </c>
      <c r="AP498" s="77">
        <f t="shared" si="22"/>
        <v>1.02576793028358E-6</v>
      </c>
      <c r="AR498" s="45">
        <f t="shared" si="23"/>
        <v>0</v>
      </c>
    </row>
    <row r="499" spans="1:44" ht="20.25" customHeight="1" x14ac:dyDescent="0.45">
      <c r="A499" s="62" t="str">
        <f>VLOOKUP(E499,销售员!A:B,2,0)</f>
        <v>北区</v>
      </c>
      <c r="B499" s="62" t="str">
        <f>VLOOKUP(E499,销售员!A:C,3,0)</f>
        <v>黑吉辽</v>
      </c>
      <c r="C499" s="24" t="str">
        <f>VLOOKUP(E499,销售员!A:D,4,0)</f>
        <v>辽宁</v>
      </c>
      <c r="D499" s="66">
        <v>821353</v>
      </c>
      <c r="E499" s="46" t="s">
        <v>955</v>
      </c>
      <c r="F499" s="45" t="s">
        <v>2797</v>
      </c>
      <c r="G499" s="45" t="s">
        <v>2798</v>
      </c>
      <c r="H499" s="45" t="s">
        <v>2799</v>
      </c>
      <c r="I499" s="44" t="s">
        <v>2800</v>
      </c>
      <c r="J499" s="24">
        <f>SUMIF(利润与分析!B:B,成本与总价!D:D,利润与分析!K:K)</f>
        <v>197118.99</v>
      </c>
      <c r="K499" s="48" t="s">
        <v>79</v>
      </c>
      <c r="L499" s="49">
        <v>199109.9</v>
      </c>
      <c r="M499" s="77">
        <f t="shared" si="21"/>
        <v>9.9990507754762706E-3</v>
      </c>
      <c r="N499" s="46">
        <v>0</v>
      </c>
      <c r="O499" s="51" t="s">
        <v>2801</v>
      </c>
      <c r="P499" s="52" t="s">
        <v>61</v>
      </c>
      <c r="Q499" s="52" t="s">
        <v>113</v>
      </c>
      <c r="X499" s="54">
        <v>45699.591736111099</v>
      </c>
      <c r="Y499" s="45" t="s">
        <v>92</v>
      </c>
      <c r="Z499" s="55" t="s">
        <v>119</v>
      </c>
      <c r="AA499" s="44" t="s">
        <v>127</v>
      </c>
      <c r="AC499" s="57">
        <v>1</v>
      </c>
      <c r="AD499" s="45" t="s">
        <v>128</v>
      </c>
      <c r="AE499" s="92">
        <v>1</v>
      </c>
      <c r="AF499" s="45" t="s">
        <v>128</v>
      </c>
      <c r="AI499" s="60"/>
      <c r="AO499" s="97">
        <f>(SUMIF(利润与分析!B:B,成本与总价!D:D,利润与分析!L:L)-J:J)/SUMIF(利润与分析!B:B,成本与总价!D:D,利润与分析!L:L)</f>
        <v>9.9999954798875596E-3</v>
      </c>
      <c r="AP499" s="77">
        <f t="shared" si="22"/>
        <v>9.4470441128896597E-7</v>
      </c>
      <c r="AR499" s="45">
        <f t="shared" si="23"/>
        <v>0</v>
      </c>
    </row>
    <row r="500" spans="1:44" ht="20.25" customHeight="1" x14ac:dyDescent="0.45">
      <c r="A500" s="62" t="str">
        <f>VLOOKUP(E500,销售员!A:B,2,0)</f>
        <v>南区</v>
      </c>
      <c r="B500" s="62" t="str">
        <f>VLOOKUP(E500,销售员!A:C,3,0)</f>
        <v>鄂赣</v>
      </c>
      <c r="C500" s="24" t="str">
        <f>VLOOKUP(E500,销售员!A:D,4,0)</f>
        <v>湖北</v>
      </c>
      <c r="D500" s="66">
        <v>821328</v>
      </c>
      <c r="E500" s="46" t="s">
        <v>121</v>
      </c>
      <c r="F500" s="45" t="s">
        <v>2802</v>
      </c>
      <c r="G500" s="45" t="s">
        <v>1332</v>
      </c>
      <c r="H500" s="45" t="s">
        <v>2803</v>
      </c>
      <c r="I500" s="44" t="s">
        <v>2804</v>
      </c>
      <c r="J500" s="24">
        <f>SUMIF(利润与分析!B:B,成本与总价!D:D,利润与分析!K:K)</f>
        <v>133173.42000000001</v>
      </c>
      <c r="K500" s="48" t="s">
        <v>79</v>
      </c>
      <c r="L500" s="49">
        <v>135265</v>
      </c>
      <c r="M500" s="77">
        <f t="shared" si="21"/>
        <v>1.5462832218238199E-2</v>
      </c>
      <c r="N500" s="46">
        <v>15017.63</v>
      </c>
      <c r="O500" s="51" t="s">
        <v>2805</v>
      </c>
      <c r="P500" s="52" t="s">
        <v>91</v>
      </c>
      <c r="Q500" s="52" t="s">
        <v>113</v>
      </c>
      <c r="R500" s="53" t="s">
        <v>51</v>
      </c>
      <c r="V500" s="53">
        <v>0</v>
      </c>
      <c r="W500" s="53">
        <v>-2.95</v>
      </c>
      <c r="X500" s="54">
        <v>45699.624629629601</v>
      </c>
      <c r="Y500" s="45" t="s">
        <v>118</v>
      </c>
      <c r="Z500" s="55" t="s">
        <v>2806</v>
      </c>
      <c r="AA500" s="44" t="s">
        <v>1262</v>
      </c>
      <c r="AC500" s="57">
        <v>2</v>
      </c>
      <c r="AD500" s="45" t="s">
        <v>120</v>
      </c>
      <c r="AE500" s="92">
        <v>1</v>
      </c>
      <c r="AF500" s="45" t="s">
        <v>120</v>
      </c>
      <c r="AI500" s="60"/>
      <c r="AO500" s="97">
        <f>(SUMIF(利润与分析!B:B,成本与总价!D:D,利润与分析!L:L)-J:J)/SUMIF(利润与分析!B:B,成本与总价!D:D,利润与分析!L:L)</f>
        <v>4.4999949802292702E-2</v>
      </c>
      <c r="AP500" s="77">
        <f t="shared" si="22"/>
        <v>3.7117584054512799E-5</v>
      </c>
      <c r="AR500" s="45">
        <f t="shared" si="23"/>
        <v>0</v>
      </c>
    </row>
    <row r="501" spans="1:44" ht="20.25" customHeight="1" x14ac:dyDescent="0.45">
      <c r="A501" s="62" t="str">
        <f>VLOOKUP(E501,销售员!A:B,2,0)</f>
        <v>南区</v>
      </c>
      <c r="B501" s="62" t="str">
        <f>VLOOKUP(E501,销售员!A:C,3,0)</f>
        <v>广深</v>
      </c>
      <c r="C501" s="24" t="str">
        <f>VLOOKUP(E501,销售员!A:D,4,0)</f>
        <v>广东深圳</v>
      </c>
      <c r="D501" s="66">
        <v>821364</v>
      </c>
      <c r="E501" s="46" t="s">
        <v>1829</v>
      </c>
      <c r="F501" s="45" t="s">
        <v>2807</v>
      </c>
      <c r="G501" s="45" t="s">
        <v>2808</v>
      </c>
      <c r="H501" s="45" t="s">
        <v>2809</v>
      </c>
      <c r="I501" s="44" t="s">
        <v>2810</v>
      </c>
      <c r="J501" s="24">
        <f>SUMIF(利润与分析!B:B,成本与总价!D:D,利润与分析!K:K)</f>
        <v>638765.97</v>
      </c>
      <c r="K501" s="48" t="s">
        <v>79</v>
      </c>
      <c r="L501" s="49">
        <v>668865.13</v>
      </c>
      <c r="M501" s="77">
        <f t="shared" si="21"/>
        <v>4.5000342595225298E-2</v>
      </c>
      <c r="N501" s="46">
        <v>0</v>
      </c>
      <c r="O501" s="51" t="s">
        <v>2811</v>
      </c>
      <c r="Q501" s="52" t="s">
        <v>113</v>
      </c>
      <c r="R501" s="53" t="s">
        <v>51</v>
      </c>
      <c r="V501" s="53">
        <v>75</v>
      </c>
      <c r="X501" s="54">
        <v>45699.629513888904</v>
      </c>
      <c r="Y501" s="45" t="s">
        <v>52</v>
      </c>
      <c r="Z501" s="55" t="s">
        <v>2812</v>
      </c>
      <c r="AA501" s="44" t="s">
        <v>94</v>
      </c>
      <c r="AB501" s="56" t="s">
        <v>2813</v>
      </c>
      <c r="AC501" s="57">
        <v>2</v>
      </c>
      <c r="AD501" s="45" t="s">
        <v>2814</v>
      </c>
      <c r="AE501" s="92">
        <v>1</v>
      </c>
      <c r="AF501" s="45" t="s">
        <v>2814</v>
      </c>
      <c r="AI501" s="60"/>
      <c r="AO501" s="97">
        <f>(SUMIF(利润与分析!B:B,成本与总价!D:D,利润与分析!L:L)-J:J)/SUMIF(利润与分析!B:B,成本与总价!D:D,利润与分析!L:L)</f>
        <v>4.5000342595225298E-2</v>
      </c>
      <c r="AP501" s="77">
        <f t="shared" si="22"/>
        <v>0</v>
      </c>
      <c r="AR501" s="45">
        <f t="shared" si="23"/>
        <v>75</v>
      </c>
    </row>
    <row r="502" spans="1:44" ht="20.25" customHeight="1" x14ac:dyDescent="0.45">
      <c r="A502" s="62" t="str">
        <f>VLOOKUP(E502,销售员!A:B,2,0)</f>
        <v>北区</v>
      </c>
      <c r="B502" s="62" t="str">
        <f>VLOOKUP(E502,销售员!A:C,3,0)</f>
        <v>黑吉辽</v>
      </c>
      <c r="C502" s="24" t="str">
        <f>VLOOKUP(E502,销售员!A:D,4,0)</f>
        <v>黑龙江</v>
      </c>
      <c r="D502" s="66">
        <v>821341</v>
      </c>
      <c r="E502" s="46" t="s">
        <v>214</v>
      </c>
      <c r="F502" s="45" t="s">
        <v>2815</v>
      </c>
      <c r="G502" s="45" t="s">
        <v>216</v>
      </c>
      <c r="H502" s="45" t="s">
        <v>2816</v>
      </c>
      <c r="I502" s="44" t="s">
        <v>2817</v>
      </c>
      <c r="J502" s="24">
        <f>SUMIF(利润与分析!B:B,成本与总价!D:D,利润与分析!K:K)</f>
        <v>1407234.46</v>
      </c>
      <c r="K502" s="48" t="s">
        <v>79</v>
      </c>
      <c r="L502" s="49">
        <v>1407236</v>
      </c>
      <c r="M502" s="77">
        <f t="shared" si="21"/>
        <v>1.0943438057329601E-6</v>
      </c>
      <c r="N502" s="46">
        <v>50000</v>
      </c>
      <c r="O502" s="51" t="s">
        <v>2818</v>
      </c>
      <c r="P502" s="52" t="s">
        <v>213</v>
      </c>
      <c r="Q502" s="52" t="s">
        <v>113</v>
      </c>
      <c r="R502" s="53" t="s">
        <v>51</v>
      </c>
      <c r="V502" s="53">
        <v>0</v>
      </c>
      <c r="W502" s="53">
        <v>-3</v>
      </c>
      <c r="X502" s="54">
        <v>45699.630891203698</v>
      </c>
      <c r="Y502" s="45" t="s">
        <v>118</v>
      </c>
      <c r="Z502" s="55" t="s">
        <v>2819</v>
      </c>
      <c r="AA502" s="44" t="s">
        <v>127</v>
      </c>
      <c r="AC502" s="57">
        <v>2</v>
      </c>
      <c r="AD502" s="45" t="s">
        <v>120</v>
      </c>
      <c r="AE502" s="92">
        <v>1</v>
      </c>
      <c r="AF502" s="45" t="s">
        <v>120</v>
      </c>
      <c r="AI502" s="60"/>
      <c r="AO502" s="97">
        <f>(SUMIF(利润与分析!B:B,成本与总价!D:D,利润与分析!L:L)-J:J)/SUMIF(利润与分析!B:B,成本与总价!D:D,利润与分析!L:L)</f>
        <v>3.0000477888146901E-2</v>
      </c>
      <c r="AP502" s="77">
        <f t="shared" si="22"/>
        <v>-6.1645565879731002E-7</v>
      </c>
      <c r="AR502" s="45">
        <f t="shared" si="23"/>
        <v>0</v>
      </c>
    </row>
    <row r="503" spans="1:44" ht="20.25" customHeight="1" x14ac:dyDescent="0.45">
      <c r="A503" s="62" t="str">
        <f>VLOOKUP(E503,销售员!A:B,2,0)</f>
        <v>南区</v>
      </c>
      <c r="B503" s="62" t="str">
        <f>VLOOKUP(E503,销售员!A:C,3,0)</f>
        <v>鄂赣</v>
      </c>
      <c r="C503" s="24" t="str">
        <f>VLOOKUP(E503,销售员!A:D,4,0)</f>
        <v>湖北</v>
      </c>
      <c r="D503" s="66">
        <v>821372</v>
      </c>
      <c r="E503" s="46" t="s">
        <v>121</v>
      </c>
      <c r="F503" s="45" t="s">
        <v>2820</v>
      </c>
      <c r="G503" s="45" t="s">
        <v>2821</v>
      </c>
      <c r="H503" s="45" t="s">
        <v>2822</v>
      </c>
      <c r="I503" s="44" t="s">
        <v>2823</v>
      </c>
      <c r="J503" s="24">
        <f>SUMIF(利润与分析!B:B,成本与总价!D:D,利润与分析!K:K)</f>
        <v>952934.8</v>
      </c>
      <c r="K503" s="48" t="s">
        <v>79</v>
      </c>
      <c r="L503" s="49">
        <v>982406.32</v>
      </c>
      <c r="M503" s="77">
        <f t="shared" si="21"/>
        <v>2.99993184082935E-2</v>
      </c>
      <c r="N503" s="46">
        <v>0</v>
      </c>
      <c r="O503" s="51" t="s">
        <v>2824</v>
      </c>
      <c r="P503" s="52" t="s">
        <v>213</v>
      </c>
      <c r="Q503" s="52" t="s">
        <v>113</v>
      </c>
      <c r="R503" s="53" t="s">
        <v>51</v>
      </c>
      <c r="S503" s="53" t="s">
        <v>51</v>
      </c>
      <c r="T503" s="53">
        <v>115</v>
      </c>
      <c r="V503" s="53">
        <v>115</v>
      </c>
      <c r="X503" s="54">
        <v>45699.637141203697</v>
      </c>
      <c r="Y503" s="45" t="s">
        <v>92</v>
      </c>
      <c r="Z503" s="55" t="s">
        <v>2825</v>
      </c>
      <c r="AA503" s="44" t="s">
        <v>1262</v>
      </c>
      <c r="AC503" s="57">
        <v>1</v>
      </c>
      <c r="AD503" s="45" t="s">
        <v>245</v>
      </c>
      <c r="AE503" s="92">
        <v>1</v>
      </c>
      <c r="AF503" s="45" t="s">
        <v>245</v>
      </c>
      <c r="AI503" s="60"/>
      <c r="AO503" s="97">
        <f>(SUMIF(利润与分析!B:B,成本与总价!D:D,利润与分析!L:L)-J:J)/SUMIF(利润与分析!B:B,成本与总价!D:D,利润与分析!L:L)</f>
        <v>2.99993184082935E-2</v>
      </c>
      <c r="AP503" s="77">
        <f t="shared" si="22"/>
        <v>0</v>
      </c>
      <c r="AR503" s="45">
        <f t="shared" si="23"/>
        <v>115</v>
      </c>
    </row>
    <row r="504" spans="1:44" ht="20.25" customHeight="1" x14ac:dyDescent="0.45">
      <c r="A504" s="62" t="str">
        <f>VLOOKUP(E504,销售员!A:B,2,0)</f>
        <v>北区</v>
      </c>
      <c r="B504" s="62" t="str">
        <f>VLOOKUP(E504,销售员!A:C,3,0)</f>
        <v>新甘青</v>
      </c>
      <c r="C504" s="24" t="str">
        <f>VLOOKUP(E504,销售员!A:D,4,0)</f>
        <v>甘肃</v>
      </c>
      <c r="D504" s="66">
        <v>821140</v>
      </c>
      <c r="E504" s="46" t="s">
        <v>193</v>
      </c>
      <c r="F504" s="45" t="s">
        <v>2826</v>
      </c>
      <c r="G504" s="45" t="s">
        <v>2827</v>
      </c>
      <c r="H504" s="45" t="s">
        <v>2828</v>
      </c>
      <c r="I504" s="44" t="s">
        <v>2829</v>
      </c>
      <c r="J504" s="24">
        <f>SUMIF(利润与分析!B:B,成本与总价!D:D,利润与分析!K:K)</f>
        <v>101634.01</v>
      </c>
      <c r="K504" s="48" t="s">
        <v>79</v>
      </c>
      <c r="L504" s="49">
        <v>106423.03999999999</v>
      </c>
      <c r="M504" s="77">
        <f t="shared" si="21"/>
        <v>4.4999936104061701E-2</v>
      </c>
      <c r="N504" s="46">
        <v>0</v>
      </c>
      <c r="O504" s="51" t="s">
        <v>2458</v>
      </c>
      <c r="P504" s="52" t="s">
        <v>91</v>
      </c>
      <c r="Q504" s="52" t="s">
        <v>113</v>
      </c>
      <c r="X504" s="54">
        <v>45698.723460648202</v>
      </c>
      <c r="Y504" s="45" t="s">
        <v>52</v>
      </c>
      <c r="Z504" s="55" t="s">
        <v>119</v>
      </c>
      <c r="AA504" s="44" t="s">
        <v>105</v>
      </c>
      <c r="AB504" s="56" t="s">
        <v>2830</v>
      </c>
      <c r="AC504" s="57">
        <v>3</v>
      </c>
      <c r="AD504" s="45" t="s">
        <v>128</v>
      </c>
      <c r="AE504" s="92">
        <v>1</v>
      </c>
      <c r="AF504" s="45" t="s">
        <v>128</v>
      </c>
      <c r="AI504" s="60"/>
      <c r="AO504" s="97">
        <f>(SUMIF(利润与分析!B:B,成本与总价!D:D,利润与分析!L:L)-J:J)/SUMIF(利润与分析!B:B,成本与总价!D:D,利润与分析!L:L)</f>
        <v>4.50000258402668E-2</v>
      </c>
      <c r="AP504" s="77">
        <f t="shared" si="22"/>
        <v>8.9736205154122799E-8</v>
      </c>
      <c r="AR504" s="45">
        <f t="shared" si="23"/>
        <v>0</v>
      </c>
    </row>
    <row r="505" spans="1:44" ht="20.25" customHeight="1" x14ac:dyDescent="0.45">
      <c r="A505" s="62" t="str">
        <f>VLOOKUP(E505,销售员!A:B,2,0)</f>
        <v>南区</v>
      </c>
      <c r="B505" s="62" t="str">
        <f>VLOOKUP(E505,销售员!A:C,3,0)</f>
        <v>沪浙</v>
      </c>
      <c r="C505" s="24" t="str">
        <f>VLOOKUP(E505,销售员!A:D,4,0)</f>
        <v>上海</v>
      </c>
      <c r="D505" s="66">
        <v>821383</v>
      </c>
      <c r="E505" s="46" t="s">
        <v>908</v>
      </c>
      <c r="F505" s="45" t="s">
        <v>2831</v>
      </c>
      <c r="G505" s="45" t="s">
        <v>910</v>
      </c>
      <c r="H505" s="45" t="s">
        <v>2832</v>
      </c>
      <c r="I505" s="44" t="s">
        <v>2833</v>
      </c>
      <c r="J505" s="24">
        <f>SUMIF(利润与分析!B:B,成本与总价!D:D,利润与分析!K:K)</f>
        <v>111314.41</v>
      </c>
      <c r="K505" s="48" t="s">
        <v>79</v>
      </c>
      <c r="L505" s="49">
        <v>116559.6</v>
      </c>
      <c r="M505" s="77">
        <f t="shared" si="21"/>
        <v>4.5000068634415497E-2</v>
      </c>
      <c r="N505" s="46">
        <v>0</v>
      </c>
      <c r="O505" s="51" t="s">
        <v>2834</v>
      </c>
      <c r="P505" s="52" t="s">
        <v>91</v>
      </c>
      <c r="Q505" s="52" t="s">
        <v>113</v>
      </c>
      <c r="X505" s="54">
        <v>45699.651446759301</v>
      </c>
      <c r="Y505" s="45" t="s">
        <v>52</v>
      </c>
      <c r="Z505" s="55" t="s">
        <v>119</v>
      </c>
      <c r="AA505" s="44" t="s">
        <v>1262</v>
      </c>
      <c r="AC505" s="57">
        <v>1</v>
      </c>
      <c r="AD505" s="45" t="s">
        <v>128</v>
      </c>
      <c r="AE505" s="92">
        <v>1</v>
      </c>
      <c r="AF505" s="45" t="s">
        <v>128</v>
      </c>
      <c r="AI505" s="60"/>
      <c r="AO505" s="97">
        <f>(SUMIF(利润与分析!B:B,成本与总价!D:D,利润与分析!L:L)-J:J)/SUMIF(利润与分析!B:B,成本与总价!D:D,利润与分析!L:L)</f>
        <v>4.5000887956986903E-2</v>
      </c>
      <c r="AP505" s="77">
        <f t="shared" si="22"/>
        <v>8.1932257142008902E-7</v>
      </c>
      <c r="AR505" s="45">
        <f t="shared" si="23"/>
        <v>0</v>
      </c>
    </row>
    <row r="506" spans="1:44" ht="20.25" customHeight="1" x14ac:dyDescent="0.45">
      <c r="A506" s="62" t="str">
        <f>VLOOKUP(E506,销售员!A:B,2,0)</f>
        <v>南区</v>
      </c>
      <c r="B506" s="62" t="str">
        <f>VLOOKUP(E506,销售员!A:C,3,0)</f>
        <v>福建</v>
      </c>
      <c r="C506" s="24" t="str">
        <f>VLOOKUP(E506,销售员!A:D,4,0)</f>
        <v>福建</v>
      </c>
      <c r="D506" s="66">
        <v>821392</v>
      </c>
      <c r="E506" s="46" t="s">
        <v>226</v>
      </c>
      <c r="F506" s="45" t="s">
        <v>2835</v>
      </c>
      <c r="G506" s="45" t="s">
        <v>756</v>
      </c>
      <c r="H506" s="45" t="s">
        <v>2836</v>
      </c>
      <c r="I506" s="44" t="s">
        <v>2837</v>
      </c>
      <c r="J506" s="24">
        <f>SUMIF(利润与分析!B:B,成本与总价!D:D,利润与分析!K:K)</f>
        <v>23564.6</v>
      </c>
      <c r="K506" s="48" t="s">
        <v>79</v>
      </c>
      <c r="L506" s="49">
        <v>24675</v>
      </c>
      <c r="M506" s="77">
        <f t="shared" si="21"/>
        <v>4.5001013171225998E-2</v>
      </c>
      <c r="N506" s="46">
        <v>0</v>
      </c>
      <c r="O506" s="51" t="s">
        <v>2834</v>
      </c>
      <c r="P506" s="52" t="s">
        <v>91</v>
      </c>
      <c r="Q506" s="52" t="s">
        <v>113</v>
      </c>
      <c r="X506" s="54">
        <v>45699.656099537002</v>
      </c>
      <c r="Y506" s="45" t="s">
        <v>52</v>
      </c>
      <c r="Z506" s="55" t="s">
        <v>119</v>
      </c>
      <c r="AA506" s="44" t="s">
        <v>94</v>
      </c>
      <c r="AC506" s="57">
        <v>1</v>
      </c>
      <c r="AD506" s="45" t="s">
        <v>128</v>
      </c>
      <c r="AE506" s="92">
        <v>1</v>
      </c>
      <c r="AF506" s="45" t="s">
        <v>128</v>
      </c>
      <c r="AI506" s="60"/>
      <c r="AO506" s="97">
        <f>(SUMIF(利润与分析!B:B,成本与总价!D:D,利润与分析!L:L)-J:J)/SUMIF(利润与分析!B:B,成本与总价!D:D,利润与分析!L:L)</f>
        <v>4.5001013171225998E-2</v>
      </c>
      <c r="AP506" s="77">
        <f t="shared" si="22"/>
        <v>0</v>
      </c>
      <c r="AR506" s="45">
        <f t="shared" si="23"/>
        <v>0</v>
      </c>
    </row>
    <row r="507" spans="1:44" ht="20.25" customHeight="1" x14ac:dyDescent="0.45">
      <c r="A507" s="62" t="str">
        <f>VLOOKUP(E507,销售员!A:B,2,0)</f>
        <v>北区</v>
      </c>
      <c r="B507" s="62" t="str">
        <f>VLOOKUP(E507,销售员!A:C,3,0)</f>
        <v>陕豫鲁</v>
      </c>
      <c r="C507" s="24" t="str">
        <f>VLOOKUP(E507,销售员!A:D,4,0)</f>
        <v>山东</v>
      </c>
      <c r="D507" s="66">
        <v>820854</v>
      </c>
      <c r="E507" s="46" t="s">
        <v>140</v>
      </c>
      <c r="F507" s="45" t="s">
        <v>2838</v>
      </c>
      <c r="G507" s="45" t="s">
        <v>2839</v>
      </c>
      <c r="H507" s="45" t="s">
        <v>2840</v>
      </c>
      <c r="I507" s="44" t="s">
        <v>2841</v>
      </c>
      <c r="J507" s="24">
        <f>SUMIF(利润与分析!B:B,成本与总价!D:D,利润与分析!K:K)</f>
        <v>2974826.82</v>
      </c>
      <c r="K507" s="48" t="s">
        <v>79</v>
      </c>
      <c r="L507" s="49">
        <v>3114991.88</v>
      </c>
      <c r="M507" s="77">
        <f t="shared" si="21"/>
        <v>4.4996926284122503E-2</v>
      </c>
      <c r="N507" s="46">
        <v>591624.57999999996</v>
      </c>
      <c r="O507" s="51" t="s">
        <v>2842</v>
      </c>
      <c r="P507" s="52" t="s">
        <v>61</v>
      </c>
      <c r="Q507" s="52" t="s">
        <v>113</v>
      </c>
      <c r="R507" s="53" t="s">
        <v>51</v>
      </c>
      <c r="T507" s="53">
        <v>180</v>
      </c>
      <c r="V507" s="53">
        <v>180</v>
      </c>
      <c r="X507" s="54">
        <v>45699.677592592598</v>
      </c>
      <c r="Y507" s="45" t="s">
        <v>92</v>
      </c>
      <c r="Z507" s="55" t="s">
        <v>114</v>
      </c>
      <c r="AA507" s="44" t="s">
        <v>105</v>
      </c>
      <c r="AB507" s="56" t="s">
        <v>2843</v>
      </c>
      <c r="AC507" s="57">
        <v>3</v>
      </c>
      <c r="AD507" s="45" t="s">
        <v>179</v>
      </c>
      <c r="AE507" s="92">
        <v>1</v>
      </c>
      <c r="AF507" s="45" t="s">
        <v>179</v>
      </c>
      <c r="AI507" s="60"/>
      <c r="AO507" s="97">
        <f>(SUMIF(利润与分析!B:B,成本与总价!D:D,利润与分析!L:L)-J:J)/SUMIF(利润与分析!B:B,成本与总价!D:D,利润与分析!L:L)</f>
        <v>4.4996947744921301E-2</v>
      </c>
      <c r="AP507" s="77">
        <f t="shared" si="22"/>
        <v>2.1460798783901101E-8</v>
      </c>
      <c r="AR507" s="45">
        <f t="shared" si="23"/>
        <v>180</v>
      </c>
    </row>
    <row r="508" spans="1:44" ht="20.25" customHeight="1" x14ac:dyDescent="0.45">
      <c r="A508" s="62" t="str">
        <f>VLOOKUP(E508,销售员!A:B,2,0)</f>
        <v>北区</v>
      </c>
      <c r="B508" s="62" t="str">
        <f>VLOOKUP(E508,销售员!A:C,3,0)</f>
        <v>京津冀</v>
      </c>
      <c r="C508" s="24" t="str">
        <f>VLOOKUP(E508,销售员!A:D,4,0)</f>
        <v>北京</v>
      </c>
      <c r="D508" s="66">
        <v>821377</v>
      </c>
      <c r="E508" s="46" t="s">
        <v>323</v>
      </c>
      <c r="F508" s="45" t="s">
        <v>2844</v>
      </c>
      <c r="G508" s="45" t="s">
        <v>554</v>
      </c>
      <c r="H508" s="45" t="s">
        <v>2845</v>
      </c>
      <c r="I508" s="44" t="s">
        <v>2846</v>
      </c>
      <c r="J508" s="24">
        <f>SUMIF(利润与分析!B:B,成本与总价!D:D,利润与分析!K:K)</f>
        <v>2957.6</v>
      </c>
      <c r="K508" s="48" t="s">
        <v>79</v>
      </c>
      <c r="L508" s="49">
        <v>3097</v>
      </c>
      <c r="M508" s="77">
        <f t="shared" si="21"/>
        <v>4.5011301259283397E-2</v>
      </c>
      <c r="N508" s="46">
        <v>0</v>
      </c>
      <c r="O508" s="51" t="s">
        <v>2847</v>
      </c>
      <c r="Q508" s="52" t="s">
        <v>113</v>
      </c>
      <c r="X508" s="54">
        <v>45699.690497685202</v>
      </c>
      <c r="Y508" s="45" t="s">
        <v>52</v>
      </c>
      <c r="Z508" s="55" t="s">
        <v>119</v>
      </c>
      <c r="AA508" s="44" t="s">
        <v>127</v>
      </c>
      <c r="AC508" s="57">
        <v>1</v>
      </c>
      <c r="AD508" s="45" t="s">
        <v>128</v>
      </c>
      <c r="AE508" s="92">
        <v>1</v>
      </c>
      <c r="AF508" s="45" t="s">
        <v>128</v>
      </c>
      <c r="AI508" s="60"/>
      <c r="AO508" s="97">
        <f>(SUMIF(利润与分析!B:B,成本与总价!D:D,利润与分析!L:L)-J:J)/SUMIF(利润与分析!B:B,成本与总价!D:D,利润与分析!L:L)</f>
        <v>4.5011301259283397E-2</v>
      </c>
      <c r="AP508" s="77">
        <f t="shared" si="22"/>
        <v>0</v>
      </c>
      <c r="AR508" s="45">
        <f t="shared" si="23"/>
        <v>0</v>
      </c>
    </row>
    <row r="509" spans="1:44" ht="20.25" customHeight="1" x14ac:dyDescent="0.45">
      <c r="A509" s="62" t="str">
        <f>VLOOKUP(E509,销售员!A:B,2,0)</f>
        <v>南区</v>
      </c>
      <c r="B509" s="62" t="str">
        <f>VLOOKUP(E509,销售员!A:C,3,0)</f>
        <v>广深</v>
      </c>
      <c r="C509" s="24" t="str">
        <f>VLOOKUP(E509,销售员!A:D,4,0)</f>
        <v>广东深圳</v>
      </c>
      <c r="D509" s="66">
        <v>821223</v>
      </c>
      <c r="E509" s="46" t="s">
        <v>1126</v>
      </c>
      <c r="F509" s="45" t="s">
        <v>2848</v>
      </c>
      <c r="G509" s="45" t="s">
        <v>2849</v>
      </c>
      <c r="H509" s="45" t="s">
        <v>2850</v>
      </c>
      <c r="I509" s="44" t="s">
        <v>2851</v>
      </c>
      <c r="J509" s="24">
        <f>SUMIF(利润与分析!B:B,成本与总价!D:D,利润与分析!K:K)</f>
        <v>192552.58</v>
      </c>
      <c r="K509" s="48" t="s">
        <v>79</v>
      </c>
      <c r="L509" s="49">
        <v>201625.76</v>
      </c>
      <c r="M509" s="77">
        <f t="shared" si="21"/>
        <v>4.5000103161421397E-2</v>
      </c>
      <c r="N509" s="46">
        <v>0</v>
      </c>
      <c r="O509" s="51" t="s">
        <v>2852</v>
      </c>
      <c r="Q509" s="52" t="s">
        <v>113</v>
      </c>
      <c r="R509" s="53" t="s">
        <v>51</v>
      </c>
      <c r="V509" s="53">
        <v>115</v>
      </c>
      <c r="X509" s="54">
        <v>45700.4050810185</v>
      </c>
      <c r="Y509" s="45" t="s">
        <v>52</v>
      </c>
      <c r="Z509" s="55" t="s">
        <v>2853</v>
      </c>
      <c r="AA509" s="44" t="s">
        <v>94</v>
      </c>
      <c r="AC509" s="57">
        <v>1</v>
      </c>
      <c r="AD509" s="45" t="s">
        <v>245</v>
      </c>
      <c r="AE509" s="92">
        <v>1</v>
      </c>
      <c r="AF509" s="45" t="s">
        <v>245</v>
      </c>
      <c r="AI509" s="60"/>
      <c r="AO509" s="97">
        <f>(SUMIF(利润与分析!B:B,成本与总价!D:D,利润与分析!L:L)-J:J)/SUMIF(利润与分析!B:B,成本与总价!D:D,利润与分析!L:L)</f>
        <v>4.5000103161421397E-2</v>
      </c>
      <c r="AP509" s="77">
        <f t="shared" si="22"/>
        <v>0</v>
      </c>
      <c r="AR509" s="45">
        <f t="shared" si="23"/>
        <v>115</v>
      </c>
    </row>
    <row r="510" spans="1:44" ht="20.25" customHeight="1" x14ac:dyDescent="0.45">
      <c r="A510" s="62" t="str">
        <f>VLOOKUP(E510,销售员!A:B,2,0)</f>
        <v>北区</v>
      </c>
      <c r="B510" s="62" t="str">
        <f>VLOOKUP(E510,销售员!A:C,3,0)</f>
        <v>黑吉辽</v>
      </c>
      <c r="C510" s="24" t="str">
        <f>VLOOKUP(E510,销售员!A:D,4,0)</f>
        <v>吉林</v>
      </c>
      <c r="D510" s="66">
        <v>821290</v>
      </c>
      <c r="E510" s="46" t="s">
        <v>2492</v>
      </c>
      <c r="F510" s="45" t="s">
        <v>2854</v>
      </c>
      <c r="G510" s="45" t="s">
        <v>2494</v>
      </c>
      <c r="H510" s="45" t="s">
        <v>2855</v>
      </c>
      <c r="I510" s="44" t="s">
        <v>2856</v>
      </c>
      <c r="J510" s="24">
        <f>SUMIF(利润与分析!B:B,成本与总价!D:D,利润与分析!K:K)</f>
        <v>132355.07</v>
      </c>
      <c r="K510" s="48" t="s">
        <v>79</v>
      </c>
      <c r="L510" s="49">
        <v>138591.76</v>
      </c>
      <c r="M510" s="77">
        <f t="shared" si="21"/>
        <v>4.5000438698520003E-2</v>
      </c>
      <c r="N510" s="46">
        <v>0</v>
      </c>
      <c r="O510" s="51" t="s">
        <v>2857</v>
      </c>
      <c r="P510" s="52" t="s">
        <v>61</v>
      </c>
      <c r="Q510" s="52" t="s">
        <v>113</v>
      </c>
      <c r="R510" s="53" t="s">
        <v>51</v>
      </c>
      <c r="S510" s="53" t="s">
        <v>51</v>
      </c>
      <c r="T510" s="53">
        <v>90</v>
      </c>
      <c r="V510" s="53">
        <v>90</v>
      </c>
      <c r="X510" s="54">
        <v>45700.419351851902</v>
      </c>
      <c r="Y510" s="45" t="s">
        <v>52</v>
      </c>
      <c r="Z510" s="55" t="s">
        <v>2498</v>
      </c>
      <c r="AA510" s="44" t="s">
        <v>127</v>
      </c>
      <c r="AC510" s="57">
        <v>1</v>
      </c>
      <c r="AD510" s="45" t="s">
        <v>206</v>
      </c>
      <c r="AE510" s="92">
        <v>1</v>
      </c>
      <c r="AF510" s="45" t="s">
        <v>206</v>
      </c>
      <c r="AI510" s="60"/>
      <c r="AO510" s="97">
        <f>(SUMIF(利润与分析!B:B,成本与总价!D:D,利润与分析!L:L)-J:J)/SUMIF(利润与分析!B:B,成本与总价!D:D,利润与分析!L:L)</f>
        <v>4.5000438698520003E-2</v>
      </c>
      <c r="AP510" s="77">
        <f t="shared" si="22"/>
        <v>0</v>
      </c>
      <c r="AR510" s="45">
        <f t="shared" si="23"/>
        <v>90</v>
      </c>
    </row>
    <row r="511" spans="1:44" ht="20.25" customHeight="1" x14ac:dyDescent="0.45">
      <c r="A511" s="62" t="str">
        <f>VLOOKUP(E511,销售员!A:B,2,0)</f>
        <v>北区</v>
      </c>
      <c r="B511" s="62" t="str">
        <f>VLOOKUP(E511,销售员!A:C,3,0)</f>
        <v>黑吉辽</v>
      </c>
      <c r="C511" s="24" t="str">
        <f>VLOOKUP(E511,销售员!A:D,4,0)</f>
        <v>吉林</v>
      </c>
      <c r="D511" s="66">
        <v>821288</v>
      </c>
      <c r="E511" s="46" t="s">
        <v>2492</v>
      </c>
      <c r="F511" s="45" t="s">
        <v>2858</v>
      </c>
      <c r="G511" s="45" t="s">
        <v>2494</v>
      </c>
      <c r="H511" s="45" t="s">
        <v>2859</v>
      </c>
      <c r="I511" s="44" t="s">
        <v>2860</v>
      </c>
      <c r="J511" s="24">
        <f>SUMIF(利润与分析!B:B,成本与总价!D:D,利润与分析!K:K)</f>
        <v>138376.75</v>
      </c>
      <c r="K511" s="48" t="s">
        <v>79</v>
      </c>
      <c r="L511" s="49">
        <v>144897.12</v>
      </c>
      <c r="M511" s="77">
        <f t="shared" si="21"/>
        <v>4.4999997239420601E-2</v>
      </c>
      <c r="N511" s="46">
        <v>0</v>
      </c>
      <c r="O511" s="51" t="s">
        <v>2857</v>
      </c>
      <c r="P511" s="52" t="s">
        <v>61</v>
      </c>
      <c r="Q511" s="52" t="s">
        <v>113</v>
      </c>
      <c r="R511" s="53" t="s">
        <v>51</v>
      </c>
      <c r="S511" s="53" t="s">
        <v>51</v>
      </c>
      <c r="T511" s="53">
        <v>90</v>
      </c>
      <c r="V511" s="53">
        <v>90</v>
      </c>
      <c r="X511" s="54">
        <v>45700.420439814799</v>
      </c>
      <c r="Y511" s="45" t="s">
        <v>52</v>
      </c>
      <c r="Z511" s="55" t="s">
        <v>2498</v>
      </c>
      <c r="AA511" s="44" t="s">
        <v>127</v>
      </c>
      <c r="AC511" s="57">
        <v>1</v>
      </c>
      <c r="AD511" s="45" t="s">
        <v>206</v>
      </c>
      <c r="AE511" s="92">
        <v>1</v>
      </c>
      <c r="AF511" s="45" t="s">
        <v>206</v>
      </c>
      <c r="AI511" s="60"/>
      <c r="AO511" s="97">
        <f>(SUMIF(利润与分析!B:B,成本与总价!D:D,利润与分析!L:L)-J:J)/SUMIF(利润与分析!B:B,成本与总价!D:D,利润与分析!L:L)</f>
        <v>4.4999997239420601E-2</v>
      </c>
      <c r="AP511" s="77">
        <f t="shared" si="22"/>
        <v>0</v>
      </c>
      <c r="AR511" s="45">
        <f t="shared" si="23"/>
        <v>90</v>
      </c>
    </row>
    <row r="512" spans="1:44" ht="20.25" customHeight="1" x14ac:dyDescent="0.45">
      <c r="A512" s="62" t="str">
        <f>VLOOKUP(E512,销售员!A:B,2,0)</f>
        <v>北区</v>
      </c>
      <c r="B512" s="62" t="str">
        <f>VLOOKUP(E512,销售员!A:C,3,0)</f>
        <v>陕豫鲁</v>
      </c>
      <c r="C512" s="24" t="str">
        <f>VLOOKUP(E512,销售员!A:D,4,0)</f>
        <v>陕西</v>
      </c>
      <c r="D512" s="66">
        <v>820689</v>
      </c>
      <c r="E512" s="46" t="s">
        <v>2861</v>
      </c>
      <c r="F512" s="45" t="s">
        <v>2862</v>
      </c>
      <c r="G512" s="45" t="s">
        <v>2863</v>
      </c>
      <c r="H512" s="45" t="s">
        <v>2864</v>
      </c>
      <c r="I512" s="44" t="s">
        <v>2865</v>
      </c>
      <c r="J512" s="24">
        <f>SUMIF(利润与分析!B:B,成本与总价!D:D,利润与分析!K:K)</f>
        <v>3486607.57</v>
      </c>
      <c r="K512" s="48" t="s">
        <v>79</v>
      </c>
      <c r="L512" s="49">
        <v>3709779.15</v>
      </c>
      <c r="M512" s="77">
        <f t="shared" si="21"/>
        <v>6.0157645772525303E-2</v>
      </c>
      <c r="N512" s="46">
        <v>0</v>
      </c>
      <c r="O512" s="51" t="s">
        <v>2866</v>
      </c>
      <c r="P512" s="52" t="s">
        <v>91</v>
      </c>
      <c r="Q512" s="52" t="s">
        <v>113</v>
      </c>
      <c r="R512" s="53" t="s">
        <v>51</v>
      </c>
      <c r="V512" s="53">
        <v>180</v>
      </c>
      <c r="W512" s="53">
        <v>2</v>
      </c>
      <c r="X512" s="54">
        <v>45696.586018518501</v>
      </c>
      <c r="Y512" s="45" t="s">
        <v>92</v>
      </c>
      <c r="Z512" s="55" t="s">
        <v>2867</v>
      </c>
      <c r="AA512" s="44" t="s">
        <v>105</v>
      </c>
      <c r="AC512" s="57">
        <v>2</v>
      </c>
      <c r="AD512" s="45" t="s">
        <v>2868</v>
      </c>
      <c r="AE512" s="58" t="s">
        <v>385</v>
      </c>
      <c r="AF512" s="45" t="s">
        <v>120</v>
      </c>
      <c r="AG512" s="59" t="s">
        <v>386</v>
      </c>
      <c r="AH512" s="45" t="s">
        <v>179</v>
      </c>
      <c r="AI512" s="60"/>
      <c r="AO512" s="97">
        <f>(SUMIF(利润与分析!B:B,成本与总价!D:D,利润与分析!L:L)-J:J)/SUMIF(利润与分析!B:B,成本与总价!D:D,利润与分析!L:L)</f>
        <v>4.1360798067794899E-2</v>
      </c>
      <c r="AP512" s="77">
        <f t="shared" si="22"/>
        <v>1.20315229526962E-3</v>
      </c>
      <c r="AR512" s="45">
        <f t="shared" si="23"/>
        <v>162</v>
      </c>
    </row>
    <row r="513" spans="1:44" ht="20.25" customHeight="1" x14ac:dyDescent="0.45">
      <c r="A513" s="62" t="str">
        <f>VLOOKUP(E513,销售员!A:B,2,0)</f>
        <v>北区</v>
      </c>
      <c r="B513" s="62" t="str">
        <f>VLOOKUP(E513,销售员!A:C,3,0)</f>
        <v>陕豫鲁</v>
      </c>
      <c r="C513" s="24" t="str">
        <f>VLOOKUP(E513,销售员!A:D,4,0)</f>
        <v>河南</v>
      </c>
      <c r="D513" s="66">
        <v>819776</v>
      </c>
      <c r="E513" s="46" t="s">
        <v>1626</v>
      </c>
      <c r="F513" s="45" t="s">
        <v>2869</v>
      </c>
      <c r="G513" s="45" t="s">
        <v>2870</v>
      </c>
      <c r="H513" s="45" t="s">
        <v>2871</v>
      </c>
      <c r="I513" s="44" t="s">
        <v>2872</v>
      </c>
      <c r="J513" s="24">
        <f>SUMIF(利润与分析!B:B,成本与总价!D:D,利润与分析!K:K)</f>
        <v>938168.66</v>
      </c>
      <c r="K513" s="48" t="s">
        <v>79</v>
      </c>
      <c r="L513" s="49">
        <v>982379.27</v>
      </c>
      <c r="M513" s="77">
        <f t="shared" si="21"/>
        <v>4.5003606397353998E-2</v>
      </c>
      <c r="N513" s="46">
        <v>0</v>
      </c>
      <c r="O513" s="51" t="s">
        <v>2190</v>
      </c>
      <c r="P513" s="52" t="s">
        <v>91</v>
      </c>
      <c r="Q513" s="52" t="s">
        <v>81</v>
      </c>
      <c r="R513" s="53" t="s">
        <v>51</v>
      </c>
      <c r="S513" s="53" t="s">
        <v>51</v>
      </c>
      <c r="T513" s="53">
        <v>180</v>
      </c>
      <c r="V513" s="53">
        <v>180</v>
      </c>
      <c r="X513" s="54">
        <v>45678.475057870397</v>
      </c>
      <c r="Y513" s="45" t="s">
        <v>92</v>
      </c>
      <c r="Z513" s="55" t="s">
        <v>2873</v>
      </c>
      <c r="AA513" s="44" t="s">
        <v>105</v>
      </c>
      <c r="AC513" s="57">
        <v>1</v>
      </c>
      <c r="AD513" s="45" t="s">
        <v>179</v>
      </c>
      <c r="AE513" s="92">
        <v>1</v>
      </c>
      <c r="AF513" s="45" t="s">
        <v>179</v>
      </c>
      <c r="AI513" s="60"/>
      <c r="AO513" s="97">
        <f>(SUMIF(利润与分析!B:B,成本与总价!D:D,利润与分析!L:L)-J:J)/SUMIF(利润与分析!B:B,成本与总价!D:D,利润与分析!L:L)</f>
        <v>4.5003606397353998E-2</v>
      </c>
      <c r="AP513" s="77">
        <f t="shared" si="22"/>
        <v>0</v>
      </c>
      <c r="AR513" s="45">
        <f t="shared" si="23"/>
        <v>180</v>
      </c>
    </row>
    <row r="514" spans="1:44" ht="20.25" customHeight="1" x14ac:dyDescent="0.45">
      <c r="A514" s="62" t="str">
        <f>VLOOKUP(E514,销售员!A:B,2,0)</f>
        <v>南区</v>
      </c>
      <c r="B514" s="62" t="str">
        <f>VLOOKUP(E514,销售员!A:C,3,0)</f>
        <v>苏皖</v>
      </c>
      <c r="C514" s="24" t="str">
        <f>VLOOKUP(E514,销售员!A:D,4,0)</f>
        <v>安徽</v>
      </c>
      <c r="D514" s="66">
        <v>821464</v>
      </c>
      <c r="E514" s="46" t="s">
        <v>425</v>
      </c>
      <c r="F514" s="45" t="s">
        <v>2874</v>
      </c>
      <c r="G514" s="45" t="s">
        <v>2875</v>
      </c>
      <c r="H514" s="45" t="s">
        <v>2876</v>
      </c>
      <c r="I514" s="44" t="s">
        <v>2877</v>
      </c>
      <c r="J514" s="24">
        <f>SUMIF(利润与分析!B:B,成本与总价!D:D,利润与分析!K:K)</f>
        <v>1156610.96</v>
      </c>
      <c r="K514" s="48" t="s">
        <v>79</v>
      </c>
      <c r="L514" s="49">
        <v>1216413.8799999999</v>
      </c>
      <c r="M514" s="77">
        <f t="shared" ref="M514:M577" si="24">(L:L-J:J)/L:L</f>
        <v>4.9163299583526603E-2</v>
      </c>
      <c r="N514" s="46">
        <v>0</v>
      </c>
      <c r="O514" s="51" t="s">
        <v>2878</v>
      </c>
      <c r="P514" s="52" t="s">
        <v>91</v>
      </c>
      <c r="Q514" s="52" t="s">
        <v>113</v>
      </c>
      <c r="R514" s="53" t="s">
        <v>51</v>
      </c>
      <c r="V514" s="53">
        <v>90</v>
      </c>
      <c r="X514" s="54">
        <v>45700.458043981504</v>
      </c>
      <c r="Y514" s="45" t="s">
        <v>92</v>
      </c>
      <c r="Z514" s="55" t="s">
        <v>2879</v>
      </c>
      <c r="AA514" s="44" t="s">
        <v>83</v>
      </c>
      <c r="AC514" s="57">
        <v>1</v>
      </c>
      <c r="AD514" s="45" t="s">
        <v>206</v>
      </c>
      <c r="AE514" s="92">
        <v>1</v>
      </c>
      <c r="AF514" s="45" t="s">
        <v>206</v>
      </c>
      <c r="AI514" s="60"/>
      <c r="AO514" s="97">
        <f>(SUMIF(利润与分析!B:B,成本与总价!D:D,利润与分析!L:L)-J:J)/SUMIF(利润与分析!B:B,成本与总价!D:D,利润与分析!L:L)</f>
        <v>4.9750761582712397E-2</v>
      </c>
      <c r="AP514" s="77">
        <f t="shared" ref="AP514:AP522" si="25">AO514-M514+W514%</f>
        <v>5.8746199918583602E-4</v>
      </c>
      <c r="AR514" s="45">
        <f t="shared" ref="AR514:AR522" si="26">IF(R514="是",AE514*AF514+AG514*AH514+AI514*AJ514+AK514*AL514+AM514*AN514,0)</f>
        <v>90</v>
      </c>
    </row>
    <row r="515" spans="1:44" ht="20.25" customHeight="1" x14ac:dyDescent="0.45">
      <c r="A515" s="62" t="str">
        <f>VLOOKUP(E515,销售员!A:B,2,0)</f>
        <v>北区</v>
      </c>
      <c r="B515" s="62" t="str">
        <f>VLOOKUP(E515,销售员!A:C,3,0)</f>
        <v>行业业务</v>
      </c>
      <c r="C515" s="24" t="str">
        <f>VLOOKUP(E515,销售员!A:D,4,0)</f>
        <v>综合</v>
      </c>
      <c r="D515" s="66">
        <v>821465</v>
      </c>
      <c r="E515" s="46" t="s">
        <v>2880</v>
      </c>
      <c r="F515" s="45" t="s">
        <v>2881</v>
      </c>
      <c r="G515" s="45" t="s">
        <v>2882</v>
      </c>
      <c r="H515" s="45" t="s">
        <v>2883</v>
      </c>
      <c r="I515" s="44" t="s">
        <v>2884</v>
      </c>
      <c r="J515" s="24">
        <f>SUMIF(利润与分析!B:B,成本与总价!D:D,利润与分析!K:K)</f>
        <v>43899.794240000003</v>
      </c>
      <c r="K515" s="48" t="s">
        <v>79</v>
      </c>
      <c r="L515" s="49">
        <v>45080</v>
      </c>
      <c r="M515" s="77">
        <f t="shared" si="24"/>
        <v>2.6180251996450899E-2</v>
      </c>
      <c r="N515" s="46">
        <v>0</v>
      </c>
      <c r="O515" s="51" t="s">
        <v>2885</v>
      </c>
      <c r="P515" s="52" t="s">
        <v>61</v>
      </c>
      <c r="Q515" s="52" t="s">
        <v>103</v>
      </c>
      <c r="X515" s="54">
        <v>45700.468217592599</v>
      </c>
      <c r="Y515" s="45" t="s">
        <v>118</v>
      </c>
      <c r="Z515" s="55" t="s">
        <v>119</v>
      </c>
      <c r="AA515" s="44" t="s">
        <v>105</v>
      </c>
      <c r="AC515" s="57">
        <v>1</v>
      </c>
      <c r="AD515" s="45" t="s">
        <v>120</v>
      </c>
      <c r="AE515" s="92">
        <v>1</v>
      </c>
      <c r="AF515" s="45" t="s">
        <v>120</v>
      </c>
      <c r="AI515" s="60"/>
      <c r="AO515" s="97">
        <f>(SUMIF(利润与分析!B:B,成本与总价!D:D,利润与分析!L:L)-J:J)/SUMIF(利润与分析!B:B,成本与总价!D:D,利润与分析!L:L)</f>
        <v>4.5557052909868903E-2</v>
      </c>
      <c r="AP515" s="77">
        <f t="shared" si="25"/>
        <v>1.9376800913418001E-2</v>
      </c>
      <c r="AR515" s="45">
        <f t="shared" si="26"/>
        <v>0</v>
      </c>
    </row>
    <row r="516" spans="1:44" ht="20.25" customHeight="1" x14ac:dyDescent="0.45">
      <c r="A516" s="62" t="str">
        <f>VLOOKUP(E516,销售员!A:B,2,0)</f>
        <v>北区</v>
      </c>
      <c r="B516" s="62" t="str">
        <f>VLOOKUP(E516,销售员!A:C,3,0)</f>
        <v>黑吉辽</v>
      </c>
      <c r="C516" s="24" t="str">
        <f>VLOOKUP(E516,销售员!A:D,4,0)</f>
        <v>辽宁</v>
      </c>
      <c r="D516" s="66">
        <v>821468</v>
      </c>
      <c r="E516" s="46" t="s">
        <v>569</v>
      </c>
      <c r="F516" s="45" t="s">
        <v>2886</v>
      </c>
      <c r="G516" s="45" t="s">
        <v>2084</v>
      </c>
      <c r="H516" s="45" t="s">
        <v>2887</v>
      </c>
      <c r="I516" s="44" t="s">
        <v>2888</v>
      </c>
      <c r="J516" s="24">
        <f>SUMIF(利润与分析!B:B,成本与总价!D:D,利润与分析!K:K)</f>
        <v>2704485.87</v>
      </c>
      <c r="K516" s="48" t="s">
        <v>79</v>
      </c>
      <c r="L516" s="49">
        <v>2831923.14</v>
      </c>
      <c r="M516" s="77">
        <f t="shared" si="24"/>
        <v>4.5000257316305699E-2</v>
      </c>
      <c r="N516" s="46">
        <v>0</v>
      </c>
      <c r="O516" s="51" t="s">
        <v>2889</v>
      </c>
      <c r="P516" s="52" t="s">
        <v>91</v>
      </c>
      <c r="Q516" s="52" t="s">
        <v>113</v>
      </c>
      <c r="R516" s="53" t="s">
        <v>51</v>
      </c>
      <c r="V516" s="53">
        <v>150</v>
      </c>
      <c r="X516" s="54">
        <v>45700.470891203702</v>
      </c>
      <c r="Y516" s="45" t="s">
        <v>345</v>
      </c>
      <c r="Z516" s="55" t="s">
        <v>2890</v>
      </c>
      <c r="AA516" s="44" t="s">
        <v>127</v>
      </c>
      <c r="AC516" s="57">
        <v>1</v>
      </c>
      <c r="AD516" s="45" t="s">
        <v>1151</v>
      </c>
      <c r="AE516" s="92">
        <v>1</v>
      </c>
      <c r="AF516" s="45" t="s">
        <v>1151</v>
      </c>
      <c r="AI516" s="60"/>
      <c r="AO516" s="97">
        <f>(SUMIF(利润与分析!B:B,成本与总价!D:D,利润与分析!L:L)-J:J)/SUMIF(利润与分析!B:B,成本与总价!D:D,利润与分析!L:L)</f>
        <v>4.5000257316305699E-2</v>
      </c>
      <c r="AP516" s="77">
        <f t="shared" si="25"/>
        <v>0</v>
      </c>
      <c r="AR516" s="45">
        <f t="shared" si="26"/>
        <v>150</v>
      </c>
    </row>
    <row r="517" spans="1:44" ht="20.25" customHeight="1" x14ac:dyDescent="0.45">
      <c r="A517" s="62" t="str">
        <f>VLOOKUP(E517,销售员!A:B,2,0)</f>
        <v>北区</v>
      </c>
      <c r="B517" s="62" t="str">
        <f>VLOOKUP(E517,销售员!A:C,3,0)</f>
        <v>陕豫鲁</v>
      </c>
      <c r="C517" s="24" t="str">
        <f>VLOOKUP(E517,销售员!A:D,4,0)</f>
        <v>河南</v>
      </c>
      <c r="D517" s="66">
        <v>820469</v>
      </c>
      <c r="E517" s="46" t="s">
        <v>1451</v>
      </c>
      <c r="F517" s="45" t="s">
        <v>2891</v>
      </c>
      <c r="G517" s="45" t="s">
        <v>2892</v>
      </c>
      <c r="H517" s="45" t="s">
        <v>2893</v>
      </c>
      <c r="I517" s="44" t="s">
        <v>2894</v>
      </c>
      <c r="J517" s="24">
        <f>SUMIF(利润与分析!B:B,成本与总价!D:D,利润与分析!K:K)</f>
        <v>37098.332119999999</v>
      </c>
      <c r="K517" s="48" t="s">
        <v>79</v>
      </c>
      <c r="L517" s="49">
        <v>38285.51</v>
      </c>
      <c r="M517" s="77">
        <f t="shared" si="24"/>
        <v>3.10085429187179E-2</v>
      </c>
      <c r="N517" s="46">
        <v>0</v>
      </c>
      <c r="O517" s="51" t="s">
        <v>2895</v>
      </c>
      <c r="P517" s="52" t="s">
        <v>91</v>
      </c>
      <c r="Q517" s="52" t="s">
        <v>103</v>
      </c>
      <c r="X517" s="54">
        <v>45681.455138888901</v>
      </c>
      <c r="Y517" s="45" t="s">
        <v>52</v>
      </c>
      <c r="Z517" s="55" t="s">
        <v>119</v>
      </c>
      <c r="AA517" s="44" t="s">
        <v>105</v>
      </c>
      <c r="AC517" s="57">
        <v>1</v>
      </c>
      <c r="AD517" s="45" t="s">
        <v>128</v>
      </c>
      <c r="AE517" s="92">
        <v>1</v>
      </c>
      <c r="AF517" s="45" t="s">
        <v>128</v>
      </c>
      <c r="AI517" s="60"/>
      <c r="AO517" s="97">
        <f>(SUMIF(利润与分析!B:B,成本与总价!D:D,利润与分析!L:L)-J:J)/SUMIF(利润与分析!B:B,成本与总价!D:D,利润与分析!L:L)</f>
        <v>3.10085429187179E-2</v>
      </c>
      <c r="AP517" s="77">
        <f t="shared" si="25"/>
        <v>0</v>
      </c>
      <c r="AR517" s="45">
        <f t="shared" si="26"/>
        <v>0</v>
      </c>
    </row>
    <row r="518" spans="1:44" ht="20.25" customHeight="1" x14ac:dyDescent="0.45">
      <c r="A518" s="62" t="str">
        <f>VLOOKUP(E518,销售员!A:B,2,0)</f>
        <v>北区</v>
      </c>
      <c r="B518" s="62" t="str">
        <f>VLOOKUP(E518,销售员!A:C,3,0)</f>
        <v>黑吉辽</v>
      </c>
      <c r="C518" s="24" t="str">
        <f>VLOOKUP(E518,销售员!A:D,4,0)</f>
        <v>辽宁</v>
      </c>
      <c r="D518" s="45">
        <v>819045</v>
      </c>
      <c r="E518" s="46" t="s">
        <v>569</v>
      </c>
      <c r="F518" s="45" t="s">
        <v>2896</v>
      </c>
      <c r="G518" s="45" t="s">
        <v>1601</v>
      </c>
      <c r="H518" s="45" t="s">
        <v>2897</v>
      </c>
      <c r="I518" s="44" t="s">
        <v>2898</v>
      </c>
      <c r="J518" s="24">
        <f>SUMIF(利润与分析!B:B,成本与总价!D:D,利润与分析!K:K)</f>
        <v>1144203.3799999999</v>
      </c>
      <c r="K518" s="48" t="s">
        <v>79</v>
      </c>
      <c r="L518" s="49">
        <v>1199494.1299999999</v>
      </c>
      <c r="M518" s="77">
        <f t="shared" si="24"/>
        <v>4.6095056755300699E-2</v>
      </c>
      <c r="O518" s="51" t="s">
        <v>2899</v>
      </c>
      <c r="Q518" s="52" t="s">
        <v>50</v>
      </c>
      <c r="R518" s="53" t="s">
        <v>51</v>
      </c>
      <c r="V518" s="53">
        <v>180</v>
      </c>
      <c r="X518" s="54">
        <v>45673</v>
      </c>
      <c r="Y518" s="45" t="s">
        <v>67</v>
      </c>
      <c r="Z518" s="55" t="s">
        <v>2900</v>
      </c>
      <c r="AA518" s="44" t="s">
        <v>127</v>
      </c>
      <c r="AC518" s="57" t="s">
        <v>2901</v>
      </c>
      <c r="AD518" s="45">
        <v>180</v>
      </c>
      <c r="AE518" s="92">
        <v>1</v>
      </c>
      <c r="AF518" s="45">
        <v>180</v>
      </c>
      <c r="AI518" s="60"/>
      <c r="AO518" s="97">
        <f>(SUMIF(利润与分析!B:B,成本与总价!D:D,利润与分析!L:L)-J:J)/SUMIF(利润与分析!B:B,成本与总价!D:D,利润与分析!L:L)</f>
        <v>4.6095056755300699E-2</v>
      </c>
      <c r="AP518" s="77">
        <f t="shared" si="25"/>
        <v>0</v>
      </c>
      <c r="AR518" s="45">
        <f t="shared" si="26"/>
        <v>180</v>
      </c>
    </row>
    <row r="519" spans="1:44" ht="20.25" customHeight="1" x14ac:dyDescent="0.45">
      <c r="A519" s="62" t="str">
        <f>VLOOKUP(E519,销售员!A:B,2,0)</f>
        <v>北区</v>
      </c>
      <c r="B519" s="62" t="str">
        <f>VLOOKUP(E519,销售员!A:C,3,0)</f>
        <v>京津冀</v>
      </c>
      <c r="C519" s="24" t="str">
        <f>VLOOKUP(E519,销售员!A:D,4,0)</f>
        <v>河北</v>
      </c>
      <c r="D519" s="45">
        <v>820153</v>
      </c>
      <c r="E519" s="46" t="s">
        <v>74</v>
      </c>
      <c r="F519" s="45" t="s">
        <v>2902</v>
      </c>
      <c r="G519" s="45" t="s">
        <v>148</v>
      </c>
      <c r="H519" s="45" t="s">
        <v>2903</v>
      </c>
      <c r="I519" s="44" t="s">
        <v>2904</v>
      </c>
      <c r="J519" s="24">
        <f>SUMIF(利润与分析!B:B,成本与总价!D:D,利润与分析!K:K)</f>
        <v>22065.72</v>
      </c>
      <c r="K519" s="48" t="s">
        <v>79</v>
      </c>
      <c r="L519" s="49">
        <v>22065.72</v>
      </c>
      <c r="M519" s="77">
        <f t="shared" si="24"/>
        <v>0</v>
      </c>
      <c r="O519" s="51" t="s">
        <v>2905</v>
      </c>
      <c r="Q519" s="52" t="s">
        <v>50</v>
      </c>
      <c r="X519" s="54">
        <v>45679</v>
      </c>
      <c r="Y519" s="45" t="s">
        <v>118</v>
      </c>
      <c r="AA519" s="44" t="s">
        <v>127</v>
      </c>
      <c r="AD519" s="45">
        <v>0</v>
      </c>
      <c r="AE519" s="92">
        <v>1</v>
      </c>
      <c r="AF519" s="45">
        <v>0</v>
      </c>
      <c r="AI519" s="60"/>
      <c r="AO519" s="97">
        <f>(SUMIF(利润与分析!B:B,成本与总价!D:D,利润与分析!L:L)-J:J)/SUMIF(利润与分析!B:B,成本与总价!D:D,利润与分析!L:L)</f>
        <v>6.5544820623491803E-2</v>
      </c>
      <c r="AP519" s="77">
        <f t="shared" si="25"/>
        <v>6.5544820623491803E-2</v>
      </c>
      <c r="AQ519" s="45" t="s">
        <v>2906</v>
      </c>
      <c r="AR519" s="45">
        <f t="shared" si="26"/>
        <v>0</v>
      </c>
    </row>
    <row r="520" spans="1:44" ht="20.25" customHeight="1" x14ac:dyDescent="0.45">
      <c r="A520" s="62" t="str">
        <f>VLOOKUP(E520,销售员!A:B,2,0)</f>
        <v>北区</v>
      </c>
      <c r="B520" s="62" t="str">
        <f>VLOOKUP(E520,销售员!A:C,3,0)</f>
        <v>京津冀</v>
      </c>
      <c r="C520" s="24" t="str">
        <f>VLOOKUP(E520,销售员!A:D,4,0)</f>
        <v>北京</v>
      </c>
      <c r="D520" s="45">
        <v>821407</v>
      </c>
      <c r="E520" s="46" t="s">
        <v>260</v>
      </c>
      <c r="F520" s="45" t="s">
        <v>2907</v>
      </c>
      <c r="G520" s="45" t="s">
        <v>1707</v>
      </c>
      <c r="H520" s="45" t="s">
        <v>2908</v>
      </c>
      <c r="I520" s="44" t="s">
        <v>2909</v>
      </c>
      <c r="J520" s="24">
        <f>SUMIF(利润与分析!B:B,成本与总价!D:D,利润与分析!K:K)</f>
        <v>166698.14000000001</v>
      </c>
      <c r="K520" s="48" t="s">
        <v>79</v>
      </c>
      <c r="L520" s="49">
        <v>175203</v>
      </c>
      <c r="M520" s="77">
        <f t="shared" si="24"/>
        <v>4.8542890247313002E-2</v>
      </c>
      <c r="O520" s="51" t="s">
        <v>2910</v>
      </c>
      <c r="Q520" s="52" t="s">
        <v>50</v>
      </c>
      <c r="R520" s="53" t="s">
        <v>51</v>
      </c>
      <c r="V520" s="53">
        <v>0</v>
      </c>
      <c r="W520" s="53">
        <v>4.8499999999999996</v>
      </c>
      <c r="X520" s="54">
        <v>45700</v>
      </c>
      <c r="Y520" s="45" t="s">
        <v>118</v>
      </c>
      <c r="AA520" s="44" t="s">
        <v>127</v>
      </c>
      <c r="AD520" s="45">
        <v>0</v>
      </c>
      <c r="AE520" s="92">
        <v>1</v>
      </c>
      <c r="AF520" s="45">
        <v>0</v>
      </c>
      <c r="AI520" s="60"/>
      <c r="AO520" s="97">
        <f>(SUMIF(利润与分析!B:B,成本与总价!D:D,利润与分析!L:L)-J:J)/SUMIF(利润与分析!B:B,成本与总价!D:D,利润与分析!L:L)</f>
        <v>-8.39842109767183E-7</v>
      </c>
      <c r="AP520" s="77">
        <f t="shared" si="25"/>
        <v>-4.3730089422808198E-5</v>
      </c>
      <c r="AR520" s="45">
        <f t="shared" si="26"/>
        <v>0</v>
      </c>
    </row>
    <row r="521" spans="1:44" ht="20.25" customHeight="1" x14ac:dyDescent="0.45">
      <c r="A521" s="62" t="str">
        <f>VLOOKUP(E521,销售员!A:B,2,0)</f>
        <v>北区</v>
      </c>
      <c r="B521" s="62" t="str">
        <f>VLOOKUP(E521,销售员!A:C,3,0)</f>
        <v>行业业务</v>
      </c>
      <c r="C521" s="24" t="str">
        <f>VLOOKUP(E521,销售员!A:D,4,0)</f>
        <v>泛政府</v>
      </c>
      <c r="D521" s="45">
        <v>821333</v>
      </c>
      <c r="E521" s="46" t="s">
        <v>1463</v>
      </c>
      <c r="F521" s="45" t="s">
        <v>2911</v>
      </c>
      <c r="G521" s="45" t="s">
        <v>2912</v>
      </c>
      <c r="H521" s="45" t="s">
        <v>2913</v>
      </c>
      <c r="I521" s="44" t="s">
        <v>2914</v>
      </c>
      <c r="J521" s="24">
        <f>SUMIF(利润与分析!B:B,成本与总价!D:D,利润与分析!K:K)</f>
        <v>5670764.8600000003</v>
      </c>
      <c r="K521" s="48" t="s">
        <v>79</v>
      </c>
      <c r="L521" s="49">
        <v>5824121</v>
      </c>
      <c r="M521" s="77">
        <f t="shared" si="24"/>
        <v>2.6331207747915902E-2</v>
      </c>
      <c r="O521" s="99" t="s">
        <v>2915</v>
      </c>
      <c r="P521" s="52" t="s">
        <v>2916</v>
      </c>
      <c r="Q521" s="52" t="s">
        <v>50</v>
      </c>
      <c r="R521" s="53" t="s">
        <v>51</v>
      </c>
      <c r="V521" s="53">
        <v>60</v>
      </c>
      <c r="W521" s="53">
        <v>-2</v>
      </c>
      <c r="X521" s="54">
        <v>45699</v>
      </c>
      <c r="Y521" s="45" t="s">
        <v>52</v>
      </c>
      <c r="AA521" s="44" t="s">
        <v>105</v>
      </c>
      <c r="AD521" s="45">
        <v>60</v>
      </c>
      <c r="AE521" s="92">
        <v>1</v>
      </c>
      <c r="AF521" s="45">
        <v>60</v>
      </c>
      <c r="AI521" s="60"/>
      <c r="AO521" s="97">
        <f>(SUMIF(利润与分析!B:B,成本与总价!D:D,利润与分析!L:L)-J:J)/SUMIF(利润与分析!B:B,成本与总价!D:D,利润与分析!L:L)</f>
        <v>4.5549586912099101E-2</v>
      </c>
      <c r="AP521" s="77">
        <f t="shared" si="25"/>
        <v>-7.8162083581677399E-4</v>
      </c>
      <c r="AR521" s="45">
        <f t="shared" si="26"/>
        <v>60</v>
      </c>
    </row>
    <row r="522" spans="1:44" ht="20.25" customHeight="1" x14ac:dyDescent="0.45">
      <c r="A522" s="62" t="str">
        <f>VLOOKUP(E522,销售员!A:B,2,0)</f>
        <v>南区</v>
      </c>
      <c r="B522" s="62" t="str">
        <f>VLOOKUP(E522,销售员!A:C,3,0)</f>
        <v>鄂赣</v>
      </c>
      <c r="C522" s="24" t="str">
        <f>VLOOKUP(E522,销售员!A:D,4,0)</f>
        <v>江西</v>
      </c>
      <c r="D522" s="45" t="s">
        <v>2917</v>
      </c>
      <c r="E522" s="46" t="s">
        <v>171</v>
      </c>
      <c r="F522" s="45" t="s">
        <v>2918</v>
      </c>
      <c r="G522" s="45" t="s">
        <v>2919</v>
      </c>
      <c r="H522" s="45" t="s">
        <v>2920</v>
      </c>
      <c r="I522" s="44" t="s">
        <v>2920</v>
      </c>
      <c r="J522" s="24">
        <f>SUMIF(利润与分析!B:B,成本与总价!D:D,利润与分析!K:K)</f>
        <v>29849974.09</v>
      </c>
      <c r="K522" s="48" t="s">
        <v>79</v>
      </c>
      <c r="L522" s="49">
        <v>30394300.879999999</v>
      </c>
      <c r="M522" s="77">
        <f t="shared" si="24"/>
        <v>1.7908843902975771E-2</v>
      </c>
      <c r="O522" s="51" t="s">
        <v>2921</v>
      </c>
      <c r="Q522" s="52" t="s">
        <v>50</v>
      </c>
      <c r="X522" s="54">
        <v>45695</v>
      </c>
      <c r="Y522" s="45" t="s">
        <v>118</v>
      </c>
      <c r="AA522" s="44" t="s">
        <v>1262</v>
      </c>
      <c r="AD522" s="45">
        <v>0</v>
      </c>
      <c r="AE522" s="92">
        <v>1</v>
      </c>
      <c r="AF522" s="45">
        <v>0</v>
      </c>
      <c r="AI522" s="60"/>
      <c r="AO522" s="97">
        <f>(SUMIF(利润与分析!B:B,成本与总价!D:D,利润与分析!L:L)-J:J)/SUMIF(利润与分析!B:B,成本与总价!D:D,利润与分析!L:L)</f>
        <v>4.0264251291834738E-2</v>
      </c>
      <c r="AP522" s="77">
        <f t="shared" si="25"/>
        <v>2.2355407388858967E-2</v>
      </c>
      <c r="AR522" s="45">
        <f t="shared" si="26"/>
        <v>0</v>
      </c>
    </row>
    <row r="523" spans="1:44" ht="20.25" customHeight="1" x14ac:dyDescent="0.45">
      <c r="A523" s="62" t="str">
        <f>VLOOKUP(E523,销售员!A:B,2,0)</f>
        <v>南区</v>
      </c>
      <c r="B523" s="62" t="str">
        <f>VLOOKUP(E523,销售员!A:C,3,0)</f>
        <v>福建</v>
      </c>
      <c r="C523" s="24" t="str">
        <f>VLOOKUP(E523,销售员!A:D,4,0)</f>
        <v>福建</v>
      </c>
      <c r="D523" s="45">
        <v>821349</v>
      </c>
      <c r="E523" s="46" t="s">
        <v>676</v>
      </c>
      <c r="F523" s="45" t="s">
        <v>2922</v>
      </c>
      <c r="G523" s="45" t="s">
        <v>228</v>
      </c>
      <c r="H523" s="45" t="s">
        <v>2299</v>
      </c>
      <c r="I523" s="44" t="s">
        <v>2300</v>
      </c>
      <c r="J523" s="47">
        <v>62815.48</v>
      </c>
      <c r="K523" s="48" t="s">
        <v>79</v>
      </c>
      <c r="L523" s="49">
        <v>65775.41</v>
      </c>
      <c r="M523" s="50">
        <v>4.4999999999999998E-2</v>
      </c>
      <c r="N523" s="46">
        <v>0</v>
      </c>
      <c r="O523" s="51" t="s">
        <v>2923</v>
      </c>
      <c r="P523" s="52" t="s">
        <v>91</v>
      </c>
      <c r="Q523" s="52" t="s">
        <v>81</v>
      </c>
      <c r="R523" s="53" t="s">
        <v>51</v>
      </c>
      <c r="V523" s="53">
        <v>90</v>
      </c>
      <c r="X523" s="54">
        <v>45700.534976851799</v>
      </c>
      <c r="Y523" s="45" t="s">
        <v>52</v>
      </c>
      <c r="Z523" s="55" t="s">
        <v>2924</v>
      </c>
      <c r="AA523" s="44" t="s">
        <v>94</v>
      </c>
      <c r="AB523" s="56" t="s">
        <v>1361</v>
      </c>
      <c r="AC523" s="57" t="s">
        <v>2901</v>
      </c>
      <c r="AD523" s="45">
        <v>90</v>
      </c>
      <c r="AF523" s="45">
        <v>90</v>
      </c>
      <c r="AI523" s="60"/>
      <c r="AO523" s="97">
        <v>4.4999999999999998E-2</v>
      </c>
      <c r="AP523" s="77"/>
    </row>
    <row r="524" spans="1:44" ht="20.25" customHeight="1" x14ac:dyDescent="0.45">
      <c r="A524" s="62" t="str">
        <f>VLOOKUP(E524,销售员!A:B,2,0)</f>
        <v>南区</v>
      </c>
      <c r="B524" s="62" t="str">
        <f>VLOOKUP(E524,销售员!A:C,3,0)</f>
        <v>福建</v>
      </c>
      <c r="C524" s="24" t="str">
        <f>VLOOKUP(E524,销售员!A:D,4,0)</f>
        <v>福建</v>
      </c>
      <c r="D524" s="45">
        <v>821496</v>
      </c>
      <c r="E524" s="46" t="s">
        <v>676</v>
      </c>
      <c r="F524" s="45" t="s">
        <v>2925</v>
      </c>
      <c r="G524" s="45" t="s">
        <v>2926</v>
      </c>
      <c r="H524" s="45" t="s">
        <v>2927</v>
      </c>
      <c r="I524" s="44" t="s">
        <v>2928</v>
      </c>
      <c r="J524" s="47">
        <v>230925.47</v>
      </c>
      <c r="K524" s="48" t="s">
        <v>79</v>
      </c>
      <c r="L524" s="49">
        <v>241806.68</v>
      </c>
      <c r="M524" s="50">
        <v>4.4999999999999998E-2</v>
      </c>
      <c r="N524" s="46">
        <v>0</v>
      </c>
      <c r="O524" s="51" t="s">
        <v>2929</v>
      </c>
      <c r="P524" s="52" t="s">
        <v>61</v>
      </c>
      <c r="Q524" s="52" t="s">
        <v>113</v>
      </c>
      <c r="X524" s="54">
        <v>45700.539618055598</v>
      </c>
      <c r="Y524" s="45" t="s">
        <v>52</v>
      </c>
      <c r="Z524" s="55" t="s">
        <v>119</v>
      </c>
      <c r="AA524" s="44" t="s">
        <v>94</v>
      </c>
      <c r="AC524" s="57" t="s">
        <v>937</v>
      </c>
      <c r="AD524" s="45">
        <v>60</v>
      </c>
      <c r="AF524" s="45">
        <v>60</v>
      </c>
      <c r="AI524" s="60"/>
      <c r="AO524" s="97">
        <v>4.4999999999999998E-2</v>
      </c>
      <c r="AP524" s="77"/>
    </row>
    <row r="525" spans="1:44" ht="20.25" customHeight="1" x14ac:dyDescent="0.45">
      <c r="A525" s="62" t="str">
        <f>VLOOKUP(E525,销售员!A:B,2,0)</f>
        <v>南区</v>
      </c>
      <c r="B525" s="62" t="str">
        <f>VLOOKUP(E525,销售员!A:C,3,0)</f>
        <v>云贵川渝</v>
      </c>
      <c r="C525" s="24" t="str">
        <f>VLOOKUP(E525,销售员!A:D,4,0)</f>
        <v>云南</v>
      </c>
      <c r="D525" s="45">
        <v>821485</v>
      </c>
      <c r="E525" s="46" t="s">
        <v>1218</v>
      </c>
      <c r="F525" s="45" t="s">
        <v>2930</v>
      </c>
      <c r="G525" s="45" t="s">
        <v>2084</v>
      </c>
      <c r="H525" s="45" t="s">
        <v>2931</v>
      </c>
      <c r="I525" s="44" t="s">
        <v>2932</v>
      </c>
      <c r="J525" s="47">
        <v>104664.83</v>
      </c>
      <c r="K525" s="48" t="s">
        <v>79</v>
      </c>
      <c r="L525" s="49">
        <v>107448</v>
      </c>
      <c r="M525" s="50">
        <v>2.5899999999999999E-2</v>
      </c>
      <c r="N525" s="46">
        <v>0</v>
      </c>
      <c r="O525" s="51" t="s">
        <v>2933</v>
      </c>
      <c r="P525" s="52" t="s">
        <v>91</v>
      </c>
      <c r="Q525" s="52" t="s">
        <v>113</v>
      </c>
      <c r="X525" s="54">
        <v>45700.603645833296</v>
      </c>
      <c r="Y525" s="45" t="s">
        <v>118</v>
      </c>
      <c r="Z525" s="55" t="s">
        <v>119</v>
      </c>
      <c r="AA525" s="44" t="s">
        <v>54</v>
      </c>
      <c r="AC525" s="57" t="s">
        <v>937</v>
      </c>
      <c r="AD525" s="45">
        <v>0</v>
      </c>
      <c r="AF525" s="45">
        <v>0</v>
      </c>
      <c r="AI525" s="60"/>
      <c r="AO525" s="97">
        <v>4.4999999999999998E-2</v>
      </c>
      <c r="AP525" s="77"/>
    </row>
    <row r="526" spans="1:44" ht="20.25" customHeight="1" x14ac:dyDescent="0.45">
      <c r="A526" s="62" t="str">
        <f>VLOOKUP(E526,销售员!A:B,2,0)</f>
        <v>南区</v>
      </c>
      <c r="B526" s="62" t="str">
        <f>VLOOKUP(E526,销售员!A:C,3,0)</f>
        <v>福建</v>
      </c>
      <c r="C526" s="24" t="str">
        <f>VLOOKUP(E526,销售员!A:D,4,0)</f>
        <v>福建</v>
      </c>
      <c r="D526" s="45">
        <v>821508</v>
      </c>
      <c r="E526" s="46" t="s">
        <v>226</v>
      </c>
      <c r="F526" s="45" t="s">
        <v>2934</v>
      </c>
      <c r="G526" s="45" t="s">
        <v>2935</v>
      </c>
      <c r="H526" s="45" t="s">
        <v>2936</v>
      </c>
      <c r="I526" s="44" t="s">
        <v>2937</v>
      </c>
      <c r="J526" s="47">
        <v>33461.071040000003</v>
      </c>
      <c r="K526" s="48" t="s">
        <v>79</v>
      </c>
      <c r="L526" s="49">
        <v>35060</v>
      </c>
      <c r="M526" s="50">
        <v>4.5600000000000002E-2</v>
      </c>
      <c r="N526" s="46">
        <v>0</v>
      </c>
      <c r="O526" s="51" t="s">
        <v>2938</v>
      </c>
      <c r="P526" s="52" t="s">
        <v>61</v>
      </c>
      <c r="Q526" s="52" t="s">
        <v>103</v>
      </c>
      <c r="R526" s="53" t="s">
        <v>51</v>
      </c>
      <c r="V526" s="53">
        <v>120</v>
      </c>
      <c r="X526" s="54">
        <v>45700.613425925898</v>
      </c>
      <c r="Y526" s="45" t="s">
        <v>52</v>
      </c>
      <c r="Z526" s="55" t="s">
        <v>2939</v>
      </c>
      <c r="AA526" s="44" t="s">
        <v>94</v>
      </c>
      <c r="AC526" s="57" t="s">
        <v>937</v>
      </c>
      <c r="AD526" s="45">
        <v>120</v>
      </c>
      <c r="AF526" s="45">
        <v>120</v>
      </c>
      <c r="AO526" s="60">
        <v>4.5600000000000002E-2</v>
      </c>
    </row>
    <row r="527" spans="1:44" ht="20.25" customHeight="1" x14ac:dyDescent="0.45">
      <c r="A527" s="62" t="str">
        <f>VLOOKUP(E527,销售员!A:B,2,0)</f>
        <v>南区</v>
      </c>
      <c r="B527" s="62" t="str">
        <f>VLOOKUP(E527,销售员!A:C,3,0)</f>
        <v>广深</v>
      </c>
      <c r="C527" s="24" t="str">
        <f>VLOOKUP(E527,销售员!A:D,4,0)</f>
        <v>广东</v>
      </c>
      <c r="D527" s="45">
        <v>821520</v>
      </c>
      <c r="E527" s="46" t="s">
        <v>1881</v>
      </c>
      <c r="F527" s="45" t="s">
        <v>2940</v>
      </c>
      <c r="G527" s="45" t="s">
        <v>2941</v>
      </c>
      <c r="H527" s="45" t="s">
        <v>2942</v>
      </c>
      <c r="I527" s="44" t="s">
        <v>2943</v>
      </c>
      <c r="J527" s="47">
        <v>500520</v>
      </c>
      <c r="K527" s="48" t="s">
        <v>79</v>
      </c>
      <c r="L527" s="49">
        <v>172000</v>
      </c>
      <c r="M527" s="50">
        <v>-1.91</v>
      </c>
      <c r="N527" s="46">
        <v>0</v>
      </c>
      <c r="O527" s="51" t="s">
        <v>2944</v>
      </c>
      <c r="Q527" s="52" t="s">
        <v>113</v>
      </c>
      <c r="R527" s="53" t="s">
        <v>51</v>
      </c>
      <c r="V527" s="53">
        <v>120</v>
      </c>
      <c r="X527" s="54">
        <v>45700.628263888902</v>
      </c>
      <c r="Y527" s="45" t="s">
        <v>92</v>
      </c>
      <c r="Z527" s="55" t="s">
        <v>2945</v>
      </c>
      <c r="AA527" s="44" t="s">
        <v>94</v>
      </c>
      <c r="AC527" s="57" t="s">
        <v>937</v>
      </c>
      <c r="AD527" s="45">
        <v>120</v>
      </c>
      <c r="AF527" s="45">
        <v>120</v>
      </c>
      <c r="AO527" s="60">
        <v>0.03</v>
      </c>
    </row>
    <row r="528" spans="1:44" ht="20.25" customHeight="1" x14ac:dyDescent="0.45">
      <c r="A528" s="62" t="str">
        <f>VLOOKUP(E528,销售员!A:B,2,0)</f>
        <v>南区</v>
      </c>
      <c r="B528" s="62" t="str">
        <f>VLOOKUP(E528,销售员!A:C,3,0)</f>
        <v>苏皖</v>
      </c>
      <c r="C528" s="24" t="str">
        <f>VLOOKUP(E528,销售员!A:D,4,0)</f>
        <v>江苏</v>
      </c>
      <c r="D528" s="45">
        <v>821507</v>
      </c>
      <c r="E528" s="46" t="s">
        <v>796</v>
      </c>
      <c r="F528" s="45" t="s">
        <v>1877</v>
      </c>
      <c r="G528" s="45" t="s">
        <v>910</v>
      </c>
      <c r="H528" s="45" t="s">
        <v>2946</v>
      </c>
      <c r="I528" s="44" t="s">
        <v>2947</v>
      </c>
      <c r="J528" s="47">
        <v>24865.16</v>
      </c>
      <c r="K528" s="48" t="s">
        <v>79</v>
      </c>
      <c r="L528" s="49">
        <v>26037</v>
      </c>
      <c r="M528" s="50">
        <v>4.4999999999999998E-2</v>
      </c>
      <c r="N528" s="46">
        <v>0</v>
      </c>
      <c r="O528" s="51" t="s">
        <v>2458</v>
      </c>
      <c r="P528" s="52" t="s">
        <v>91</v>
      </c>
      <c r="Q528" s="52" t="s">
        <v>113</v>
      </c>
      <c r="X528" s="54">
        <v>45700.654456018499</v>
      </c>
      <c r="Y528" s="45" t="s">
        <v>52</v>
      </c>
      <c r="Z528" s="55" t="s">
        <v>119</v>
      </c>
      <c r="AA528" s="44" t="s">
        <v>83</v>
      </c>
      <c r="AC528" s="57" t="s">
        <v>937</v>
      </c>
      <c r="AD528" s="45">
        <v>60</v>
      </c>
      <c r="AF528" s="45">
        <v>60</v>
      </c>
      <c r="AO528" s="60">
        <v>4.4999999999999998E-2</v>
      </c>
    </row>
    <row r="529" spans="1:41" ht="20.25" customHeight="1" x14ac:dyDescent="0.45">
      <c r="A529" s="62" t="str">
        <f>VLOOKUP(E529,销售员!A:B,2,0)</f>
        <v>北区</v>
      </c>
      <c r="B529" s="62" t="str">
        <f>VLOOKUP(E529,销售员!A:C,3,0)</f>
        <v>陕豫鲁</v>
      </c>
      <c r="C529" s="24" t="str">
        <f>VLOOKUP(E529,销售员!A:D,4,0)</f>
        <v>山东</v>
      </c>
      <c r="D529" s="45">
        <v>821558</v>
      </c>
      <c r="E529" s="46" t="s">
        <v>140</v>
      </c>
      <c r="F529" s="45" t="s">
        <v>2948</v>
      </c>
      <c r="G529" s="45" t="s">
        <v>142</v>
      </c>
      <c r="H529" s="45" t="s">
        <v>2949</v>
      </c>
      <c r="I529" s="44" t="s">
        <v>2950</v>
      </c>
      <c r="J529" s="47">
        <v>102591.6</v>
      </c>
      <c r="K529" s="48" t="s">
        <v>79</v>
      </c>
      <c r="L529" s="49">
        <v>109140</v>
      </c>
      <c r="M529" s="50">
        <v>0.06</v>
      </c>
      <c r="N529" s="46">
        <v>0</v>
      </c>
      <c r="O529" s="51" t="s">
        <v>2951</v>
      </c>
      <c r="Q529" s="52" t="s">
        <v>113</v>
      </c>
      <c r="X529" s="54">
        <v>45700.745949074102</v>
      </c>
      <c r="Y529" s="45" t="s">
        <v>52</v>
      </c>
      <c r="Z529" s="55" t="s">
        <v>119</v>
      </c>
      <c r="AA529" s="44" t="s">
        <v>105</v>
      </c>
      <c r="AC529" s="57" t="s">
        <v>937</v>
      </c>
      <c r="AD529" s="45">
        <v>60</v>
      </c>
      <c r="AF529" s="45">
        <v>60</v>
      </c>
      <c r="AO529" s="60">
        <v>0.06</v>
      </c>
    </row>
    <row r="530" spans="1:41" ht="20.25" customHeight="1" x14ac:dyDescent="0.45">
      <c r="A530" s="62" t="str">
        <f>VLOOKUP(E530,销售员!A:B,2,0)</f>
        <v>南区</v>
      </c>
      <c r="B530" s="62" t="str">
        <f>VLOOKUP(E530,销售员!A:C,3,0)</f>
        <v>沪浙</v>
      </c>
      <c r="C530" s="24" t="str">
        <f>VLOOKUP(E530,销售员!A:D,4,0)</f>
        <v>浙江</v>
      </c>
      <c r="D530" s="45">
        <v>821543</v>
      </c>
      <c r="E530" s="46" t="s">
        <v>246</v>
      </c>
      <c r="F530" s="45" t="s">
        <v>2952</v>
      </c>
      <c r="G530" s="45" t="s">
        <v>275</v>
      </c>
      <c r="H530" s="45" t="s">
        <v>276</v>
      </c>
      <c r="I530" s="44" t="s">
        <v>2953</v>
      </c>
      <c r="J530" s="47">
        <v>2791612.95</v>
      </c>
      <c r="K530" s="48" t="s">
        <v>79</v>
      </c>
      <c r="L530" s="49">
        <v>2877951</v>
      </c>
      <c r="M530" s="50">
        <v>0.03</v>
      </c>
      <c r="N530" s="46">
        <v>0</v>
      </c>
      <c r="O530" s="51" t="s">
        <v>2954</v>
      </c>
      <c r="P530" s="52" t="s">
        <v>280</v>
      </c>
      <c r="Q530" s="52" t="s">
        <v>113</v>
      </c>
      <c r="X530" s="54">
        <v>45700.749525462998</v>
      </c>
      <c r="Y530" s="45" t="s">
        <v>92</v>
      </c>
      <c r="Z530" s="55" t="s">
        <v>119</v>
      </c>
      <c r="AA530" s="44" t="s">
        <v>1262</v>
      </c>
      <c r="AC530" s="57" t="s">
        <v>937</v>
      </c>
      <c r="AD530" s="45">
        <v>60</v>
      </c>
      <c r="AF530" s="45">
        <v>60</v>
      </c>
      <c r="AO530" s="60">
        <v>0.03</v>
      </c>
    </row>
    <row r="531" spans="1:41" ht="20.25" customHeight="1" x14ac:dyDescent="0.45">
      <c r="A531" s="62" t="str">
        <f>VLOOKUP(E531,销售员!A:B,2,0)</f>
        <v>南区</v>
      </c>
      <c r="B531" s="62" t="str">
        <f>VLOOKUP(E531,销售员!A:C,3,0)</f>
        <v>广深</v>
      </c>
      <c r="C531" s="24" t="str">
        <f>VLOOKUP(E531,销售员!A:D,4,0)</f>
        <v>广东</v>
      </c>
      <c r="D531" s="45">
        <v>821587</v>
      </c>
      <c r="E531" s="46" t="s">
        <v>2955</v>
      </c>
      <c r="F531" s="45" t="s">
        <v>2956</v>
      </c>
      <c r="G531" s="45" t="s">
        <v>2957</v>
      </c>
      <c r="H531" s="45" t="s">
        <v>2958</v>
      </c>
      <c r="I531" s="44" t="s">
        <v>2959</v>
      </c>
      <c r="J531" s="47">
        <v>10729.2</v>
      </c>
      <c r="K531" s="48" t="s">
        <v>79</v>
      </c>
      <c r="L531" s="49">
        <v>11234.78</v>
      </c>
      <c r="M531" s="50">
        <v>4.4999999999999998E-2</v>
      </c>
      <c r="N531" s="46">
        <v>0</v>
      </c>
      <c r="O531" s="51" t="s">
        <v>2543</v>
      </c>
      <c r="P531" s="52" t="s">
        <v>91</v>
      </c>
      <c r="Q531" s="52" t="s">
        <v>113</v>
      </c>
      <c r="X531" s="54">
        <v>45701.402708333299</v>
      </c>
      <c r="Y531" s="45" t="s">
        <v>92</v>
      </c>
      <c r="Z531" s="55" t="s">
        <v>119</v>
      </c>
      <c r="AA531" s="44" t="s">
        <v>94</v>
      </c>
      <c r="AC531" s="57" t="s">
        <v>937</v>
      </c>
      <c r="AD531" s="45">
        <v>60</v>
      </c>
      <c r="AF531" s="45">
        <v>60</v>
      </c>
      <c r="AO531" s="60">
        <v>4.4999999999999998E-2</v>
      </c>
    </row>
    <row r="532" spans="1:41" ht="20.25" customHeight="1" x14ac:dyDescent="0.45">
      <c r="A532" s="62" t="str">
        <f>VLOOKUP(E532,销售员!A:B,2,0)</f>
        <v>北区</v>
      </c>
      <c r="B532" s="62" t="str">
        <f>VLOOKUP(E532,销售员!A:C,3,0)</f>
        <v>行业业务</v>
      </c>
      <c r="C532" s="24" t="str">
        <f>VLOOKUP(E532,销售员!A:D,4,0)</f>
        <v>泛企业</v>
      </c>
      <c r="D532" s="45">
        <v>821599</v>
      </c>
      <c r="E532" s="46" t="s">
        <v>207</v>
      </c>
      <c r="F532" s="45" t="s">
        <v>2960</v>
      </c>
      <c r="G532" s="45" t="s">
        <v>2961</v>
      </c>
      <c r="H532" s="45" t="s">
        <v>2962</v>
      </c>
      <c r="I532" s="44" t="s">
        <v>2963</v>
      </c>
      <c r="J532" s="47">
        <v>436386.96</v>
      </c>
      <c r="K532" s="48" t="s">
        <v>79</v>
      </c>
      <c r="L532" s="49">
        <v>228473</v>
      </c>
      <c r="M532" s="50">
        <v>-0.91</v>
      </c>
      <c r="N532" s="46">
        <v>0</v>
      </c>
      <c r="O532" s="51" t="s">
        <v>1595</v>
      </c>
      <c r="P532" s="52" t="s">
        <v>961</v>
      </c>
      <c r="Q532" s="52" t="s">
        <v>113</v>
      </c>
      <c r="X532" s="54">
        <v>45701.426319444399</v>
      </c>
      <c r="Y532" s="45" t="s">
        <v>92</v>
      </c>
      <c r="Z532" s="55" t="s">
        <v>119</v>
      </c>
      <c r="AA532" s="44" t="s">
        <v>105</v>
      </c>
      <c r="AC532" s="57" t="s">
        <v>937</v>
      </c>
      <c r="AD532" s="45">
        <v>60</v>
      </c>
      <c r="AF532" s="45">
        <v>60</v>
      </c>
      <c r="AO532" s="60">
        <v>4.4999999999999998E-2</v>
      </c>
    </row>
    <row r="533" spans="1:41" ht="20.25" customHeight="1" x14ac:dyDescent="0.45">
      <c r="A533" s="62" t="str">
        <f>VLOOKUP(E533,销售员!A:B,2,0)</f>
        <v>南区</v>
      </c>
      <c r="B533" s="62" t="str">
        <f>VLOOKUP(E533,销售员!A:C,3,0)</f>
        <v>广深</v>
      </c>
      <c r="C533" s="24" t="str">
        <f>VLOOKUP(E533,销售员!A:D,4,0)</f>
        <v>广东</v>
      </c>
      <c r="D533" s="45">
        <v>821607</v>
      </c>
      <c r="E533" s="46" t="s">
        <v>2955</v>
      </c>
      <c r="F533" s="45" t="s">
        <v>2964</v>
      </c>
      <c r="G533" s="45" t="s">
        <v>2965</v>
      </c>
      <c r="H533" s="45" t="s">
        <v>2966</v>
      </c>
      <c r="I533" s="44" t="s">
        <v>2967</v>
      </c>
      <c r="J533" s="47">
        <v>4162.09</v>
      </c>
      <c r="K533" s="48" t="s">
        <v>79</v>
      </c>
      <c r="L533" s="49">
        <v>4358</v>
      </c>
      <c r="M533" s="50">
        <v>4.4999999999999998E-2</v>
      </c>
      <c r="N533" s="46">
        <v>0</v>
      </c>
      <c r="O533" s="51" t="s">
        <v>2834</v>
      </c>
      <c r="P533" s="52" t="s">
        <v>91</v>
      </c>
      <c r="Q533" s="52" t="s">
        <v>113</v>
      </c>
      <c r="X533" s="54">
        <v>45701.450844907398</v>
      </c>
      <c r="Y533" s="45" t="s">
        <v>52</v>
      </c>
      <c r="Z533" s="55" t="s">
        <v>119</v>
      </c>
      <c r="AA533" s="44" t="s">
        <v>94</v>
      </c>
      <c r="AC533" s="57" t="s">
        <v>937</v>
      </c>
      <c r="AD533" s="45">
        <v>60</v>
      </c>
      <c r="AF533" s="45">
        <v>60</v>
      </c>
      <c r="AO533" s="60">
        <v>4.4999999999999998E-2</v>
      </c>
    </row>
    <row r="534" spans="1:41" ht="20.25" customHeight="1" x14ac:dyDescent="0.45">
      <c r="A534" s="62" t="str">
        <f>VLOOKUP(E534,销售员!A:B,2,0)</f>
        <v>北区</v>
      </c>
      <c r="B534" s="62" t="str">
        <f>VLOOKUP(E534,销售员!A:C,3,0)</f>
        <v>京津冀</v>
      </c>
      <c r="C534" s="24" t="str">
        <f>VLOOKUP(E534,销售员!A:D,4,0)</f>
        <v>天津</v>
      </c>
      <c r="D534" s="45">
        <v>821581</v>
      </c>
      <c r="E534" s="46" t="s">
        <v>392</v>
      </c>
      <c r="F534" s="45" t="s">
        <v>2968</v>
      </c>
      <c r="G534" s="45" t="s">
        <v>410</v>
      </c>
      <c r="H534" s="45" t="s">
        <v>2969</v>
      </c>
      <c r="I534" s="44" t="s">
        <v>2970</v>
      </c>
      <c r="J534" s="47">
        <v>1537.78</v>
      </c>
      <c r="K534" s="48" t="s">
        <v>79</v>
      </c>
      <c r="L534" s="49">
        <v>1578</v>
      </c>
      <c r="M534" s="50">
        <v>2.5499999999999998E-2</v>
      </c>
      <c r="N534" s="46">
        <v>0</v>
      </c>
      <c r="O534" s="51" t="s">
        <v>516</v>
      </c>
      <c r="P534" s="52" t="s">
        <v>91</v>
      </c>
      <c r="Q534" s="52" t="s">
        <v>113</v>
      </c>
      <c r="X534" s="54">
        <v>45701.471018518503</v>
      </c>
      <c r="Y534" s="45" t="s">
        <v>118</v>
      </c>
      <c r="Z534" s="55" t="s">
        <v>119</v>
      </c>
      <c r="AA534" s="44" t="s">
        <v>127</v>
      </c>
      <c r="AC534" s="57" t="s">
        <v>937</v>
      </c>
      <c r="AD534" s="45">
        <v>0</v>
      </c>
      <c r="AF534" s="45">
        <v>0</v>
      </c>
      <c r="AO534" s="60">
        <v>4.4999999999999998E-2</v>
      </c>
    </row>
    <row r="535" spans="1:41" ht="20.25" customHeight="1" x14ac:dyDescent="0.45">
      <c r="A535" s="62" t="str">
        <f>VLOOKUP(E535,销售员!A:B,2,0)</f>
        <v>南区</v>
      </c>
      <c r="B535" s="62" t="str">
        <f>VLOOKUP(E535,销售员!A:C,3,0)</f>
        <v>广深</v>
      </c>
      <c r="C535" s="24" t="str">
        <f>VLOOKUP(E535,销售员!A:D,4,0)</f>
        <v>广东</v>
      </c>
      <c r="D535" s="45">
        <v>821574</v>
      </c>
      <c r="E535" s="46" t="s">
        <v>843</v>
      </c>
      <c r="F535" s="45" t="s">
        <v>2971</v>
      </c>
      <c r="G535" s="45" t="s">
        <v>845</v>
      </c>
      <c r="H535" s="45" t="s">
        <v>2972</v>
      </c>
      <c r="I535" s="44" t="s">
        <v>2973</v>
      </c>
      <c r="J535" s="47">
        <v>82476.639999999999</v>
      </c>
      <c r="K535" s="48" t="s">
        <v>79</v>
      </c>
      <c r="L535" s="49">
        <v>85027.46</v>
      </c>
      <c r="M535" s="50">
        <v>0.03</v>
      </c>
      <c r="N535" s="46">
        <v>0</v>
      </c>
      <c r="O535" s="51" t="s">
        <v>2974</v>
      </c>
      <c r="P535" s="52" t="s">
        <v>266</v>
      </c>
      <c r="Q535" s="52" t="s">
        <v>113</v>
      </c>
      <c r="R535" s="53" t="s">
        <v>51</v>
      </c>
      <c r="V535" s="53">
        <v>120</v>
      </c>
      <c r="X535" s="54">
        <v>45701.482812499999</v>
      </c>
      <c r="Y535" s="45" t="s">
        <v>849</v>
      </c>
      <c r="Z535" s="55" t="s">
        <v>2975</v>
      </c>
      <c r="AA535" s="44" t="s">
        <v>94</v>
      </c>
      <c r="AC535" s="57" t="s">
        <v>937</v>
      </c>
      <c r="AD535" s="45">
        <v>120</v>
      </c>
      <c r="AF535" s="45">
        <v>120</v>
      </c>
      <c r="AO535" s="60">
        <v>0.03</v>
      </c>
    </row>
    <row r="536" spans="1:41" ht="20.25" customHeight="1" x14ac:dyDescent="0.45">
      <c r="A536" s="62" t="str">
        <f>VLOOKUP(E536,销售员!A:B,2,0)</f>
        <v>北区</v>
      </c>
      <c r="B536" s="62" t="str">
        <f>VLOOKUP(E536,销售员!A:C,3,0)</f>
        <v>行业业务</v>
      </c>
      <c r="C536" s="24" t="str">
        <f>VLOOKUP(E536,销售员!A:D,4,0)</f>
        <v>泛政府</v>
      </c>
      <c r="D536" s="45">
        <v>821600</v>
      </c>
      <c r="E536" s="46" t="s">
        <v>682</v>
      </c>
      <c r="F536" s="45" t="s">
        <v>2976</v>
      </c>
      <c r="G536" s="45" t="s">
        <v>307</v>
      </c>
      <c r="H536" s="45" t="s">
        <v>2977</v>
      </c>
      <c r="I536" s="44" t="s">
        <v>2978</v>
      </c>
      <c r="J536" s="47">
        <v>339635.59</v>
      </c>
      <c r="K536" s="48" t="s">
        <v>79</v>
      </c>
      <c r="L536" s="49">
        <v>355639.12</v>
      </c>
      <c r="M536" s="50">
        <v>4.4999999999999998E-2</v>
      </c>
      <c r="N536" s="46">
        <v>0</v>
      </c>
      <c r="O536" s="51" t="s">
        <v>2458</v>
      </c>
      <c r="P536" s="52" t="s">
        <v>91</v>
      </c>
      <c r="Q536" s="52" t="s">
        <v>113</v>
      </c>
      <c r="X536" s="54">
        <v>45701.4838773148</v>
      </c>
      <c r="Y536" s="45" t="s">
        <v>52</v>
      </c>
      <c r="Z536" s="55" t="s">
        <v>119</v>
      </c>
      <c r="AA536" s="44" t="s">
        <v>105</v>
      </c>
      <c r="AB536" s="56" t="s">
        <v>2979</v>
      </c>
      <c r="AC536" s="57" t="s">
        <v>2901</v>
      </c>
      <c r="AD536" s="45">
        <v>60</v>
      </c>
      <c r="AF536" s="45">
        <v>60</v>
      </c>
      <c r="AO536" s="60">
        <v>4.4999999999999998E-2</v>
      </c>
    </row>
    <row r="537" spans="1:41" ht="20.25" customHeight="1" x14ac:dyDescent="0.45">
      <c r="A537" s="62" t="str">
        <f>VLOOKUP(E537,销售员!A:B,2,0)</f>
        <v>北区</v>
      </c>
      <c r="B537" s="62" t="str">
        <f>VLOOKUP(E537,销售员!A:C,3,0)</f>
        <v>黑吉辽</v>
      </c>
      <c r="C537" s="24" t="str">
        <f>VLOOKUP(E537,销售员!A:D,4,0)</f>
        <v>辽宁</v>
      </c>
      <c r="D537" s="45">
        <v>821622</v>
      </c>
      <c r="E537" s="46" t="s">
        <v>569</v>
      </c>
      <c r="F537" s="45" t="s">
        <v>2980</v>
      </c>
      <c r="G537" s="45" t="s">
        <v>2981</v>
      </c>
      <c r="H537" s="45" t="s">
        <v>2982</v>
      </c>
      <c r="I537" s="44" t="s">
        <v>2983</v>
      </c>
      <c r="J537" s="47">
        <v>15041.24</v>
      </c>
      <c r="K537" s="48" t="s">
        <v>79</v>
      </c>
      <c r="L537" s="49">
        <v>15441.18</v>
      </c>
      <c r="M537" s="50">
        <v>2.5899999999999999E-2</v>
      </c>
      <c r="N537" s="46">
        <v>0</v>
      </c>
      <c r="O537" s="51" t="s">
        <v>2984</v>
      </c>
      <c r="P537" s="52" t="s">
        <v>91</v>
      </c>
      <c r="Q537" s="52" t="s">
        <v>113</v>
      </c>
      <c r="X537" s="54">
        <v>45701.489722222199</v>
      </c>
      <c r="Y537" s="45" t="s">
        <v>118</v>
      </c>
      <c r="Z537" s="55" t="s">
        <v>119</v>
      </c>
      <c r="AA537" s="44" t="s">
        <v>127</v>
      </c>
      <c r="AC537" s="57" t="s">
        <v>937</v>
      </c>
      <c r="AD537" s="45">
        <v>0</v>
      </c>
      <c r="AF537" s="45">
        <v>0</v>
      </c>
      <c r="AO537" s="60">
        <v>4.4999999999999998E-2</v>
      </c>
    </row>
    <row r="538" spans="1:41" ht="20.25" customHeight="1" x14ac:dyDescent="0.45">
      <c r="A538" s="62" t="str">
        <f>VLOOKUP(E538,销售员!A:B,2,0)</f>
        <v>北区</v>
      </c>
      <c r="B538" s="62" t="str">
        <f>VLOOKUP(E538,销售员!A:C,3,0)</f>
        <v>京津冀</v>
      </c>
      <c r="C538" s="24" t="str">
        <f>VLOOKUP(E538,销售员!A:D,4,0)</f>
        <v>北京</v>
      </c>
      <c r="D538" s="45">
        <v>821639</v>
      </c>
      <c r="E538" s="46" t="s">
        <v>776</v>
      </c>
      <c r="F538" s="45" t="s">
        <v>2985</v>
      </c>
      <c r="G538" s="45" t="s">
        <v>2986</v>
      </c>
      <c r="H538" s="45" t="s">
        <v>2987</v>
      </c>
      <c r="I538" s="44" t="s">
        <v>2988</v>
      </c>
      <c r="J538" s="47">
        <v>5497090.9199999999</v>
      </c>
      <c r="K538" s="48" t="s">
        <v>79</v>
      </c>
      <c r="L538" s="49">
        <v>2831932</v>
      </c>
      <c r="M538" s="50">
        <v>-0.94110000000000005</v>
      </c>
      <c r="N538" s="46">
        <v>0</v>
      </c>
      <c r="O538" s="51" t="s">
        <v>2989</v>
      </c>
      <c r="Q538" s="52" t="s">
        <v>113</v>
      </c>
      <c r="X538" s="54">
        <v>45701.539409722202</v>
      </c>
      <c r="Y538" s="45" t="s">
        <v>52</v>
      </c>
      <c r="Z538" s="55" t="s">
        <v>119</v>
      </c>
      <c r="AA538" s="44" t="s">
        <v>127</v>
      </c>
      <c r="AC538" s="57" t="s">
        <v>937</v>
      </c>
      <c r="AD538" s="45">
        <v>30</v>
      </c>
      <c r="AF538" s="45">
        <v>30</v>
      </c>
      <c r="AO538" s="60">
        <v>3.9199999999999999E-2</v>
      </c>
    </row>
    <row r="539" spans="1:41" ht="20.25" customHeight="1" x14ac:dyDescent="0.45">
      <c r="A539" s="62" t="str">
        <f>VLOOKUP(E539,销售员!A:B,2,0)</f>
        <v>北区</v>
      </c>
      <c r="B539" s="62" t="str">
        <f>VLOOKUP(E539,销售员!A:C,3,0)</f>
        <v>行业业务</v>
      </c>
      <c r="C539" s="24" t="str">
        <f>VLOOKUP(E539,销售员!A:D,4,0)</f>
        <v>泛企业</v>
      </c>
      <c r="D539" s="45">
        <v>821599</v>
      </c>
      <c r="E539" s="46" t="s">
        <v>207</v>
      </c>
      <c r="F539" s="45" t="s">
        <v>2960</v>
      </c>
      <c r="G539" s="45" t="s">
        <v>2961</v>
      </c>
      <c r="H539" s="45" t="s">
        <v>2962</v>
      </c>
      <c r="I539" s="44" t="s">
        <v>2963</v>
      </c>
      <c r="J539" s="47">
        <v>436386.96</v>
      </c>
      <c r="K539" s="48" t="s">
        <v>79</v>
      </c>
      <c r="L539" s="49">
        <v>228473</v>
      </c>
      <c r="M539" s="50">
        <v>-0.91</v>
      </c>
      <c r="N539" s="46">
        <v>0</v>
      </c>
      <c r="O539" s="51" t="s">
        <v>1595</v>
      </c>
      <c r="P539" s="52" t="s">
        <v>961</v>
      </c>
      <c r="Q539" s="52" t="s">
        <v>113</v>
      </c>
      <c r="X539" s="54">
        <v>45701.590775463003</v>
      </c>
      <c r="Y539" s="45" t="s">
        <v>92</v>
      </c>
      <c r="Z539" s="55" t="s">
        <v>119</v>
      </c>
      <c r="AA539" s="44" t="s">
        <v>105</v>
      </c>
      <c r="AC539" s="57" t="s">
        <v>937</v>
      </c>
      <c r="AD539" s="45">
        <v>60</v>
      </c>
      <c r="AF539" s="45">
        <v>60</v>
      </c>
      <c r="AO539" s="60">
        <v>4.4999999999999998E-2</v>
      </c>
    </row>
    <row r="540" spans="1:41" ht="20.25" customHeight="1" x14ac:dyDescent="0.45">
      <c r="A540" s="62" t="str">
        <f>VLOOKUP(E540,销售员!A:B,2,0)</f>
        <v>北区</v>
      </c>
      <c r="B540" s="62" t="str">
        <f>VLOOKUP(E540,销售员!A:C,3,0)</f>
        <v>陕豫鲁</v>
      </c>
      <c r="C540" s="24" t="str">
        <f>VLOOKUP(E540,销售员!A:D,4,0)</f>
        <v>山东</v>
      </c>
      <c r="D540" s="45">
        <v>821646</v>
      </c>
      <c r="E540" s="46" t="s">
        <v>400</v>
      </c>
      <c r="F540" s="45" t="s">
        <v>2990</v>
      </c>
      <c r="G540" s="45" t="s">
        <v>2682</v>
      </c>
      <c r="H540" s="45" t="s">
        <v>2991</v>
      </c>
      <c r="I540" s="44" t="s">
        <v>2992</v>
      </c>
      <c r="J540" s="47">
        <v>2473.1007199999999</v>
      </c>
      <c r="K540" s="48" t="s">
        <v>79</v>
      </c>
      <c r="L540" s="49">
        <v>2579.5</v>
      </c>
      <c r="M540" s="50">
        <v>4.1200000000000001E-2</v>
      </c>
      <c r="N540" s="46">
        <v>0</v>
      </c>
      <c r="O540" s="51" t="s">
        <v>2993</v>
      </c>
      <c r="Q540" s="52" t="s">
        <v>103</v>
      </c>
      <c r="X540" s="54">
        <v>45701.595046296301</v>
      </c>
      <c r="Y540" s="45" t="s">
        <v>118</v>
      </c>
      <c r="Z540" s="55" t="s">
        <v>119</v>
      </c>
      <c r="AA540" s="44" t="s">
        <v>105</v>
      </c>
      <c r="AC540" s="57" t="s">
        <v>937</v>
      </c>
      <c r="AD540" s="45">
        <v>0</v>
      </c>
      <c r="AF540" s="45">
        <v>0</v>
      </c>
      <c r="AO540" s="60">
        <v>6.0600000000000001E-2</v>
      </c>
    </row>
    <row r="541" spans="1:41" ht="20.25" customHeight="1" x14ac:dyDescent="0.45">
      <c r="A541" s="62" t="str">
        <f>VLOOKUP(E541,销售员!A:B,2,0)</f>
        <v>南区</v>
      </c>
      <c r="B541" s="62" t="str">
        <f>VLOOKUP(E541,销售员!A:C,3,0)</f>
        <v>湘桂琼</v>
      </c>
      <c r="C541" s="24" t="str">
        <f>VLOOKUP(E541,销售员!A:D,4,0)</f>
        <v>广西</v>
      </c>
      <c r="D541" s="45">
        <v>821629</v>
      </c>
      <c r="E541" s="46" t="s">
        <v>523</v>
      </c>
      <c r="F541" s="45" t="s">
        <v>2994</v>
      </c>
      <c r="G541" s="45" t="s">
        <v>704</v>
      </c>
      <c r="H541" s="45" t="s">
        <v>2995</v>
      </c>
      <c r="I541" s="44" t="s">
        <v>2996</v>
      </c>
      <c r="J541" s="47">
        <v>546683.9</v>
      </c>
      <c r="K541" s="48" t="s">
        <v>79</v>
      </c>
      <c r="L541" s="49">
        <v>553033</v>
      </c>
      <c r="M541" s="50">
        <v>1.15E-2</v>
      </c>
      <c r="N541" s="46">
        <v>0</v>
      </c>
      <c r="O541" s="51" t="s">
        <v>2997</v>
      </c>
      <c r="Q541" s="52" t="s">
        <v>113</v>
      </c>
      <c r="X541" s="54">
        <v>45701.595405092601</v>
      </c>
      <c r="Y541" s="45" t="s">
        <v>118</v>
      </c>
      <c r="Z541" s="55" t="s">
        <v>119</v>
      </c>
      <c r="AA541" s="44" t="s">
        <v>83</v>
      </c>
      <c r="AC541" s="57" t="s">
        <v>937</v>
      </c>
      <c r="AD541" s="45">
        <v>0</v>
      </c>
      <c r="AF541" s="45">
        <v>0</v>
      </c>
      <c r="AO541" s="60">
        <v>3.1300000000000001E-2</v>
      </c>
    </row>
    <row r="542" spans="1:41" ht="20.25" customHeight="1" x14ac:dyDescent="0.45">
      <c r="A542" s="62" t="str">
        <f>VLOOKUP(E542,销售员!A:B,2,0)</f>
        <v>南区</v>
      </c>
      <c r="B542" s="62" t="str">
        <f>VLOOKUP(E542,销售员!A:C,3,0)</f>
        <v>苏皖</v>
      </c>
      <c r="C542" s="24" t="str">
        <f>VLOOKUP(E542,销售员!A:D,4,0)</f>
        <v>安徽</v>
      </c>
      <c r="D542" s="45">
        <v>821597</v>
      </c>
      <c r="E542" s="46" t="s">
        <v>425</v>
      </c>
      <c r="F542" s="45" t="s">
        <v>2874</v>
      </c>
      <c r="G542" s="45" t="s">
        <v>2875</v>
      </c>
      <c r="H542" s="45" t="s">
        <v>2876</v>
      </c>
      <c r="I542" s="44" t="s">
        <v>2877</v>
      </c>
      <c r="J542" s="47">
        <v>1156610.96</v>
      </c>
      <c r="K542" s="48" t="s">
        <v>79</v>
      </c>
      <c r="L542" s="49">
        <v>1217165.8400000001</v>
      </c>
      <c r="M542" s="50">
        <v>4.9799999999999997E-2</v>
      </c>
      <c r="N542" s="46">
        <v>0</v>
      </c>
      <c r="O542" s="51" t="s">
        <v>2998</v>
      </c>
      <c r="P542" s="52" t="s">
        <v>91</v>
      </c>
      <c r="Q542" s="52" t="s">
        <v>113</v>
      </c>
      <c r="R542" s="53" t="s">
        <v>51</v>
      </c>
      <c r="V542" s="53">
        <v>90</v>
      </c>
      <c r="X542" s="54">
        <v>45701.598773148202</v>
      </c>
      <c r="Y542" s="45" t="s">
        <v>92</v>
      </c>
      <c r="Z542" s="55" t="s">
        <v>2879</v>
      </c>
      <c r="AA542" s="44" t="s">
        <v>83</v>
      </c>
      <c r="AB542" s="56" t="s">
        <v>2999</v>
      </c>
      <c r="AC542" s="57" t="s">
        <v>2901</v>
      </c>
      <c r="AD542" s="45">
        <v>90</v>
      </c>
      <c r="AF542" s="45">
        <v>90</v>
      </c>
      <c r="AO542" s="60">
        <v>4.9799999999999997E-2</v>
      </c>
    </row>
    <row r="543" spans="1:41" ht="20.25" customHeight="1" x14ac:dyDescent="0.45">
      <c r="A543" s="62" t="str">
        <f>VLOOKUP(E543,销售员!A:B,2,0)</f>
        <v>南区</v>
      </c>
      <c r="B543" s="62" t="str">
        <f>VLOOKUP(E543,销售员!A:C,3,0)</f>
        <v>福建</v>
      </c>
      <c r="C543" s="24" t="str">
        <f>VLOOKUP(E543,销售员!A:D,4,0)</f>
        <v>福建</v>
      </c>
      <c r="D543" s="45">
        <v>821653</v>
      </c>
      <c r="E543" s="46" t="s">
        <v>226</v>
      </c>
      <c r="F543" s="45" t="s">
        <v>3000</v>
      </c>
      <c r="G543" s="45" t="s">
        <v>747</v>
      </c>
      <c r="H543" s="45" t="s">
        <v>3001</v>
      </c>
      <c r="I543" s="44" t="s">
        <v>3002</v>
      </c>
      <c r="J543" s="47">
        <v>2136424.5</v>
      </c>
      <c r="K543" s="48" t="s">
        <v>79</v>
      </c>
      <c r="L543" s="49">
        <v>2192400</v>
      </c>
      <c r="M543" s="50">
        <v>2.5499999999999998E-2</v>
      </c>
      <c r="N543" s="46">
        <v>0</v>
      </c>
      <c r="O543" s="51" t="s">
        <v>3003</v>
      </c>
      <c r="P543" s="52" t="s">
        <v>61</v>
      </c>
      <c r="Q543" s="52" t="s">
        <v>113</v>
      </c>
      <c r="X543" s="54">
        <v>45701.605671296304</v>
      </c>
      <c r="Y543" s="45" t="s">
        <v>118</v>
      </c>
      <c r="Z543" s="55" t="s">
        <v>119</v>
      </c>
      <c r="AA543" s="44" t="s">
        <v>94</v>
      </c>
      <c r="AC543" s="57" t="s">
        <v>937</v>
      </c>
      <c r="AD543" s="45">
        <v>0</v>
      </c>
      <c r="AF543" s="45">
        <v>0</v>
      </c>
      <c r="AO543" s="60">
        <v>4.4999999999999998E-2</v>
      </c>
    </row>
    <row r="544" spans="1:41" ht="20.25" customHeight="1" x14ac:dyDescent="0.45">
      <c r="A544" s="62" t="str">
        <f>VLOOKUP(E544,销售员!A:B,2,0)</f>
        <v>北区</v>
      </c>
      <c r="B544" s="62" t="str">
        <f>VLOOKUP(E544,销售员!A:C,3,0)</f>
        <v>陕豫鲁</v>
      </c>
      <c r="C544" s="24" t="str">
        <f>VLOOKUP(E544,销售员!A:D,4,0)</f>
        <v>山东</v>
      </c>
      <c r="D544" s="45">
        <v>821428</v>
      </c>
      <c r="E544" s="46" t="s">
        <v>764</v>
      </c>
      <c r="F544" s="45" t="s">
        <v>3004</v>
      </c>
      <c r="G544" s="45" t="s">
        <v>766</v>
      </c>
      <c r="H544" s="45" t="s">
        <v>767</v>
      </c>
      <c r="I544" s="44" t="s">
        <v>768</v>
      </c>
      <c r="J544" s="47">
        <v>115.3416</v>
      </c>
      <c r="K544" s="48" t="s">
        <v>79</v>
      </c>
      <c r="L544" s="49">
        <v>121</v>
      </c>
      <c r="M544" s="50">
        <v>4.6800000000000001E-2</v>
      </c>
      <c r="N544" s="46">
        <v>0</v>
      </c>
      <c r="O544" s="51" t="s">
        <v>3005</v>
      </c>
      <c r="Q544" s="52" t="s">
        <v>103</v>
      </c>
      <c r="X544" s="54">
        <v>45701.610486111102</v>
      </c>
      <c r="Y544" s="45" t="s">
        <v>52</v>
      </c>
      <c r="Z544" s="55" t="s">
        <v>119</v>
      </c>
      <c r="AA544" s="44" t="s">
        <v>105</v>
      </c>
      <c r="AC544" s="57" t="s">
        <v>937</v>
      </c>
      <c r="AD544" s="45">
        <v>0</v>
      </c>
      <c r="AF544" s="45">
        <v>0</v>
      </c>
      <c r="AO544" s="60">
        <v>4.6800000000000001E-2</v>
      </c>
    </row>
    <row r="545" spans="1:41" ht="20.25" customHeight="1" x14ac:dyDescent="0.45">
      <c r="A545" s="62" t="str">
        <f>VLOOKUP(E545,销售员!A:B,2,0)</f>
        <v>北区</v>
      </c>
      <c r="B545" s="62" t="str">
        <f>VLOOKUP(E545,销售员!A:C,3,0)</f>
        <v>陕豫鲁</v>
      </c>
      <c r="C545" s="24" t="str">
        <f>VLOOKUP(E545,销售员!A:D,4,0)</f>
        <v>山东</v>
      </c>
      <c r="D545" s="45">
        <v>821651</v>
      </c>
      <c r="E545" s="46" t="s">
        <v>140</v>
      </c>
      <c r="F545" s="45" t="s">
        <v>3006</v>
      </c>
      <c r="G545" s="45" t="s">
        <v>142</v>
      </c>
      <c r="H545" s="45" t="s">
        <v>3007</v>
      </c>
      <c r="I545" s="44" t="s">
        <v>3008</v>
      </c>
      <c r="J545" s="47">
        <v>50224.29696</v>
      </c>
      <c r="K545" s="48" t="s">
        <v>79</v>
      </c>
      <c r="L545" s="49">
        <v>52622</v>
      </c>
      <c r="M545" s="50">
        <v>4.5600000000000002E-2</v>
      </c>
      <c r="N545" s="46">
        <v>0</v>
      </c>
      <c r="O545" s="51" t="s">
        <v>3009</v>
      </c>
      <c r="P545" s="52" t="s">
        <v>91</v>
      </c>
      <c r="Q545" s="52" t="s">
        <v>103</v>
      </c>
      <c r="X545" s="54">
        <v>45701.620405092603</v>
      </c>
      <c r="Y545" s="45" t="s">
        <v>52</v>
      </c>
      <c r="Z545" s="55" t="s">
        <v>119</v>
      </c>
      <c r="AA545" s="44" t="s">
        <v>105</v>
      </c>
      <c r="AC545" s="57" t="s">
        <v>937</v>
      </c>
      <c r="AD545" s="45">
        <v>60</v>
      </c>
      <c r="AF545" s="45">
        <v>60</v>
      </c>
      <c r="AO545" s="60">
        <v>4.5600000000000002E-2</v>
      </c>
    </row>
    <row r="546" spans="1:41" ht="20.25" customHeight="1" x14ac:dyDescent="0.45">
      <c r="A546" s="62" t="str">
        <f>VLOOKUP(E546,销售员!A:B,2,0)</f>
        <v>南区</v>
      </c>
      <c r="B546" s="62" t="str">
        <f>VLOOKUP(E546,销售员!A:C,3,0)</f>
        <v>福建</v>
      </c>
      <c r="C546" s="24" t="str">
        <f>VLOOKUP(E546,销售员!A:D,4,0)</f>
        <v>福建</v>
      </c>
      <c r="D546" s="45">
        <v>821662</v>
      </c>
      <c r="E546" s="46" t="s">
        <v>638</v>
      </c>
      <c r="F546" s="45" t="s">
        <v>3010</v>
      </c>
      <c r="G546" s="45" t="s">
        <v>756</v>
      </c>
      <c r="H546" s="45" t="s">
        <v>3011</v>
      </c>
      <c r="I546" s="44" t="s">
        <v>3012</v>
      </c>
      <c r="J546" s="47">
        <v>45094.32</v>
      </c>
      <c r="K546" s="48" t="s">
        <v>79</v>
      </c>
      <c r="L546" s="49">
        <v>47219.28</v>
      </c>
      <c r="M546" s="50">
        <v>4.4999999999999998E-2</v>
      </c>
      <c r="N546" s="46">
        <v>0</v>
      </c>
      <c r="O546" s="51" t="s">
        <v>1802</v>
      </c>
      <c r="P546" s="52" t="s">
        <v>91</v>
      </c>
      <c r="Q546" s="52" t="s">
        <v>113</v>
      </c>
      <c r="X546" s="54">
        <v>45701.625324074099</v>
      </c>
      <c r="Y546" s="45" t="s">
        <v>52</v>
      </c>
      <c r="Z546" s="55" t="s">
        <v>119</v>
      </c>
      <c r="AA546" s="44" t="s">
        <v>94</v>
      </c>
      <c r="AC546" s="57" t="s">
        <v>937</v>
      </c>
      <c r="AD546" s="45">
        <v>60</v>
      </c>
      <c r="AF546" s="45">
        <v>60</v>
      </c>
      <c r="AO546" s="60">
        <v>4.4999999999999998E-2</v>
      </c>
    </row>
    <row r="547" spans="1:41" ht="20.25" customHeight="1" x14ac:dyDescent="0.45">
      <c r="A547" s="62" t="str">
        <f>VLOOKUP(E547,销售员!A:B,2,0)</f>
        <v>南区</v>
      </c>
      <c r="B547" s="62" t="str">
        <f>VLOOKUP(E547,销售员!A:C,3,0)</f>
        <v>福建</v>
      </c>
      <c r="C547" s="24" t="str">
        <f>VLOOKUP(E547,销售员!A:D,4,0)</f>
        <v>福建</v>
      </c>
      <c r="D547" s="45">
        <v>821631</v>
      </c>
      <c r="E547" s="46" t="s">
        <v>676</v>
      </c>
      <c r="F547" s="45" t="s">
        <v>2437</v>
      </c>
      <c r="G547" s="45" t="s">
        <v>228</v>
      </c>
      <c r="H547" s="45" t="s">
        <v>2438</v>
      </c>
      <c r="I547" s="44" t="s">
        <v>2439</v>
      </c>
      <c r="J547" s="47">
        <v>76514.98</v>
      </c>
      <c r="K547" s="48" t="s">
        <v>79</v>
      </c>
      <c r="L547" s="49">
        <v>80120.460000000006</v>
      </c>
      <c r="M547" s="50">
        <v>4.4999999999999998E-2</v>
      </c>
      <c r="N547" s="46">
        <v>0</v>
      </c>
      <c r="O547" s="51" t="s">
        <v>1461</v>
      </c>
      <c r="P547" s="52" t="s">
        <v>91</v>
      </c>
      <c r="Q547" s="52" t="s">
        <v>81</v>
      </c>
      <c r="V547" s="53">
        <v>90</v>
      </c>
      <c r="X547" s="54">
        <v>45701.696643518502</v>
      </c>
      <c r="Y547" s="45" t="s">
        <v>52</v>
      </c>
      <c r="Z547" s="55" t="s">
        <v>3013</v>
      </c>
      <c r="AA547" s="44" t="s">
        <v>94</v>
      </c>
      <c r="AB547" s="56" t="s">
        <v>3014</v>
      </c>
      <c r="AC547" s="57" t="s">
        <v>2901</v>
      </c>
      <c r="AD547" s="45">
        <v>90</v>
      </c>
      <c r="AF547" s="45">
        <v>90</v>
      </c>
      <c r="AO547" s="60">
        <v>4.4999999999999998E-2</v>
      </c>
    </row>
    <row r="548" spans="1:41" ht="20.25" customHeight="1" x14ac:dyDescent="0.45">
      <c r="A548" s="62" t="str">
        <f>VLOOKUP(E548,销售员!A:B,2,0)</f>
        <v>北区</v>
      </c>
      <c r="B548" s="62" t="str">
        <f>VLOOKUP(E548,销售员!A:C,3,0)</f>
        <v>京津冀</v>
      </c>
      <c r="C548" s="24" t="str">
        <f>VLOOKUP(E548,销售员!A:D,4,0)</f>
        <v>北京</v>
      </c>
      <c r="D548" s="45">
        <v>821724</v>
      </c>
      <c r="E548" s="46" t="s">
        <v>692</v>
      </c>
      <c r="F548" s="45" t="s">
        <v>3015</v>
      </c>
      <c r="G548" s="45" t="s">
        <v>1799</v>
      </c>
      <c r="H548" s="45" t="s">
        <v>3016</v>
      </c>
      <c r="I548" s="44" t="s">
        <v>3017</v>
      </c>
      <c r="J548" s="47">
        <v>265.49</v>
      </c>
      <c r="K548" s="48" t="s">
        <v>79</v>
      </c>
      <c r="L548" s="49">
        <v>278</v>
      </c>
      <c r="M548" s="50">
        <v>4.4999999999999998E-2</v>
      </c>
      <c r="N548" s="46">
        <v>0</v>
      </c>
      <c r="O548" s="51" t="s">
        <v>557</v>
      </c>
      <c r="P548" s="52" t="s">
        <v>91</v>
      </c>
      <c r="Q548" s="52" t="s">
        <v>113</v>
      </c>
      <c r="X548" s="54">
        <v>45701.7277314815</v>
      </c>
      <c r="Y548" s="45" t="s">
        <v>52</v>
      </c>
      <c r="Z548" s="55" t="s">
        <v>119</v>
      </c>
      <c r="AA548" s="44" t="s">
        <v>127</v>
      </c>
      <c r="AC548" s="57" t="s">
        <v>937</v>
      </c>
      <c r="AD548" s="45">
        <v>60</v>
      </c>
      <c r="AF548" s="45">
        <v>60</v>
      </c>
      <c r="AO548" s="60">
        <v>4.4999999999999998E-2</v>
      </c>
    </row>
    <row r="549" spans="1:41" ht="20.25" customHeight="1" x14ac:dyDescent="0.45">
      <c r="A549" s="62" t="str">
        <f>VLOOKUP(E549,销售员!A:B,2,0)</f>
        <v>北区</v>
      </c>
      <c r="B549" s="62" t="str">
        <f>VLOOKUP(E549,销售员!A:C,3,0)</f>
        <v>京津冀</v>
      </c>
      <c r="C549" s="24" t="str">
        <f>VLOOKUP(E549,销售员!A:D,4,0)</f>
        <v>北京</v>
      </c>
      <c r="D549" s="45">
        <v>821723</v>
      </c>
      <c r="E549" s="46" t="s">
        <v>692</v>
      </c>
      <c r="F549" s="45" t="s">
        <v>3018</v>
      </c>
      <c r="G549" s="45" t="s">
        <v>473</v>
      </c>
      <c r="H549" s="45" t="s">
        <v>3019</v>
      </c>
      <c r="I549" s="44" t="s">
        <v>3020</v>
      </c>
      <c r="J549" s="47">
        <v>25946.02</v>
      </c>
      <c r="K549" s="48" t="s">
        <v>79</v>
      </c>
      <c r="L549" s="49">
        <v>27168.400000000001</v>
      </c>
      <c r="M549" s="50">
        <v>4.4999999999999998E-2</v>
      </c>
      <c r="N549" s="46">
        <v>0</v>
      </c>
      <c r="O549" s="51" t="s">
        <v>3021</v>
      </c>
      <c r="P549" s="52" t="s">
        <v>91</v>
      </c>
      <c r="Q549" s="52" t="s">
        <v>113</v>
      </c>
      <c r="X549" s="54">
        <v>45701.7347337963</v>
      </c>
      <c r="Y549" s="45" t="s">
        <v>92</v>
      </c>
      <c r="Z549" s="55" t="s">
        <v>119</v>
      </c>
      <c r="AA549" s="44" t="s">
        <v>127</v>
      </c>
      <c r="AC549" s="57" t="s">
        <v>937</v>
      </c>
      <c r="AD549" s="45">
        <v>60</v>
      </c>
      <c r="AF549" s="45">
        <v>60</v>
      </c>
      <c r="AO549" s="60">
        <v>4.4999999999999998E-2</v>
      </c>
    </row>
    <row r="550" spans="1:41" ht="20.25" customHeight="1" x14ac:dyDescent="0.45">
      <c r="A550" s="62" t="str">
        <f>VLOOKUP(E550,销售员!A:B,2,0)</f>
        <v>南区</v>
      </c>
      <c r="B550" s="62" t="str">
        <f>VLOOKUP(E550,销售员!A:C,3,0)</f>
        <v>沪浙</v>
      </c>
      <c r="C550" s="24" t="str">
        <f>VLOOKUP(E550,销售员!A:D,4,0)</f>
        <v>浙江</v>
      </c>
      <c r="D550" s="45">
        <v>821674</v>
      </c>
      <c r="E550" s="46" t="s">
        <v>288</v>
      </c>
      <c r="F550" s="45" t="s">
        <v>3022</v>
      </c>
      <c r="G550" s="45" t="s">
        <v>290</v>
      </c>
      <c r="H550" s="45" t="s">
        <v>3023</v>
      </c>
      <c r="I550" s="44" t="s">
        <v>3024</v>
      </c>
      <c r="J550" s="47">
        <v>145846.15330000001</v>
      </c>
      <c r="K550" s="48" t="s">
        <v>79</v>
      </c>
      <c r="L550" s="49">
        <v>152754</v>
      </c>
      <c r="M550" s="50">
        <v>4.5199999999999997E-2</v>
      </c>
      <c r="N550" s="46">
        <v>0</v>
      </c>
      <c r="O550" s="51" t="s">
        <v>3025</v>
      </c>
      <c r="P550" s="52" t="s">
        <v>91</v>
      </c>
      <c r="Q550" s="52" t="s">
        <v>103</v>
      </c>
      <c r="R550" s="53" t="s">
        <v>51</v>
      </c>
      <c r="V550" s="53">
        <v>90</v>
      </c>
      <c r="X550" s="54">
        <v>45701.749467592599</v>
      </c>
      <c r="Y550" s="45" t="s">
        <v>92</v>
      </c>
      <c r="Z550" s="55" t="s">
        <v>3026</v>
      </c>
      <c r="AA550" s="44" t="s">
        <v>1262</v>
      </c>
      <c r="AC550" s="57" t="s">
        <v>937</v>
      </c>
      <c r="AD550" s="45">
        <v>90</v>
      </c>
      <c r="AF550" s="45">
        <v>90</v>
      </c>
      <c r="AO550" s="60">
        <v>4.5199999999999997E-2</v>
      </c>
    </row>
    <row r="551" spans="1:41" ht="20.25" customHeight="1" x14ac:dyDescent="0.45">
      <c r="A551" s="62" t="str">
        <f>VLOOKUP(E551,销售员!A:B,2,0)</f>
        <v>北区</v>
      </c>
      <c r="B551" s="62" t="str">
        <f>VLOOKUP(E551,销售员!A:C,3,0)</f>
        <v>京津冀</v>
      </c>
      <c r="C551" s="24" t="str">
        <f>VLOOKUP(E551,销售员!A:D,4,0)</f>
        <v>北京</v>
      </c>
      <c r="D551" s="45">
        <v>821639</v>
      </c>
      <c r="E551" s="46" t="s">
        <v>776</v>
      </c>
      <c r="F551" s="45" t="s">
        <v>2985</v>
      </c>
      <c r="G551" s="45" t="s">
        <v>2986</v>
      </c>
      <c r="H551" s="45" t="s">
        <v>2987</v>
      </c>
      <c r="I551" s="44" t="s">
        <v>2988</v>
      </c>
      <c r="J551" s="47">
        <v>5497090.9199999999</v>
      </c>
      <c r="K551" s="48" t="s">
        <v>79</v>
      </c>
      <c r="L551" s="49">
        <v>2831932</v>
      </c>
      <c r="M551" s="50">
        <v>-0.94110000000000005</v>
      </c>
      <c r="N551" s="46">
        <v>0</v>
      </c>
      <c r="O551" s="51" t="s">
        <v>2989</v>
      </c>
      <c r="Q551" s="52" t="s">
        <v>113</v>
      </c>
      <c r="X551" s="54">
        <v>45701.750081018501</v>
      </c>
      <c r="Y551" s="45" t="s">
        <v>52</v>
      </c>
      <c r="Z551" s="55" t="s">
        <v>119</v>
      </c>
      <c r="AA551" s="44" t="s">
        <v>127</v>
      </c>
      <c r="AC551" s="57" t="s">
        <v>2901</v>
      </c>
      <c r="AD551" s="45">
        <v>30</v>
      </c>
      <c r="AF551" s="45">
        <v>30</v>
      </c>
      <c r="AO551" s="60">
        <v>3.9199999999999999E-2</v>
      </c>
    </row>
    <row r="552" spans="1:41" ht="20.25" customHeight="1" x14ac:dyDescent="0.45">
      <c r="A552" s="62" t="str">
        <f>VLOOKUP(E552,销售员!A:B,2,0)</f>
        <v>北区</v>
      </c>
      <c r="B552" s="62" t="str">
        <f>VLOOKUP(E552,销售员!A:C,3,0)</f>
        <v>行业业务</v>
      </c>
      <c r="C552" s="24" t="str">
        <f>VLOOKUP(E552,销售员!A:D,4,0)</f>
        <v>泛政府</v>
      </c>
      <c r="D552" s="45">
        <v>821718</v>
      </c>
      <c r="E552" s="46" t="s">
        <v>1463</v>
      </c>
      <c r="F552" s="45" t="s">
        <v>3027</v>
      </c>
      <c r="G552" s="45" t="s">
        <v>3028</v>
      </c>
      <c r="H552" s="45" t="s">
        <v>3029</v>
      </c>
      <c r="I552" s="44" t="s">
        <v>3030</v>
      </c>
      <c r="J552" s="47">
        <v>11733436.07</v>
      </c>
      <c r="K552" s="48" t="s">
        <v>79</v>
      </c>
      <c r="L552" s="49">
        <v>12261141.699999999</v>
      </c>
      <c r="M552" s="50">
        <v>4.2999999999999997E-2</v>
      </c>
      <c r="N552" s="46">
        <v>0</v>
      </c>
      <c r="O552" s="51" t="s">
        <v>3031</v>
      </c>
      <c r="P552" s="52" t="s">
        <v>91</v>
      </c>
      <c r="Q552" s="52" t="s">
        <v>81</v>
      </c>
      <c r="R552" s="53" t="s">
        <v>51</v>
      </c>
      <c r="V552" s="53">
        <v>120</v>
      </c>
      <c r="X552" s="54">
        <v>45702.4308101852</v>
      </c>
      <c r="Y552" s="45" t="s">
        <v>92</v>
      </c>
      <c r="Z552" s="55" t="s">
        <v>3032</v>
      </c>
      <c r="AA552" s="44" t="s">
        <v>105</v>
      </c>
      <c r="AB552" s="56" t="s">
        <v>3033</v>
      </c>
      <c r="AC552" s="57" t="s">
        <v>610</v>
      </c>
      <c r="AD552" s="45">
        <v>120</v>
      </c>
      <c r="AF552" s="45">
        <v>120</v>
      </c>
      <c r="AO552" s="60">
        <v>4.2999999999999997E-2</v>
      </c>
    </row>
    <row r="553" spans="1:41" ht="20.25" customHeight="1" x14ac:dyDescent="0.45">
      <c r="A553" s="62" t="str">
        <f>VLOOKUP(E553,销售员!A:B,2,0)</f>
        <v>南区</v>
      </c>
      <c r="B553" s="62" t="str">
        <f>VLOOKUP(E553,销售员!A:C,3,0)</f>
        <v>沪浙</v>
      </c>
      <c r="C553" s="24" t="str">
        <f>VLOOKUP(E553,销售员!A:D,4,0)</f>
        <v>上海</v>
      </c>
      <c r="D553" s="45">
        <v>821749</v>
      </c>
      <c r="E553" s="46" t="s">
        <v>1015</v>
      </c>
      <c r="F553" s="45" t="s">
        <v>3034</v>
      </c>
      <c r="G553" s="45" t="s">
        <v>2986</v>
      </c>
      <c r="H553" s="45" t="s">
        <v>3035</v>
      </c>
      <c r="I553" s="44" t="s">
        <v>3036</v>
      </c>
      <c r="J553" s="47">
        <v>49265402.539999999</v>
      </c>
      <c r="K553" s="48" t="s">
        <v>79</v>
      </c>
      <c r="L553" s="49">
        <v>26051865.079999998</v>
      </c>
      <c r="M553" s="50">
        <v>-0.8911</v>
      </c>
      <c r="N553" s="46">
        <v>0</v>
      </c>
      <c r="O553" s="51" t="s">
        <v>3037</v>
      </c>
      <c r="P553" s="52" t="s">
        <v>368</v>
      </c>
      <c r="Q553" s="52" t="s">
        <v>113</v>
      </c>
      <c r="R553" s="53" t="s">
        <v>51</v>
      </c>
      <c r="V553" s="53">
        <v>92</v>
      </c>
      <c r="X553" s="54">
        <v>45702.4405555556</v>
      </c>
      <c r="Y553" s="45" t="s">
        <v>52</v>
      </c>
      <c r="Z553" s="100" t="s">
        <v>3038</v>
      </c>
      <c r="AA553" s="44" t="s">
        <v>1262</v>
      </c>
      <c r="AC553" s="57" t="s">
        <v>937</v>
      </c>
      <c r="AD553" s="45">
        <v>92</v>
      </c>
      <c r="AF553" s="45">
        <v>92</v>
      </c>
      <c r="AO553" s="60">
        <v>5.45E-2</v>
      </c>
    </row>
    <row r="554" spans="1:41" ht="20.25" customHeight="1" x14ac:dyDescent="0.45">
      <c r="A554" s="62" t="str">
        <f>VLOOKUP(E554,销售员!A:B,2,0)</f>
        <v>南区</v>
      </c>
      <c r="B554" s="62" t="str">
        <f>VLOOKUP(E554,销售员!A:C,3,0)</f>
        <v>沪浙</v>
      </c>
      <c r="C554" s="24" t="str">
        <f>VLOOKUP(E554,销售员!A:D,4,0)</f>
        <v>上海</v>
      </c>
      <c r="D554" s="45">
        <v>821688</v>
      </c>
      <c r="E554" s="46" t="s">
        <v>908</v>
      </c>
      <c r="F554" s="45" t="s">
        <v>3039</v>
      </c>
      <c r="G554" s="45" t="s">
        <v>910</v>
      </c>
      <c r="H554" s="45" t="s">
        <v>3040</v>
      </c>
      <c r="I554" s="44" t="s">
        <v>3041</v>
      </c>
      <c r="J554" s="47">
        <v>395732.76</v>
      </c>
      <c r="K554" s="48" t="s">
        <v>79</v>
      </c>
      <c r="L554" s="49">
        <v>414380.02</v>
      </c>
      <c r="M554" s="50">
        <v>4.4999999999999998E-2</v>
      </c>
      <c r="N554" s="46">
        <v>0</v>
      </c>
      <c r="O554" s="51" t="s">
        <v>2834</v>
      </c>
      <c r="P554" s="52" t="s">
        <v>91</v>
      </c>
      <c r="Q554" s="52" t="s">
        <v>113</v>
      </c>
      <c r="X554" s="54">
        <v>45702.454351851899</v>
      </c>
      <c r="Y554" s="45" t="s">
        <v>52</v>
      </c>
      <c r="Z554" s="55" t="s">
        <v>119</v>
      </c>
      <c r="AA554" s="44" t="s">
        <v>1262</v>
      </c>
      <c r="AB554" s="56" t="s">
        <v>1761</v>
      </c>
      <c r="AC554" s="57" t="s">
        <v>2901</v>
      </c>
      <c r="AD554" s="45">
        <v>60</v>
      </c>
      <c r="AF554" s="45">
        <v>60</v>
      </c>
      <c r="AO554" s="60">
        <v>4.4999999999999998E-2</v>
      </c>
    </row>
    <row r="555" spans="1:41" ht="20.25" customHeight="1" x14ac:dyDescent="0.45">
      <c r="A555" s="62" t="str">
        <f>VLOOKUP(E555,销售员!A:B,2,0)</f>
        <v>南区</v>
      </c>
      <c r="B555" s="62" t="str">
        <f>VLOOKUP(E555,销售员!A:C,3,0)</f>
        <v>沪浙</v>
      </c>
      <c r="C555" s="24" t="str">
        <f>VLOOKUP(E555,销售员!A:D,4,0)</f>
        <v>上海</v>
      </c>
      <c r="D555" s="45">
        <v>821749</v>
      </c>
      <c r="E555" s="46" t="s">
        <v>1015</v>
      </c>
      <c r="F555" s="45" t="s">
        <v>3034</v>
      </c>
      <c r="G555" s="45" t="s">
        <v>2986</v>
      </c>
      <c r="H555" s="45" t="s">
        <v>3035</v>
      </c>
      <c r="I555" s="44" t="s">
        <v>3036</v>
      </c>
      <c r="J555" s="47">
        <v>49265402.539999999</v>
      </c>
      <c r="K555" s="48" t="s">
        <v>79</v>
      </c>
      <c r="L555" s="49">
        <v>26051865.079999998</v>
      </c>
      <c r="M555" s="50">
        <v>-0.8911</v>
      </c>
      <c r="N555" s="46">
        <v>0</v>
      </c>
      <c r="O555" s="51" t="s">
        <v>3042</v>
      </c>
      <c r="P555" s="52" t="s">
        <v>368</v>
      </c>
      <c r="Q555" s="52" t="s">
        <v>113</v>
      </c>
      <c r="R555" s="53" t="s">
        <v>51</v>
      </c>
      <c r="V555" s="53">
        <v>92</v>
      </c>
      <c r="X555" s="54">
        <v>45702.4551041667</v>
      </c>
      <c r="Y555" s="45" t="s">
        <v>52</v>
      </c>
      <c r="Z555" s="100" t="s">
        <v>3038</v>
      </c>
      <c r="AA555" s="44" t="s">
        <v>1262</v>
      </c>
      <c r="AC555" s="57" t="s">
        <v>937</v>
      </c>
      <c r="AD555" s="45">
        <v>92</v>
      </c>
      <c r="AF555" s="45">
        <v>92</v>
      </c>
      <c r="AO555" s="60">
        <v>5.45E-2</v>
      </c>
    </row>
    <row r="556" spans="1:41" ht="20.25" customHeight="1" x14ac:dyDescent="0.45">
      <c r="A556" s="62" t="str">
        <f>VLOOKUP(E556,销售员!A:B,2,0)</f>
        <v>南区</v>
      </c>
      <c r="B556" s="62" t="str">
        <f>VLOOKUP(E556,销售员!A:C,3,0)</f>
        <v>福建</v>
      </c>
      <c r="C556" s="24" t="str">
        <f>VLOOKUP(E556,销售员!A:D,4,0)</f>
        <v>福建</v>
      </c>
      <c r="D556" s="45">
        <v>821770</v>
      </c>
      <c r="E556" s="46" t="s">
        <v>822</v>
      </c>
      <c r="F556" s="45" t="s">
        <v>1560</v>
      </c>
      <c r="G556" s="45" t="s">
        <v>1051</v>
      </c>
      <c r="H556" s="45" t="s">
        <v>1561</v>
      </c>
      <c r="I556" s="44" t="s">
        <v>1562</v>
      </c>
      <c r="J556" s="47">
        <v>2022344.92</v>
      </c>
      <c r="K556" s="48" t="s">
        <v>79</v>
      </c>
      <c r="L556" s="49">
        <v>2117638.64</v>
      </c>
      <c r="M556" s="50">
        <v>4.4999999999999998E-2</v>
      </c>
      <c r="N556" s="46">
        <v>0</v>
      </c>
      <c r="O556" s="51" t="s">
        <v>1563</v>
      </c>
      <c r="P556" s="52" t="s">
        <v>91</v>
      </c>
      <c r="Q556" s="52" t="s">
        <v>113</v>
      </c>
      <c r="X556" s="54">
        <v>45702.462303240703</v>
      </c>
      <c r="Y556" s="45" t="s">
        <v>52</v>
      </c>
      <c r="Z556" s="55" t="s">
        <v>119</v>
      </c>
      <c r="AA556" s="44" t="s">
        <v>94</v>
      </c>
      <c r="AC556" s="57" t="s">
        <v>937</v>
      </c>
      <c r="AD556" s="45">
        <v>60</v>
      </c>
      <c r="AF556" s="45">
        <v>60</v>
      </c>
      <c r="AO556" s="60">
        <v>4.4999999999999998E-2</v>
      </c>
    </row>
    <row r="557" spans="1:41" ht="20.25" customHeight="1" x14ac:dyDescent="0.45">
      <c r="A557" s="62" t="str">
        <f>VLOOKUP(E557,销售员!A:B,2,0)</f>
        <v>北区</v>
      </c>
      <c r="B557" s="62" t="str">
        <f>VLOOKUP(E557,销售员!A:C,3,0)</f>
        <v>晋蒙宁</v>
      </c>
      <c r="C557" s="24" t="str">
        <f>VLOOKUP(E557,销售员!A:D,4,0)</f>
        <v>山西</v>
      </c>
      <c r="D557" s="45">
        <v>821799</v>
      </c>
      <c r="E557" s="46" t="s">
        <v>129</v>
      </c>
      <c r="F557" s="45" t="s">
        <v>3043</v>
      </c>
      <c r="G557" s="45" t="s">
        <v>3044</v>
      </c>
      <c r="H557" s="45" t="s">
        <v>3045</v>
      </c>
      <c r="I557" s="44" t="s">
        <v>3046</v>
      </c>
      <c r="J557" s="47">
        <v>308800.78999999998</v>
      </c>
      <c r="K557" s="48" t="s">
        <v>79</v>
      </c>
      <c r="L557" s="49">
        <v>316885</v>
      </c>
      <c r="M557" s="50">
        <v>2.5499999999999998E-2</v>
      </c>
      <c r="N557" s="46">
        <v>0</v>
      </c>
      <c r="O557" s="51" t="s">
        <v>516</v>
      </c>
      <c r="P557" s="52" t="s">
        <v>91</v>
      </c>
      <c r="Q557" s="52" t="s">
        <v>113</v>
      </c>
      <c r="X557" s="54">
        <v>45702.573194444398</v>
      </c>
      <c r="Y557" s="45" t="s">
        <v>118</v>
      </c>
      <c r="Z557" s="55" t="s">
        <v>119</v>
      </c>
      <c r="AA557" s="44" t="s">
        <v>127</v>
      </c>
      <c r="AC557" s="57" t="s">
        <v>937</v>
      </c>
      <c r="AD557" s="45">
        <v>0</v>
      </c>
      <c r="AF557" s="45">
        <v>0</v>
      </c>
      <c r="AO557" s="60">
        <v>4.4999999999999998E-2</v>
      </c>
    </row>
    <row r="558" spans="1:41" ht="20.25" customHeight="1" x14ac:dyDescent="0.45">
      <c r="A558" s="62" t="str">
        <f>VLOOKUP(E558,销售员!A:B,2,0)</f>
        <v>北区</v>
      </c>
      <c r="B558" s="62" t="str">
        <f>VLOOKUP(E558,销售员!A:C,3,0)</f>
        <v>京津冀</v>
      </c>
      <c r="C558" s="24" t="str">
        <f>VLOOKUP(E558,销售员!A:D,4,0)</f>
        <v>北京</v>
      </c>
      <c r="D558" s="45">
        <v>821811</v>
      </c>
      <c r="E558" s="46" t="s">
        <v>776</v>
      </c>
      <c r="F558" s="45" t="s">
        <v>3047</v>
      </c>
      <c r="G558" s="45" t="s">
        <v>1199</v>
      </c>
      <c r="H558" s="45" t="s">
        <v>3048</v>
      </c>
      <c r="I558" s="44" t="s">
        <v>3049</v>
      </c>
      <c r="J558" s="47">
        <v>3981.42</v>
      </c>
      <c r="K558" s="48" t="s">
        <v>79</v>
      </c>
      <c r="L558" s="49">
        <v>4147.2</v>
      </c>
      <c r="M558" s="50">
        <v>0.04</v>
      </c>
      <c r="N558" s="46">
        <v>0</v>
      </c>
      <c r="O558" s="51" t="s">
        <v>1620</v>
      </c>
      <c r="Q558" s="52" t="s">
        <v>113</v>
      </c>
      <c r="X558" s="54">
        <v>45702.576412037</v>
      </c>
      <c r="Y558" s="45" t="s">
        <v>118</v>
      </c>
      <c r="Z558" s="55" t="s">
        <v>119</v>
      </c>
      <c r="AA558" s="44" t="s">
        <v>127</v>
      </c>
      <c r="AC558" s="57" t="s">
        <v>937</v>
      </c>
      <c r="AD558" s="45">
        <v>0</v>
      </c>
      <c r="AF558" s="45">
        <v>0</v>
      </c>
      <c r="AO558" s="60">
        <v>0.04</v>
      </c>
    </row>
    <row r="559" spans="1:41" ht="20.25" customHeight="1" x14ac:dyDescent="0.45">
      <c r="A559" s="62" t="str">
        <f>VLOOKUP(E559,销售员!A:B,2,0)</f>
        <v>北区</v>
      </c>
      <c r="B559" s="62" t="str">
        <f>VLOOKUP(E559,销售员!A:C,3,0)</f>
        <v>京津冀</v>
      </c>
      <c r="C559" s="24" t="str">
        <f>VLOOKUP(E559,销售员!A:D,4,0)</f>
        <v>北京</v>
      </c>
      <c r="D559" s="45">
        <v>821795</v>
      </c>
      <c r="E559" s="46" t="s">
        <v>692</v>
      </c>
      <c r="F559" s="45" t="s">
        <v>3050</v>
      </c>
      <c r="G559" s="45" t="s">
        <v>173</v>
      </c>
      <c r="H559" s="45" t="s">
        <v>3051</v>
      </c>
      <c r="I559" s="44" t="s">
        <v>3052</v>
      </c>
      <c r="J559" s="47">
        <v>60715.4</v>
      </c>
      <c r="K559" s="48" t="s">
        <v>79</v>
      </c>
      <c r="L559" s="49">
        <v>62305.16</v>
      </c>
      <c r="M559" s="50">
        <v>2.5499999999999998E-2</v>
      </c>
      <c r="N559" s="46">
        <v>0</v>
      </c>
      <c r="O559" s="51" t="s">
        <v>516</v>
      </c>
      <c r="P559" s="52" t="s">
        <v>91</v>
      </c>
      <c r="Q559" s="52" t="s">
        <v>113</v>
      </c>
      <c r="X559" s="54">
        <v>45702.582372685203</v>
      </c>
      <c r="Y559" s="45" t="s">
        <v>118</v>
      </c>
      <c r="Z559" s="55" t="s">
        <v>119</v>
      </c>
      <c r="AA559" s="44" t="s">
        <v>127</v>
      </c>
      <c r="AC559" s="57" t="s">
        <v>937</v>
      </c>
      <c r="AD559" s="45">
        <v>0</v>
      </c>
      <c r="AF559" s="45">
        <v>0</v>
      </c>
      <c r="AO559" s="60">
        <v>4.4999999999999998E-2</v>
      </c>
    </row>
    <row r="560" spans="1:41" ht="20.25" customHeight="1" x14ac:dyDescent="0.45">
      <c r="A560" s="62" t="str">
        <f>VLOOKUP(E560,销售员!A:B,2,0)</f>
        <v>南区</v>
      </c>
      <c r="B560" s="62" t="str">
        <f>VLOOKUP(E560,销售员!A:C,3,0)</f>
        <v>福建</v>
      </c>
      <c r="C560" s="24" t="str">
        <f>VLOOKUP(E560,销售员!A:D,4,0)</f>
        <v>福建</v>
      </c>
      <c r="D560" s="45">
        <v>821771</v>
      </c>
      <c r="E560" s="46" t="s">
        <v>226</v>
      </c>
      <c r="F560" s="45" t="s">
        <v>3053</v>
      </c>
      <c r="G560" s="45" t="s">
        <v>531</v>
      </c>
      <c r="H560" s="45" t="s">
        <v>3054</v>
      </c>
      <c r="I560" s="44" t="s">
        <v>3055</v>
      </c>
      <c r="J560" s="47">
        <v>563363.69999999995</v>
      </c>
      <c r="K560" s="48" t="s">
        <v>79</v>
      </c>
      <c r="L560" s="49">
        <v>294954.90000000002</v>
      </c>
      <c r="M560" s="50">
        <v>-0.91</v>
      </c>
      <c r="N560" s="46">
        <v>0</v>
      </c>
      <c r="O560" s="51" t="s">
        <v>3056</v>
      </c>
      <c r="P560" s="52" t="s">
        <v>91</v>
      </c>
      <c r="Q560" s="52" t="s">
        <v>113</v>
      </c>
      <c r="X560" s="54">
        <v>45702.584872685198</v>
      </c>
      <c r="Y560" s="45" t="s">
        <v>92</v>
      </c>
      <c r="Z560" s="55" t="s">
        <v>119</v>
      </c>
      <c r="AA560" s="44" t="s">
        <v>94</v>
      </c>
      <c r="AB560" s="56" t="s">
        <v>3057</v>
      </c>
      <c r="AC560" s="57" t="s">
        <v>2901</v>
      </c>
      <c r="AD560" s="45">
        <v>60</v>
      </c>
      <c r="AF560" s="45">
        <v>60</v>
      </c>
      <c r="AO560" s="60">
        <v>4.4999999999999998E-2</v>
      </c>
    </row>
    <row r="561" spans="1:41" ht="20.25" customHeight="1" x14ac:dyDescent="0.45">
      <c r="A561" s="62" t="str">
        <f>VLOOKUP(E561,销售员!A:B,2,0)</f>
        <v>南区</v>
      </c>
      <c r="B561" s="62" t="str">
        <f>VLOOKUP(E561,销售员!A:C,3,0)</f>
        <v>福建</v>
      </c>
      <c r="C561" s="24" t="str">
        <f>VLOOKUP(E561,销售员!A:D,4,0)</f>
        <v>福建</v>
      </c>
      <c r="D561" s="45">
        <v>821761</v>
      </c>
      <c r="E561" s="46" t="s">
        <v>226</v>
      </c>
      <c r="F561" s="45" t="s">
        <v>3058</v>
      </c>
      <c r="G561" s="45" t="s">
        <v>3059</v>
      </c>
      <c r="H561" s="45" t="s">
        <v>3060</v>
      </c>
      <c r="I561" s="44" t="s">
        <v>3061</v>
      </c>
      <c r="J561" s="47">
        <v>50482.45</v>
      </c>
      <c r="K561" s="48" t="s">
        <v>79</v>
      </c>
      <c r="L561" s="49">
        <v>52861.18</v>
      </c>
      <c r="M561" s="50">
        <v>4.4999999999999998E-2</v>
      </c>
      <c r="N561" s="46">
        <v>0</v>
      </c>
      <c r="O561" s="51" t="s">
        <v>1738</v>
      </c>
      <c r="P561" s="52" t="s">
        <v>91</v>
      </c>
      <c r="Q561" s="52" t="s">
        <v>113</v>
      </c>
      <c r="X561" s="54">
        <v>45702.585868055598</v>
      </c>
      <c r="Y561" s="45" t="s">
        <v>52</v>
      </c>
      <c r="Z561" s="55" t="s">
        <v>119</v>
      </c>
      <c r="AA561" s="44" t="s">
        <v>94</v>
      </c>
      <c r="AB561" s="56" t="s">
        <v>3062</v>
      </c>
      <c r="AC561" s="57" t="s">
        <v>610</v>
      </c>
      <c r="AD561" s="45">
        <v>60</v>
      </c>
      <c r="AF561" s="45">
        <v>60</v>
      </c>
      <c r="AO561" s="60">
        <v>4.4999999999999998E-2</v>
      </c>
    </row>
    <row r="562" spans="1:41" ht="20.25" customHeight="1" x14ac:dyDescent="0.45">
      <c r="A562" s="62" t="str">
        <f>VLOOKUP(E562,销售员!A:B,2,0)</f>
        <v>南区</v>
      </c>
      <c r="B562" s="62" t="str">
        <f>VLOOKUP(E562,销售员!A:C,3,0)</f>
        <v>福建</v>
      </c>
      <c r="C562" s="24" t="str">
        <f>VLOOKUP(E562,销售员!A:D,4,0)</f>
        <v>福建</v>
      </c>
      <c r="D562" s="45">
        <v>821781</v>
      </c>
      <c r="E562" s="46" t="s">
        <v>822</v>
      </c>
      <c r="F562" s="45" t="s">
        <v>1569</v>
      </c>
      <c r="G562" s="45" t="s">
        <v>1051</v>
      </c>
      <c r="H562" s="45" t="s">
        <v>1570</v>
      </c>
      <c r="I562" s="44" t="s">
        <v>1571</v>
      </c>
      <c r="J562" s="47">
        <v>2811579.2</v>
      </c>
      <c r="K562" s="48" t="s">
        <v>79</v>
      </c>
      <c r="L562" s="49">
        <v>2944062</v>
      </c>
      <c r="M562" s="50">
        <v>4.4999999999999998E-2</v>
      </c>
      <c r="N562" s="46">
        <v>0</v>
      </c>
      <c r="O562" s="51" t="s">
        <v>1563</v>
      </c>
      <c r="P562" s="52" t="s">
        <v>91</v>
      </c>
      <c r="Q562" s="52" t="s">
        <v>113</v>
      </c>
      <c r="X562" s="54">
        <v>45702.587002314802</v>
      </c>
      <c r="Y562" s="45" t="s">
        <v>52</v>
      </c>
      <c r="Z562" s="55" t="s">
        <v>119</v>
      </c>
      <c r="AA562" s="44" t="s">
        <v>94</v>
      </c>
      <c r="AC562" s="57" t="s">
        <v>937</v>
      </c>
      <c r="AD562" s="45">
        <v>60</v>
      </c>
      <c r="AF562" s="45">
        <v>60</v>
      </c>
      <c r="AO562" s="60">
        <v>4.4999999999999998E-2</v>
      </c>
    </row>
    <row r="563" spans="1:41" ht="20.25" customHeight="1" x14ac:dyDescent="0.45">
      <c r="A563" s="62" t="str">
        <f>VLOOKUP(E563,销售员!A:B,2,0)</f>
        <v>南区</v>
      </c>
      <c r="B563" s="62" t="str">
        <f>VLOOKUP(E563,销售员!A:C,3,0)</f>
        <v>湘桂琼</v>
      </c>
      <c r="C563" s="24" t="str">
        <f>VLOOKUP(E563,销售员!A:D,4,0)</f>
        <v>湖南</v>
      </c>
      <c r="D563" s="45">
        <v>821765</v>
      </c>
      <c r="E563" s="46" t="s">
        <v>969</v>
      </c>
      <c r="F563" s="45" t="s">
        <v>3063</v>
      </c>
      <c r="G563" s="45" t="s">
        <v>971</v>
      </c>
      <c r="H563" s="45" t="s">
        <v>3064</v>
      </c>
      <c r="I563" s="44" t="s">
        <v>3065</v>
      </c>
      <c r="J563" s="47">
        <v>25925.15</v>
      </c>
      <c r="K563" s="48" t="s">
        <v>79</v>
      </c>
      <c r="L563" s="49">
        <v>27146.74</v>
      </c>
      <c r="M563" s="50">
        <v>4.4999999999999998E-2</v>
      </c>
      <c r="N563" s="46">
        <v>0</v>
      </c>
      <c r="O563" s="51" t="s">
        <v>2458</v>
      </c>
      <c r="P563" s="52" t="s">
        <v>91</v>
      </c>
      <c r="Q563" s="52" t="s">
        <v>113</v>
      </c>
      <c r="X563" s="54">
        <v>45702.5921296296</v>
      </c>
      <c r="Y563" s="45" t="s">
        <v>52</v>
      </c>
      <c r="Z563" s="55" t="s">
        <v>119</v>
      </c>
      <c r="AA563" s="44" t="s">
        <v>83</v>
      </c>
      <c r="AC563" s="57" t="s">
        <v>937</v>
      </c>
      <c r="AD563" s="45">
        <v>60</v>
      </c>
      <c r="AF563" s="45">
        <v>60</v>
      </c>
      <c r="AO563" s="60">
        <v>4.4999999999999998E-2</v>
      </c>
    </row>
    <row r="564" spans="1:41" ht="20.25" customHeight="1" x14ac:dyDescent="0.45">
      <c r="A564" s="62" t="str">
        <f>VLOOKUP(E564,销售员!A:B,2,0)</f>
        <v>南区</v>
      </c>
      <c r="B564" s="62" t="str">
        <f>VLOOKUP(E564,销售员!A:C,3,0)</f>
        <v>湘桂琼</v>
      </c>
      <c r="C564" s="24" t="str">
        <f>VLOOKUP(E564,销售员!A:D,4,0)</f>
        <v>广西</v>
      </c>
      <c r="D564" s="45">
        <v>821750</v>
      </c>
      <c r="E564" s="46" t="s">
        <v>523</v>
      </c>
      <c r="F564" s="45" t="s">
        <v>3066</v>
      </c>
      <c r="G564" s="45" t="s">
        <v>1841</v>
      </c>
      <c r="H564" s="45" t="s">
        <v>3067</v>
      </c>
      <c r="I564" s="44" t="s">
        <v>3068</v>
      </c>
      <c r="J564" s="47">
        <v>435907.3</v>
      </c>
      <c r="K564" s="48" t="s">
        <v>79</v>
      </c>
      <c r="L564" s="49">
        <v>445344</v>
      </c>
      <c r="M564" s="50">
        <v>2.12E-2</v>
      </c>
      <c r="N564" s="46">
        <v>0</v>
      </c>
      <c r="O564" s="51" t="s">
        <v>3069</v>
      </c>
      <c r="Q564" s="52" t="s">
        <v>113</v>
      </c>
      <c r="R564" s="53" t="s">
        <v>51</v>
      </c>
      <c r="V564" s="53">
        <v>60</v>
      </c>
      <c r="W564" s="53">
        <v>-0.9</v>
      </c>
      <c r="X564" s="54">
        <v>45702.5948263889</v>
      </c>
      <c r="Y564" s="45" t="s">
        <v>52</v>
      </c>
      <c r="Z564" s="100" t="s">
        <v>3070</v>
      </c>
      <c r="AA564" s="44" t="s">
        <v>83</v>
      </c>
      <c r="AB564" s="56" t="s">
        <v>3071</v>
      </c>
      <c r="AC564" s="57" t="s">
        <v>2901</v>
      </c>
      <c r="AD564" s="45">
        <v>60</v>
      </c>
      <c r="AF564" s="45">
        <v>60</v>
      </c>
      <c r="AO564" s="60">
        <v>0.03</v>
      </c>
    </row>
    <row r="565" spans="1:41" ht="20.25" customHeight="1" x14ac:dyDescent="0.45">
      <c r="A565" s="62" t="str">
        <f>VLOOKUP(E565,销售员!A:B,2,0)</f>
        <v>北区</v>
      </c>
      <c r="B565" s="62" t="str">
        <f>VLOOKUP(E565,销售员!A:C,3,0)</f>
        <v>陕豫鲁</v>
      </c>
      <c r="C565" s="24" t="str">
        <f>VLOOKUP(E565,销售员!A:D,4,0)</f>
        <v>陕西</v>
      </c>
      <c r="D565" s="45">
        <v>821793</v>
      </c>
      <c r="E565" s="46" t="s">
        <v>56</v>
      </c>
      <c r="F565" s="45" t="s">
        <v>3072</v>
      </c>
      <c r="G565" s="45" t="s">
        <v>3073</v>
      </c>
      <c r="H565" s="45" t="s">
        <v>3074</v>
      </c>
      <c r="I565" s="44" t="s">
        <v>3075</v>
      </c>
      <c r="J565" s="47">
        <v>353438.51</v>
      </c>
      <c r="K565" s="48" t="s">
        <v>79</v>
      </c>
      <c r="L565" s="49">
        <v>370089</v>
      </c>
      <c r="M565" s="50">
        <v>4.4999999999999998E-2</v>
      </c>
      <c r="N565" s="46">
        <v>0</v>
      </c>
      <c r="O565" s="51" t="s">
        <v>3076</v>
      </c>
      <c r="Q565" s="52" t="s">
        <v>113</v>
      </c>
      <c r="X565" s="54">
        <v>45702.596585648098</v>
      </c>
      <c r="Y565" s="45" t="s">
        <v>52</v>
      </c>
      <c r="Z565" s="55" t="s">
        <v>119</v>
      </c>
      <c r="AA565" s="44" t="s">
        <v>105</v>
      </c>
      <c r="AC565" s="57" t="s">
        <v>937</v>
      </c>
      <c r="AD565" s="45" t="s">
        <v>3077</v>
      </c>
      <c r="AE565" s="58">
        <v>0.1</v>
      </c>
      <c r="AG565" s="59">
        <v>0.9</v>
      </c>
      <c r="AH565" s="45">
        <v>60</v>
      </c>
      <c r="AO565" s="60">
        <v>4.4999999999999998E-2</v>
      </c>
    </row>
    <row r="566" spans="1:41" ht="20.25" customHeight="1" x14ac:dyDescent="0.45">
      <c r="A566" s="62" t="str">
        <f>VLOOKUP(E566,销售员!A:B,2,0)</f>
        <v>南区</v>
      </c>
      <c r="B566" s="62" t="str">
        <f>VLOOKUP(E566,销售员!A:C,3,0)</f>
        <v>云贵川渝</v>
      </c>
      <c r="C566" s="24" t="str">
        <f>VLOOKUP(E566,销售员!A:D,4,0)</f>
        <v>重庆</v>
      </c>
      <c r="D566" s="45">
        <v>821806</v>
      </c>
      <c r="E566" s="46" t="s">
        <v>938</v>
      </c>
      <c r="F566" s="45" t="s">
        <v>2392</v>
      </c>
      <c r="G566" s="45" t="s">
        <v>2071</v>
      </c>
      <c r="H566" s="45" t="s">
        <v>2393</v>
      </c>
      <c r="I566" s="44" t="s">
        <v>2394</v>
      </c>
      <c r="J566" s="47">
        <v>28508.16</v>
      </c>
      <c r="K566" s="48" t="s">
        <v>79</v>
      </c>
      <c r="L566" s="49">
        <v>30141</v>
      </c>
      <c r="M566" s="50">
        <v>5.4199999999999998E-2</v>
      </c>
      <c r="N566" s="46">
        <v>0</v>
      </c>
      <c r="O566" s="51" t="s">
        <v>3078</v>
      </c>
      <c r="P566" s="52" t="s">
        <v>1703</v>
      </c>
      <c r="Q566" s="52" t="s">
        <v>81</v>
      </c>
      <c r="R566" s="53" t="s">
        <v>51</v>
      </c>
      <c r="V566" s="53">
        <v>180</v>
      </c>
      <c r="W566" s="53">
        <v>-1.5</v>
      </c>
      <c r="X566" s="54">
        <v>45702.597372685203</v>
      </c>
      <c r="Y566" s="45" t="s">
        <v>52</v>
      </c>
      <c r="Z566" s="55" t="s">
        <v>3079</v>
      </c>
      <c r="AA566" s="44" t="s">
        <v>54</v>
      </c>
      <c r="AC566" s="57" t="s">
        <v>937</v>
      </c>
      <c r="AD566" s="45">
        <v>180</v>
      </c>
      <c r="AF566" s="45">
        <v>180</v>
      </c>
      <c r="AO566" s="60">
        <v>0.04</v>
      </c>
    </row>
    <row r="567" spans="1:41" ht="20.25" customHeight="1" x14ac:dyDescent="0.45">
      <c r="A567" s="62" t="str">
        <f>VLOOKUP(E567,销售员!A:B,2,0)</f>
        <v>北区</v>
      </c>
      <c r="B567" s="62" t="str">
        <f>VLOOKUP(E567,销售员!A:C,3,0)</f>
        <v>京津冀</v>
      </c>
      <c r="C567" s="24" t="str">
        <f>VLOOKUP(E567,销售员!A:D,4,0)</f>
        <v>河北</v>
      </c>
      <c r="D567" s="45">
        <v>821725</v>
      </c>
      <c r="E567" s="46" t="s">
        <v>115</v>
      </c>
      <c r="F567" s="45" t="s">
        <v>3080</v>
      </c>
      <c r="G567" s="45" t="s">
        <v>3081</v>
      </c>
      <c r="H567" s="45" t="s">
        <v>3082</v>
      </c>
      <c r="I567" s="44" t="s">
        <v>3083</v>
      </c>
      <c r="J567" s="47">
        <v>929779.88</v>
      </c>
      <c r="K567" s="48" t="s">
        <v>79</v>
      </c>
      <c r="L567" s="49">
        <v>958536</v>
      </c>
      <c r="M567" s="50">
        <v>0.03</v>
      </c>
      <c r="N567" s="46">
        <v>287500</v>
      </c>
      <c r="O567" s="51" t="s">
        <v>3084</v>
      </c>
      <c r="P567" s="52" t="s">
        <v>213</v>
      </c>
      <c r="Q567" s="52" t="s">
        <v>113</v>
      </c>
      <c r="R567" s="53" t="s">
        <v>51</v>
      </c>
      <c r="S567" s="53" t="s">
        <v>51</v>
      </c>
      <c r="T567" s="53">
        <v>150</v>
      </c>
      <c r="V567" s="53">
        <v>150</v>
      </c>
      <c r="X567" s="54">
        <v>45702.643310185202</v>
      </c>
      <c r="Y567" s="45" t="s">
        <v>92</v>
      </c>
      <c r="Z567" s="55" t="s">
        <v>3085</v>
      </c>
      <c r="AA567" s="44" t="s">
        <v>127</v>
      </c>
      <c r="AC567" s="57" t="s">
        <v>2901</v>
      </c>
      <c r="AD567" s="45">
        <v>150</v>
      </c>
      <c r="AF567" s="45">
        <v>150</v>
      </c>
      <c r="AO567" s="60">
        <v>0.03</v>
      </c>
    </row>
    <row r="568" spans="1:41" ht="20.25" customHeight="1" x14ac:dyDescent="0.45">
      <c r="A568" s="62" t="str">
        <f>VLOOKUP(E568,销售员!A:B,2,0)</f>
        <v>南区</v>
      </c>
      <c r="B568" s="62" t="str">
        <f>VLOOKUP(E568,销售员!A:C,3,0)</f>
        <v>鄂赣</v>
      </c>
      <c r="C568" s="24" t="str">
        <f>VLOOKUP(E568,销售员!A:D,4,0)</f>
        <v>湖北</v>
      </c>
      <c r="D568" s="45">
        <v>821796</v>
      </c>
      <c r="E568" s="46" t="s">
        <v>121</v>
      </c>
      <c r="F568" s="45" t="s">
        <v>3086</v>
      </c>
      <c r="G568" s="45" t="s">
        <v>3087</v>
      </c>
      <c r="H568" s="45" t="s">
        <v>3088</v>
      </c>
      <c r="I568" s="44" t="s">
        <v>2700</v>
      </c>
      <c r="J568" s="47">
        <v>1961000.52</v>
      </c>
      <c r="K568" s="48" t="s">
        <v>79</v>
      </c>
      <c r="L568" s="49">
        <v>1908015.13</v>
      </c>
      <c r="M568" s="50">
        <v>-2.7799999999999998E-2</v>
      </c>
      <c r="N568" s="46">
        <v>0</v>
      </c>
      <c r="O568" s="51" t="s">
        <v>3089</v>
      </c>
      <c r="P568" s="52" t="s">
        <v>398</v>
      </c>
      <c r="Q568" s="52" t="s">
        <v>113</v>
      </c>
      <c r="X568" s="54">
        <v>45702.662268518499</v>
      </c>
      <c r="Y568" s="45" t="s">
        <v>52</v>
      </c>
      <c r="Z568" s="55" t="s">
        <v>119</v>
      </c>
      <c r="AA568" s="44" t="s">
        <v>1262</v>
      </c>
      <c r="AC568" s="57" t="s">
        <v>937</v>
      </c>
      <c r="AD568" s="45">
        <v>30</v>
      </c>
      <c r="AF568" s="45">
        <v>30</v>
      </c>
      <c r="AO568" s="60">
        <v>4.4999999999999998E-2</v>
      </c>
    </row>
    <row r="569" spans="1:41" ht="20.25" customHeight="1" x14ac:dyDescent="0.45">
      <c r="A569" s="62" t="str">
        <f>VLOOKUP(E569,销售员!A:B,2,0)</f>
        <v>南区</v>
      </c>
      <c r="B569" s="62" t="str">
        <f>VLOOKUP(E569,销售员!A:C,3,0)</f>
        <v>沪浙</v>
      </c>
      <c r="C569" s="24" t="str">
        <f>VLOOKUP(E569,销售员!A:D,4,0)</f>
        <v>浙江</v>
      </c>
      <c r="D569" s="45">
        <v>821834</v>
      </c>
      <c r="E569" s="46" t="s">
        <v>591</v>
      </c>
      <c r="F569" s="45" t="s">
        <v>3090</v>
      </c>
      <c r="G569" s="45" t="s">
        <v>3091</v>
      </c>
      <c r="H569" s="45" t="s">
        <v>3092</v>
      </c>
      <c r="I569" s="44" t="s">
        <v>3093</v>
      </c>
      <c r="J569" s="47">
        <v>2594.1579999999999</v>
      </c>
      <c r="K569" s="48" t="s">
        <v>79</v>
      </c>
      <c r="L569" s="49">
        <v>2625</v>
      </c>
      <c r="M569" s="50">
        <v>1.17E-2</v>
      </c>
      <c r="N569" s="46">
        <v>0</v>
      </c>
      <c r="O569" s="51" t="s">
        <v>3094</v>
      </c>
      <c r="P569" s="52" t="s">
        <v>91</v>
      </c>
      <c r="Q569" s="52" t="s">
        <v>103</v>
      </c>
      <c r="X569" s="54">
        <v>45702.663495370398</v>
      </c>
      <c r="Y569" s="45" t="s">
        <v>118</v>
      </c>
      <c r="Z569" s="55" t="s">
        <v>119</v>
      </c>
      <c r="AA569" s="44" t="s">
        <v>1262</v>
      </c>
      <c r="AC569" s="57" t="s">
        <v>937</v>
      </c>
      <c r="AD569" s="45">
        <v>0</v>
      </c>
      <c r="AF569" s="45">
        <v>0</v>
      </c>
      <c r="AO569" s="60">
        <v>3.1099999999999999E-2</v>
      </c>
    </row>
    <row r="570" spans="1:41" ht="20.25" customHeight="1" x14ac:dyDescent="0.45">
      <c r="A570" s="62" t="str">
        <f>VLOOKUP(E570,销售员!A:B,2,0)</f>
        <v>南区</v>
      </c>
      <c r="B570" s="62" t="str">
        <f>VLOOKUP(E570,销售员!A:C,3,0)</f>
        <v>福建</v>
      </c>
      <c r="C570" s="24" t="str">
        <f>VLOOKUP(E570,销售员!A:D,4,0)</f>
        <v>福建</v>
      </c>
      <c r="D570" s="45">
        <v>821854</v>
      </c>
      <c r="E570" s="46" t="s">
        <v>822</v>
      </c>
      <c r="F570" s="45" t="s">
        <v>2547</v>
      </c>
      <c r="G570" s="45" t="s">
        <v>824</v>
      </c>
      <c r="H570" s="45" t="s">
        <v>2548</v>
      </c>
      <c r="I570" s="44" t="s">
        <v>2549</v>
      </c>
      <c r="J570" s="47">
        <v>3874732.02</v>
      </c>
      <c r="K570" s="48" t="s">
        <v>79</v>
      </c>
      <c r="L570" s="49">
        <v>4057310.98</v>
      </c>
      <c r="M570" s="50">
        <v>4.4999999999999998E-2</v>
      </c>
      <c r="N570" s="46">
        <v>0</v>
      </c>
      <c r="O570" s="51" t="s">
        <v>2431</v>
      </c>
      <c r="P570" s="52" t="s">
        <v>91</v>
      </c>
      <c r="Q570" s="52" t="s">
        <v>113</v>
      </c>
      <c r="X570" s="54">
        <v>45702.673553240696</v>
      </c>
      <c r="Y570" s="45" t="s">
        <v>52</v>
      </c>
      <c r="Z570" s="55" t="s">
        <v>119</v>
      </c>
      <c r="AA570" s="44" t="s">
        <v>94</v>
      </c>
      <c r="AC570" s="57" t="s">
        <v>937</v>
      </c>
      <c r="AD570" s="45">
        <v>60</v>
      </c>
      <c r="AF570" s="45">
        <v>60</v>
      </c>
      <c r="AO570" s="60">
        <v>4.4999999999999998E-2</v>
      </c>
    </row>
    <row r="571" spans="1:41" ht="20.25" customHeight="1" x14ac:dyDescent="0.45">
      <c r="A571" s="62" t="str">
        <f>VLOOKUP(E571,销售员!A:B,2,0)</f>
        <v>北区</v>
      </c>
      <c r="B571" s="62" t="str">
        <f>VLOOKUP(E571,销售员!A:C,3,0)</f>
        <v>行业业务</v>
      </c>
      <c r="C571" s="24" t="str">
        <f>VLOOKUP(E571,销售员!A:D,4,0)</f>
        <v>泛企业</v>
      </c>
      <c r="D571" s="45">
        <v>821825</v>
      </c>
      <c r="E571" s="46" t="s">
        <v>3095</v>
      </c>
      <c r="F571" s="45" t="s">
        <v>3096</v>
      </c>
      <c r="G571" s="45" t="s">
        <v>3097</v>
      </c>
      <c r="H571" s="45" t="s">
        <v>3098</v>
      </c>
      <c r="I571" s="44" t="s">
        <v>3099</v>
      </c>
      <c r="J571" s="47">
        <v>447638.85</v>
      </c>
      <c r="K571" s="48" t="s">
        <v>79</v>
      </c>
      <c r="L571" s="49">
        <v>468725.6</v>
      </c>
      <c r="M571" s="50">
        <v>4.4999999999999998E-2</v>
      </c>
      <c r="N571" s="46">
        <v>50000</v>
      </c>
      <c r="O571" s="51" t="s">
        <v>3100</v>
      </c>
      <c r="P571" s="52" t="s">
        <v>61</v>
      </c>
      <c r="Q571" s="52" t="s">
        <v>113</v>
      </c>
      <c r="X571" s="54">
        <v>45702.673599537004</v>
      </c>
      <c r="Y571" s="45" t="s">
        <v>92</v>
      </c>
      <c r="Z571" s="55" t="s">
        <v>119</v>
      </c>
      <c r="AA571" s="44" t="s">
        <v>105</v>
      </c>
      <c r="AC571" s="57" t="s">
        <v>610</v>
      </c>
      <c r="AD571" s="45">
        <v>60</v>
      </c>
      <c r="AF571" s="45">
        <v>60</v>
      </c>
      <c r="AO571" s="60">
        <v>4.4999999999999998E-2</v>
      </c>
    </row>
    <row r="572" spans="1:41" ht="20.25" customHeight="1" x14ac:dyDescent="0.45">
      <c r="A572" s="62" t="str">
        <f>VLOOKUP(E572,销售员!A:B,2,0)</f>
        <v>北区</v>
      </c>
      <c r="B572" s="62" t="str">
        <f>VLOOKUP(E572,销售员!A:C,3,0)</f>
        <v>京津冀</v>
      </c>
      <c r="C572" s="24" t="str">
        <f>VLOOKUP(E572,销售员!A:D,4,0)</f>
        <v>北京</v>
      </c>
      <c r="D572" s="45">
        <v>821423</v>
      </c>
      <c r="E572" s="46" t="s">
        <v>323</v>
      </c>
      <c r="F572" s="45" t="s">
        <v>3101</v>
      </c>
      <c r="G572" s="45" t="s">
        <v>554</v>
      </c>
      <c r="H572" s="45" t="s">
        <v>3102</v>
      </c>
      <c r="I572" s="44" t="s">
        <v>3103</v>
      </c>
      <c r="J572" s="47">
        <v>1515554.47</v>
      </c>
      <c r="K572" s="48" t="s">
        <v>79</v>
      </c>
      <c r="L572" s="49">
        <v>1586970.64</v>
      </c>
      <c r="M572" s="50">
        <v>4.4999999999999998E-2</v>
      </c>
      <c r="N572" s="46">
        <v>0</v>
      </c>
      <c r="O572" s="51" t="s">
        <v>557</v>
      </c>
      <c r="Q572" s="52" t="s">
        <v>113</v>
      </c>
      <c r="X572" s="54">
        <v>45702.675208333298</v>
      </c>
      <c r="Y572" s="45" t="s">
        <v>52</v>
      </c>
      <c r="Z572" s="55" t="s">
        <v>119</v>
      </c>
      <c r="AA572" s="44" t="s">
        <v>127</v>
      </c>
      <c r="AC572" s="57" t="s">
        <v>937</v>
      </c>
      <c r="AD572" s="45">
        <v>60</v>
      </c>
      <c r="AF572" s="45">
        <v>60</v>
      </c>
      <c r="AO572" s="60">
        <v>4.4999999999999998E-2</v>
      </c>
    </row>
    <row r="573" spans="1:41" ht="20.25" customHeight="1" x14ac:dyDescent="0.45">
      <c r="A573" s="62" t="str">
        <f>VLOOKUP(E573,销售员!A:B,2,0)</f>
        <v>南区</v>
      </c>
      <c r="B573" s="62" t="str">
        <f>VLOOKUP(E573,销售员!A:C,3,0)</f>
        <v>湘桂琼</v>
      </c>
      <c r="C573" s="24" t="str">
        <f>VLOOKUP(E573,销售员!A:D,4,0)</f>
        <v>湖南</v>
      </c>
      <c r="D573" s="45">
        <v>821853</v>
      </c>
      <c r="E573" s="46" t="s">
        <v>969</v>
      </c>
      <c r="F573" s="45" t="s">
        <v>3104</v>
      </c>
      <c r="G573" s="45" t="s">
        <v>3105</v>
      </c>
      <c r="H573" s="45" t="s">
        <v>3106</v>
      </c>
      <c r="I573" s="44" t="s">
        <v>3107</v>
      </c>
      <c r="J573" s="47">
        <v>176801.24</v>
      </c>
      <c r="K573" s="48" t="s">
        <v>79</v>
      </c>
      <c r="L573" s="49">
        <v>188086.36</v>
      </c>
      <c r="M573" s="50">
        <v>0.06</v>
      </c>
      <c r="N573" s="46">
        <v>0</v>
      </c>
      <c r="O573" s="51" t="s">
        <v>3108</v>
      </c>
      <c r="Q573" s="52" t="s">
        <v>113</v>
      </c>
      <c r="X573" s="54">
        <v>45702.676724536999</v>
      </c>
      <c r="Y573" s="45" t="s">
        <v>118</v>
      </c>
      <c r="Z573" s="55" t="s">
        <v>119</v>
      </c>
      <c r="AA573" s="44" t="s">
        <v>83</v>
      </c>
      <c r="AC573" s="57" t="s">
        <v>937</v>
      </c>
      <c r="AD573" s="45">
        <v>0</v>
      </c>
      <c r="AF573" s="45">
        <v>0</v>
      </c>
      <c r="AO573" s="60">
        <v>0.06</v>
      </c>
    </row>
    <row r="574" spans="1:41" ht="20.25" customHeight="1" x14ac:dyDescent="0.45">
      <c r="A574" s="62" t="str">
        <f>VLOOKUP(E574,销售员!A:B,2,0)</f>
        <v>北区</v>
      </c>
      <c r="B574" s="62" t="str">
        <f>VLOOKUP(E574,销售员!A:C,3,0)</f>
        <v>黑吉辽</v>
      </c>
      <c r="C574" s="24" t="str">
        <f>VLOOKUP(E574,销售员!A:D,4,0)</f>
        <v>黑龙江</v>
      </c>
      <c r="D574" s="45">
        <v>821676</v>
      </c>
      <c r="E574" s="46" t="s">
        <v>3109</v>
      </c>
      <c r="F574" s="45" t="s">
        <v>3110</v>
      </c>
      <c r="G574" s="45" t="s">
        <v>3111</v>
      </c>
      <c r="H574" s="45" t="s">
        <v>3112</v>
      </c>
      <c r="I574" s="44" t="s">
        <v>3113</v>
      </c>
      <c r="J574" s="47">
        <v>2788180.11</v>
      </c>
      <c r="K574" s="48" t="s">
        <v>79</v>
      </c>
      <c r="L574" s="49">
        <v>2931904</v>
      </c>
      <c r="M574" s="50">
        <v>4.9000000000000002E-2</v>
      </c>
      <c r="N574" s="46">
        <v>769411.69</v>
      </c>
      <c r="O574" s="51" t="s">
        <v>3114</v>
      </c>
      <c r="P574" s="52" t="s">
        <v>213</v>
      </c>
      <c r="Q574" s="52" t="s">
        <v>81</v>
      </c>
      <c r="R574" s="53" t="s">
        <v>51</v>
      </c>
      <c r="V574" s="53">
        <v>180</v>
      </c>
      <c r="W574" s="53">
        <v>2</v>
      </c>
      <c r="X574" s="54">
        <v>45702.705856481502</v>
      </c>
      <c r="Y574" s="45" t="s">
        <v>92</v>
      </c>
      <c r="Z574" s="55" t="s">
        <v>3115</v>
      </c>
      <c r="AA574" s="44" t="s">
        <v>127</v>
      </c>
      <c r="AC574" s="57" t="s">
        <v>2901</v>
      </c>
      <c r="AD574" s="45">
        <v>180</v>
      </c>
      <c r="AF574" s="45">
        <v>180</v>
      </c>
      <c r="AO574" s="60">
        <v>0.03</v>
      </c>
    </row>
    <row r="575" spans="1:41" ht="20.25" customHeight="1" x14ac:dyDescent="0.45">
      <c r="A575" s="62" t="str">
        <f>VLOOKUP(E575,销售员!A:B,2,0)</f>
        <v>北区</v>
      </c>
      <c r="B575" s="62" t="str">
        <f>VLOOKUP(E575,销售员!A:C,3,0)</f>
        <v>京津冀</v>
      </c>
      <c r="C575" s="24" t="str">
        <f>VLOOKUP(E575,销售员!A:D,4,0)</f>
        <v>北京</v>
      </c>
      <c r="D575" s="45">
        <v>821709</v>
      </c>
      <c r="E575" s="46" t="s">
        <v>311</v>
      </c>
      <c r="F575" s="45" t="s">
        <v>3116</v>
      </c>
      <c r="G575" s="45" t="s">
        <v>394</v>
      </c>
      <c r="H575" s="45" t="s">
        <v>3117</v>
      </c>
      <c r="I575" s="44" t="s">
        <v>3118</v>
      </c>
      <c r="J575" s="47">
        <v>403854.85</v>
      </c>
      <c r="K575" s="48" t="s">
        <v>79</v>
      </c>
      <c r="L575" s="49">
        <v>422885</v>
      </c>
      <c r="M575" s="50">
        <v>4.4999999999999998E-2</v>
      </c>
      <c r="N575" s="46">
        <v>126865.5</v>
      </c>
      <c r="O575" s="51" t="s">
        <v>3119</v>
      </c>
      <c r="P575" s="52" t="s">
        <v>91</v>
      </c>
      <c r="Q575" s="52" t="s">
        <v>113</v>
      </c>
      <c r="R575" s="53" t="s">
        <v>51</v>
      </c>
      <c r="V575" s="53">
        <v>90</v>
      </c>
      <c r="X575" s="54">
        <v>45702.708703703698</v>
      </c>
      <c r="Y575" s="45" t="s">
        <v>52</v>
      </c>
      <c r="Z575" s="55" t="s">
        <v>3120</v>
      </c>
      <c r="AA575" s="44" t="s">
        <v>127</v>
      </c>
      <c r="AC575" s="57" t="s">
        <v>2901</v>
      </c>
      <c r="AD575" s="45">
        <v>90</v>
      </c>
      <c r="AF575" s="45">
        <v>90</v>
      </c>
      <c r="AO575" s="60">
        <v>4.4999999999999998E-2</v>
      </c>
    </row>
    <row r="576" spans="1:41" ht="20.25" customHeight="1" x14ac:dyDescent="0.45">
      <c r="A576" s="62" t="str">
        <f>VLOOKUP(E576,销售员!A:B,2,0)</f>
        <v>北区</v>
      </c>
      <c r="B576" s="62" t="str">
        <f>VLOOKUP(E576,销售员!A:C,3,0)</f>
        <v>京津冀</v>
      </c>
      <c r="C576" s="24" t="str">
        <f>VLOOKUP(E576,销售员!A:D,4,0)</f>
        <v>北京</v>
      </c>
      <c r="D576" s="45">
        <v>821851</v>
      </c>
      <c r="E576" s="46" t="s">
        <v>692</v>
      </c>
      <c r="F576" s="45" t="s">
        <v>3121</v>
      </c>
      <c r="G576" s="45" t="s">
        <v>3122</v>
      </c>
      <c r="H576" s="45" t="s">
        <v>3123</v>
      </c>
      <c r="I576" s="44" t="s">
        <v>3124</v>
      </c>
      <c r="J576" s="47">
        <v>93113.8</v>
      </c>
      <c r="K576" s="48" t="s">
        <v>79</v>
      </c>
      <c r="L576" s="49">
        <v>94000</v>
      </c>
      <c r="M576" s="50">
        <v>9.4000000000000004E-3</v>
      </c>
      <c r="N576" s="46">
        <v>0</v>
      </c>
      <c r="O576" s="51" t="s">
        <v>3125</v>
      </c>
      <c r="P576" s="52" t="s">
        <v>91</v>
      </c>
      <c r="Q576" s="52" t="s">
        <v>113</v>
      </c>
      <c r="X576" s="54">
        <v>45702.718425925901</v>
      </c>
      <c r="Y576" s="45" t="s">
        <v>118</v>
      </c>
      <c r="Z576" s="55" t="s">
        <v>119</v>
      </c>
      <c r="AA576" s="44" t="s">
        <v>127</v>
      </c>
      <c r="AB576" s="56">
        <v>1</v>
      </c>
      <c r="AC576" s="57" t="s">
        <v>610</v>
      </c>
      <c r="AD576" s="45">
        <v>0</v>
      </c>
      <c r="AF576" s="45">
        <v>0</v>
      </c>
      <c r="AO576" s="60">
        <v>0.03</v>
      </c>
    </row>
    <row r="577" spans="1:41" ht="20.25" customHeight="1" x14ac:dyDescent="0.45">
      <c r="A577" s="62" t="str">
        <f>VLOOKUP(E577,销售员!A:B,2,0)</f>
        <v>南区</v>
      </c>
      <c r="B577" s="62" t="str">
        <f>VLOOKUP(E577,销售员!A:C,3,0)</f>
        <v>福建</v>
      </c>
      <c r="C577" s="24" t="str">
        <f>VLOOKUP(E577,销售员!A:D,4,0)</f>
        <v>福建</v>
      </c>
      <c r="D577" s="45">
        <v>821836</v>
      </c>
      <c r="E577" s="46" t="s">
        <v>226</v>
      </c>
      <c r="F577" s="45" t="s">
        <v>517</v>
      </c>
      <c r="G577" s="45" t="s">
        <v>518</v>
      </c>
      <c r="H577" s="45" t="s">
        <v>519</v>
      </c>
      <c r="I577" s="44" t="s">
        <v>520</v>
      </c>
      <c r="J577" s="47">
        <v>3894407.64</v>
      </c>
      <c r="K577" s="48" t="s">
        <v>79</v>
      </c>
      <c r="L577" s="49">
        <v>3996266.18</v>
      </c>
      <c r="M577" s="50">
        <v>2.5499999999999998E-2</v>
      </c>
      <c r="N577" s="46">
        <v>275109.87</v>
      </c>
      <c r="O577" s="51" t="s">
        <v>3126</v>
      </c>
      <c r="P577" s="52" t="s">
        <v>91</v>
      </c>
      <c r="Q577" s="52" t="s">
        <v>81</v>
      </c>
      <c r="R577" s="53" t="s">
        <v>51</v>
      </c>
      <c r="V577" s="53">
        <v>90</v>
      </c>
      <c r="W577" s="53">
        <v>-2</v>
      </c>
      <c r="X577" s="54">
        <v>45702.724999999999</v>
      </c>
      <c r="Y577" s="45" t="s">
        <v>92</v>
      </c>
      <c r="Z577" s="55" t="s">
        <v>3127</v>
      </c>
      <c r="AA577" s="44" t="s">
        <v>94</v>
      </c>
      <c r="AC577" s="57" t="s">
        <v>2901</v>
      </c>
      <c r="AD577" s="45">
        <v>90</v>
      </c>
      <c r="AF577" s="45">
        <v>90</v>
      </c>
      <c r="AO577" s="60">
        <v>4.4999999999999998E-2</v>
      </c>
    </row>
    <row r="578" spans="1:41" ht="20.25" customHeight="1" x14ac:dyDescent="0.45">
      <c r="A578" s="62" t="str">
        <f>VLOOKUP(E578,销售员!A:B,2,0)</f>
        <v>南区</v>
      </c>
      <c r="B578" s="62" t="str">
        <f>VLOOKUP(E578,销售员!A:C,3,0)</f>
        <v>湘桂琼</v>
      </c>
      <c r="C578" s="24" t="str">
        <f>VLOOKUP(E578,销售员!A:D,4,0)</f>
        <v>湖南</v>
      </c>
      <c r="D578" s="45">
        <v>821870</v>
      </c>
      <c r="E578" s="46" t="s">
        <v>969</v>
      </c>
      <c r="F578" s="45" t="s">
        <v>3063</v>
      </c>
      <c r="G578" s="45" t="s">
        <v>971</v>
      </c>
      <c r="H578" s="45" t="s">
        <v>3064</v>
      </c>
      <c r="I578" s="44" t="s">
        <v>3065</v>
      </c>
      <c r="J578" s="47">
        <v>25925.15</v>
      </c>
      <c r="K578" s="48" t="s">
        <v>79</v>
      </c>
      <c r="L578" s="49">
        <v>27146.74</v>
      </c>
      <c r="M578" s="50">
        <v>4.4999999999999998E-2</v>
      </c>
      <c r="N578" s="46">
        <v>0</v>
      </c>
      <c r="O578" s="51" t="s">
        <v>3128</v>
      </c>
      <c r="P578" s="52" t="s">
        <v>91</v>
      </c>
      <c r="Q578" s="52" t="s">
        <v>113</v>
      </c>
      <c r="R578" s="53" t="s">
        <v>51</v>
      </c>
      <c r="V578" s="53">
        <v>115</v>
      </c>
      <c r="X578" s="54">
        <v>45702.7344675926</v>
      </c>
      <c r="Y578" s="45" t="s">
        <v>52</v>
      </c>
      <c r="Z578" s="100" t="s">
        <v>996</v>
      </c>
      <c r="AA578" s="44" t="s">
        <v>83</v>
      </c>
      <c r="AC578" s="57" t="s">
        <v>937</v>
      </c>
      <c r="AD578" s="45">
        <v>115</v>
      </c>
      <c r="AF578" s="45">
        <v>115</v>
      </c>
      <c r="AO578" s="60">
        <v>4.4999999999999998E-2</v>
      </c>
    </row>
    <row r="579" spans="1:41" ht="20.25" customHeight="1" x14ac:dyDescent="0.45">
      <c r="A579" s="62" t="str">
        <f>VLOOKUP(E579,销售员!A:B,2,0)</f>
        <v>南区</v>
      </c>
      <c r="B579" s="62" t="str">
        <f>VLOOKUP(E579,销售员!A:C,3,0)</f>
        <v>广深</v>
      </c>
      <c r="C579" s="24" t="str">
        <f>VLOOKUP(E579,销售员!A:D,4,0)</f>
        <v>广东</v>
      </c>
      <c r="D579" s="45">
        <v>821889</v>
      </c>
      <c r="E579" s="46" t="s">
        <v>843</v>
      </c>
      <c r="F579" s="45" t="s">
        <v>3129</v>
      </c>
      <c r="G579" s="45" t="s">
        <v>3130</v>
      </c>
      <c r="H579" s="45" t="s">
        <v>3131</v>
      </c>
      <c r="I579" s="44" t="s">
        <v>3132</v>
      </c>
      <c r="J579" s="47">
        <v>37222.080000000002</v>
      </c>
      <c r="K579" s="48" t="s">
        <v>79</v>
      </c>
      <c r="L579" s="49">
        <v>38976</v>
      </c>
      <c r="M579" s="50">
        <v>4.4999999999999998E-2</v>
      </c>
      <c r="N579" s="46">
        <v>0</v>
      </c>
      <c r="O579" s="51" t="s">
        <v>3133</v>
      </c>
      <c r="P579" s="52" t="s">
        <v>91</v>
      </c>
      <c r="Q579" s="52" t="s">
        <v>113</v>
      </c>
      <c r="X579" s="54">
        <v>45705.414224537002</v>
      </c>
      <c r="Y579" s="45" t="s">
        <v>118</v>
      </c>
      <c r="Z579" s="55" t="s">
        <v>119</v>
      </c>
      <c r="AA579" s="44" t="s">
        <v>94</v>
      </c>
      <c r="AC579" s="57" t="s">
        <v>937</v>
      </c>
      <c r="AD579" s="45">
        <v>0</v>
      </c>
      <c r="AF579" s="45">
        <v>0</v>
      </c>
      <c r="AO579" s="60">
        <v>4.4999999999999998E-2</v>
      </c>
    </row>
    <row r="580" spans="1:41" ht="20.25" customHeight="1" x14ac:dyDescent="0.45">
      <c r="A580" s="62" t="str">
        <f>VLOOKUP(E580,销售员!A:B,2,0)</f>
        <v>南区</v>
      </c>
      <c r="B580" s="62" t="str">
        <f>VLOOKUP(E580,销售员!A:C,3,0)</f>
        <v>鄂赣</v>
      </c>
      <c r="C580" s="24" t="str">
        <f>VLOOKUP(E580,销售员!A:D,4,0)</f>
        <v>湖北</v>
      </c>
      <c r="D580" s="45">
        <v>821907</v>
      </c>
      <c r="E580" s="46" t="s">
        <v>121</v>
      </c>
      <c r="F580" s="45" t="s">
        <v>3134</v>
      </c>
      <c r="G580" s="45" t="s">
        <v>699</v>
      </c>
      <c r="H580" s="45" t="s">
        <v>3135</v>
      </c>
      <c r="I580" s="44" t="s">
        <v>3136</v>
      </c>
      <c r="J580" s="47">
        <v>21134.15</v>
      </c>
      <c r="K580" s="48" t="s">
        <v>79</v>
      </c>
      <c r="L580" s="49">
        <v>21687</v>
      </c>
      <c r="M580" s="50">
        <v>2.5499999999999998E-2</v>
      </c>
      <c r="N580" s="46">
        <v>0</v>
      </c>
      <c r="O580" s="51" t="s">
        <v>1468</v>
      </c>
      <c r="P580" s="52" t="s">
        <v>91</v>
      </c>
      <c r="Q580" s="52" t="s">
        <v>113</v>
      </c>
      <c r="X580" s="54">
        <v>45705.447349536997</v>
      </c>
      <c r="Y580" s="45" t="s">
        <v>118</v>
      </c>
      <c r="Z580" s="55" t="s">
        <v>119</v>
      </c>
      <c r="AA580" s="44" t="s">
        <v>1262</v>
      </c>
      <c r="AC580" s="57" t="s">
        <v>937</v>
      </c>
      <c r="AD580" s="45">
        <v>0</v>
      </c>
      <c r="AF580" s="45">
        <v>0</v>
      </c>
      <c r="AO580" s="60">
        <v>4.4999999999999998E-2</v>
      </c>
    </row>
    <row r="581" spans="1:41" ht="20.25" customHeight="1" x14ac:dyDescent="0.45">
      <c r="A581" s="62" t="str">
        <f>VLOOKUP(E581,销售员!A:B,2,0)</f>
        <v>北区</v>
      </c>
      <c r="B581" s="62" t="str">
        <f>VLOOKUP(E581,销售员!A:C,3,0)</f>
        <v>行业业务</v>
      </c>
      <c r="C581" s="24" t="str">
        <f>VLOOKUP(E581,销售员!A:D,4,0)</f>
        <v>泛政府</v>
      </c>
      <c r="D581" s="45">
        <v>821914</v>
      </c>
      <c r="E581" s="46" t="s">
        <v>85</v>
      </c>
      <c r="F581" s="45" t="s">
        <v>3137</v>
      </c>
      <c r="G581" s="45" t="s">
        <v>87</v>
      </c>
      <c r="H581" s="45" t="s">
        <v>3138</v>
      </c>
      <c r="I581" s="44" t="s">
        <v>3139</v>
      </c>
      <c r="J581" s="47">
        <v>47750</v>
      </c>
      <c r="K581" s="48" t="s">
        <v>79</v>
      </c>
      <c r="L581" s="49">
        <v>50000</v>
      </c>
      <c r="M581" s="50">
        <v>4.4999999999999998E-2</v>
      </c>
      <c r="N581" s="46">
        <v>0</v>
      </c>
      <c r="O581" s="51" t="s">
        <v>2758</v>
      </c>
      <c r="P581" s="52" t="s">
        <v>252</v>
      </c>
      <c r="Q581" s="52" t="s">
        <v>113</v>
      </c>
      <c r="X581" s="54">
        <v>45705.4600347222</v>
      </c>
      <c r="Y581" s="45" t="s">
        <v>92</v>
      </c>
      <c r="Z581" s="55" t="s">
        <v>119</v>
      </c>
      <c r="AA581" s="44" t="s">
        <v>105</v>
      </c>
      <c r="AC581" s="57" t="s">
        <v>937</v>
      </c>
      <c r="AD581" s="45">
        <v>60</v>
      </c>
      <c r="AF581" s="45">
        <v>60</v>
      </c>
      <c r="AO581" s="60">
        <v>4.4999999999999998E-2</v>
      </c>
    </row>
    <row r="582" spans="1:41" ht="20.25" customHeight="1" x14ac:dyDescent="0.45">
      <c r="A582" s="62" t="str">
        <f>VLOOKUP(E582,销售员!A:B,2,0)</f>
        <v>北区</v>
      </c>
      <c r="B582" s="62" t="str">
        <f>VLOOKUP(E582,销售员!A:C,3,0)</f>
        <v>黑吉辽</v>
      </c>
      <c r="C582" s="24" t="str">
        <f>VLOOKUP(E582,销售员!A:D,4,0)</f>
        <v>吉林</v>
      </c>
      <c r="D582" s="45">
        <v>821902</v>
      </c>
      <c r="E582" s="46" t="s">
        <v>1673</v>
      </c>
      <c r="F582" s="45" t="s">
        <v>3140</v>
      </c>
      <c r="G582" s="45" t="s">
        <v>3141</v>
      </c>
      <c r="H582" s="45" t="s">
        <v>3142</v>
      </c>
      <c r="I582" s="44" t="s">
        <v>3143</v>
      </c>
      <c r="J582" s="47">
        <v>1328698.7</v>
      </c>
      <c r="K582" s="48" t="s">
        <v>79</v>
      </c>
      <c r="L582" s="49">
        <v>709567</v>
      </c>
      <c r="M582" s="50">
        <v>-0.87250000000000005</v>
      </c>
      <c r="N582" s="46">
        <v>0</v>
      </c>
      <c r="O582" s="51" t="s">
        <v>3144</v>
      </c>
      <c r="P582" s="52" t="s">
        <v>61</v>
      </c>
      <c r="Q582" s="52" t="s">
        <v>113</v>
      </c>
      <c r="R582" s="53" t="s">
        <v>51</v>
      </c>
      <c r="S582" s="53" t="s">
        <v>51</v>
      </c>
      <c r="T582" s="53">
        <v>180</v>
      </c>
      <c r="U582" s="53">
        <v>2</v>
      </c>
      <c r="V582" s="53">
        <v>180</v>
      </c>
      <c r="W582" s="53">
        <v>2</v>
      </c>
      <c r="X582" s="54">
        <v>45705.4608449074</v>
      </c>
      <c r="Y582" s="45" t="s">
        <v>92</v>
      </c>
      <c r="Z582" s="100" t="s">
        <v>3145</v>
      </c>
      <c r="AA582" s="44" t="s">
        <v>127</v>
      </c>
      <c r="AC582" s="57" t="s">
        <v>937</v>
      </c>
      <c r="AD582" s="45">
        <v>180</v>
      </c>
      <c r="AF582" s="45">
        <v>180</v>
      </c>
      <c r="AO582" s="60">
        <v>4.4999999999999998E-2</v>
      </c>
    </row>
    <row r="583" spans="1:41" ht="20.25" customHeight="1" x14ac:dyDescent="0.45">
      <c r="A583" s="62" t="str">
        <f>VLOOKUP(E583,销售员!A:B,2,0)</f>
        <v>北区</v>
      </c>
      <c r="B583" s="62" t="str">
        <f>VLOOKUP(E583,销售员!A:C,3,0)</f>
        <v>黑吉辽</v>
      </c>
      <c r="C583" s="24" t="str">
        <f>VLOOKUP(E583,销售员!A:D,4,0)</f>
        <v>吉林</v>
      </c>
      <c r="D583" s="45">
        <v>821902</v>
      </c>
      <c r="E583" s="46" t="s">
        <v>1673</v>
      </c>
      <c r="F583" s="45" t="s">
        <v>3140</v>
      </c>
      <c r="G583" s="45" t="s">
        <v>3141</v>
      </c>
      <c r="H583" s="45" t="s">
        <v>3142</v>
      </c>
      <c r="I583" s="44" t="s">
        <v>3143</v>
      </c>
      <c r="J583" s="47">
        <v>1328698.7</v>
      </c>
      <c r="K583" s="48" t="s">
        <v>79</v>
      </c>
      <c r="L583" s="49">
        <v>709567</v>
      </c>
      <c r="M583" s="50">
        <v>-0.87250000000000005</v>
      </c>
      <c r="N583" s="46">
        <v>0</v>
      </c>
      <c r="O583" s="51" t="s">
        <v>3146</v>
      </c>
      <c r="P583" s="52" t="s">
        <v>61</v>
      </c>
      <c r="Q583" s="52" t="s">
        <v>113</v>
      </c>
      <c r="R583" s="53" t="s">
        <v>51</v>
      </c>
      <c r="S583" s="53" t="s">
        <v>51</v>
      </c>
      <c r="T583" s="53">
        <v>180</v>
      </c>
      <c r="U583" s="53">
        <v>2</v>
      </c>
      <c r="V583" s="53">
        <v>180</v>
      </c>
      <c r="W583" s="53">
        <v>2</v>
      </c>
      <c r="X583" s="54">
        <v>45705.4678935185</v>
      </c>
      <c r="Y583" s="45" t="s">
        <v>92</v>
      </c>
      <c r="Z583" s="100" t="s">
        <v>3145</v>
      </c>
      <c r="AA583" s="44" t="s">
        <v>127</v>
      </c>
      <c r="AC583" s="57" t="s">
        <v>937</v>
      </c>
      <c r="AD583" s="45">
        <v>180</v>
      </c>
      <c r="AF583" s="45">
        <v>180</v>
      </c>
      <c r="AO583" s="60">
        <v>4.4999999999999998E-2</v>
      </c>
    </row>
    <row r="584" spans="1:41" ht="20.25" customHeight="1" x14ac:dyDescent="0.45">
      <c r="A584" s="62" t="str">
        <f>VLOOKUP(E584,销售员!A:B,2,0)</f>
        <v>北区</v>
      </c>
      <c r="B584" s="62" t="str">
        <f>VLOOKUP(E584,销售员!A:C,3,0)</f>
        <v>黑吉辽</v>
      </c>
      <c r="C584" s="24" t="str">
        <f>VLOOKUP(E584,销售员!A:D,4,0)</f>
        <v>黑龙江</v>
      </c>
      <c r="D584" s="45">
        <v>821920</v>
      </c>
      <c r="E584" s="46" t="s">
        <v>214</v>
      </c>
      <c r="F584" s="45" t="s">
        <v>3147</v>
      </c>
      <c r="G584" s="45" t="s">
        <v>216</v>
      </c>
      <c r="H584" s="45" t="s">
        <v>3148</v>
      </c>
      <c r="I584" s="44" t="s">
        <v>3149</v>
      </c>
      <c r="J584" s="47">
        <v>126.1</v>
      </c>
      <c r="K584" s="48" t="s">
        <v>79</v>
      </c>
      <c r="L584" s="49">
        <v>127</v>
      </c>
      <c r="M584" s="50">
        <v>7.1000000000000004E-3</v>
      </c>
      <c r="N584" s="46">
        <v>0</v>
      </c>
      <c r="O584" s="51" t="s">
        <v>3150</v>
      </c>
      <c r="P584" s="52" t="s">
        <v>213</v>
      </c>
      <c r="Q584" s="52" t="s">
        <v>113</v>
      </c>
      <c r="X584" s="54">
        <v>45705.469861111102</v>
      </c>
      <c r="Y584" s="45" t="s">
        <v>118</v>
      </c>
      <c r="Z584" s="55" t="s">
        <v>119</v>
      </c>
      <c r="AA584" s="44" t="s">
        <v>127</v>
      </c>
      <c r="AC584" s="57" t="s">
        <v>937</v>
      </c>
      <c r="AD584" s="45">
        <v>0</v>
      </c>
      <c r="AF584" s="45">
        <v>0</v>
      </c>
      <c r="AO584" s="60">
        <v>0.03</v>
      </c>
    </row>
    <row r="585" spans="1:41" ht="20.25" customHeight="1" x14ac:dyDescent="0.45">
      <c r="A585" s="62" t="str">
        <f>VLOOKUP(E585,销售员!A:B,2,0)</f>
        <v>南区</v>
      </c>
      <c r="B585" s="62" t="str">
        <f>VLOOKUP(E585,销售员!A:C,3,0)</f>
        <v>云贵川渝</v>
      </c>
      <c r="C585" s="24" t="str">
        <f>VLOOKUP(E585,销售员!A:D,4,0)</f>
        <v>四川</v>
      </c>
      <c r="D585" s="45">
        <v>821944</v>
      </c>
      <c r="E585" s="46" t="s">
        <v>68</v>
      </c>
      <c r="F585" s="45" t="s">
        <v>3151</v>
      </c>
      <c r="G585" s="45" t="s">
        <v>852</v>
      </c>
      <c r="H585" s="45" t="s">
        <v>3152</v>
      </c>
      <c r="I585" s="44" t="s">
        <v>3153</v>
      </c>
      <c r="J585" s="47">
        <v>2740.1956799999998</v>
      </c>
      <c r="K585" s="48" t="s">
        <v>79</v>
      </c>
      <c r="L585" s="49">
        <v>2871</v>
      </c>
      <c r="M585" s="50">
        <v>4.5600000000000002E-2</v>
      </c>
      <c r="N585" s="46">
        <v>0</v>
      </c>
      <c r="O585" s="51" t="s">
        <v>3154</v>
      </c>
      <c r="Q585" s="52" t="s">
        <v>103</v>
      </c>
      <c r="X585" s="54">
        <v>45705.582384259302</v>
      </c>
      <c r="Y585" s="45" t="s">
        <v>52</v>
      </c>
      <c r="Z585" s="55" t="s">
        <v>119</v>
      </c>
      <c r="AA585" s="44" t="s">
        <v>54</v>
      </c>
      <c r="AC585" s="57" t="s">
        <v>937</v>
      </c>
      <c r="AD585" s="45">
        <v>60</v>
      </c>
      <c r="AF585" s="45">
        <v>60</v>
      </c>
      <c r="AO585" s="60">
        <v>4.5600000000000002E-2</v>
      </c>
    </row>
    <row r="586" spans="1:41" ht="20.25" customHeight="1" x14ac:dyDescent="0.45">
      <c r="A586" s="62" t="str">
        <f>VLOOKUP(E586,销售员!A:B,2,0)</f>
        <v>南区</v>
      </c>
      <c r="B586" s="62" t="str">
        <f>VLOOKUP(E586,销售员!A:C,3,0)</f>
        <v>云贵川渝</v>
      </c>
      <c r="C586" s="24" t="str">
        <f>VLOOKUP(E586,销售员!A:D,4,0)</f>
        <v>四川</v>
      </c>
      <c r="D586" s="45">
        <v>821945</v>
      </c>
      <c r="E586" s="46" t="s">
        <v>68</v>
      </c>
      <c r="F586" s="45" t="s">
        <v>3155</v>
      </c>
      <c r="G586" s="45" t="s">
        <v>852</v>
      </c>
      <c r="H586" s="45" t="s">
        <v>3156</v>
      </c>
      <c r="I586" s="44" t="s">
        <v>3157</v>
      </c>
      <c r="J586" s="47">
        <v>28431.325379999998</v>
      </c>
      <c r="K586" s="48" t="s">
        <v>79</v>
      </c>
      <c r="L586" s="49">
        <v>29759</v>
      </c>
      <c r="M586" s="50">
        <v>4.4600000000000001E-2</v>
      </c>
      <c r="N586" s="46">
        <v>0</v>
      </c>
      <c r="O586" s="51" t="s">
        <v>3158</v>
      </c>
      <c r="Q586" s="52" t="s">
        <v>103</v>
      </c>
      <c r="X586" s="54">
        <v>45705.584282407399</v>
      </c>
      <c r="Y586" s="45" t="s">
        <v>52</v>
      </c>
      <c r="Z586" s="55" t="s">
        <v>119</v>
      </c>
      <c r="AA586" s="44" t="s">
        <v>54</v>
      </c>
      <c r="AC586" s="57" t="s">
        <v>937</v>
      </c>
      <c r="AD586" s="45">
        <v>60</v>
      </c>
      <c r="AF586" s="45">
        <v>60</v>
      </c>
      <c r="AO586" s="60">
        <v>4.4600000000000001E-2</v>
      </c>
    </row>
    <row r="587" spans="1:41" ht="20.25" customHeight="1" x14ac:dyDescent="0.45">
      <c r="A587" s="62" t="str">
        <f>VLOOKUP(E587,销售员!A:B,2,0)</f>
        <v>南区</v>
      </c>
      <c r="B587" s="62" t="str">
        <f>VLOOKUP(E587,销售员!A:C,3,0)</f>
        <v>云贵川渝</v>
      </c>
      <c r="C587" s="24" t="str">
        <f>VLOOKUP(E587,销售员!A:D,4,0)</f>
        <v>四川</v>
      </c>
      <c r="D587" s="45">
        <v>821951</v>
      </c>
      <c r="E587" s="46" t="s">
        <v>68</v>
      </c>
      <c r="F587" s="45" t="s">
        <v>3159</v>
      </c>
      <c r="G587" s="45" t="s">
        <v>3160</v>
      </c>
      <c r="H587" s="45" t="s">
        <v>3161</v>
      </c>
      <c r="I587" s="44" t="s">
        <v>3162</v>
      </c>
      <c r="J587" s="47">
        <v>2282953.91</v>
      </c>
      <c r="K587" s="48" t="s">
        <v>79</v>
      </c>
      <c r="L587" s="49">
        <v>2390528</v>
      </c>
      <c r="M587" s="50">
        <v>4.4999999999999998E-2</v>
      </c>
      <c r="N587" s="46">
        <v>0</v>
      </c>
      <c r="O587" s="51" t="s">
        <v>3163</v>
      </c>
      <c r="Q587" s="52" t="s">
        <v>81</v>
      </c>
      <c r="R587" s="53" t="s">
        <v>51</v>
      </c>
      <c r="V587" s="53">
        <v>90</v>
      </c>
      <c r="X587" s="54">
        <v>45705.585543981499</v>
      </c>
      <c r="Y587" s="45" t="s">
        <v>52</v>
      </c>
      <c r="Z587" s="55" t="s">
        <v>3164</v>
      </c>
      <c r="AA587" s="44" t="s">
        <v>54</v>
      </c>
      <c r="AC587" s="57" t="s">
        <v>937</v>
      </c>
      <c r="AD587" s="45">
        <v>90</v>
      </c>
      <c r="AF587" s="45">
        <v>90</v>
      </c>
      <c r="AO587" s="60">
        <v>4.4999999999999998E-2</v>
      </c>
    </row>
    <row r="588" spans="1:41" ht="20.25" customHeight="1" x14ac:dyDescent="0.45">
      <c r="A588" s="62" t="str">
        <f>VLOOKUP(E588,销售员!A:B,2,0)</f>
        <v>南区</v>
      </c>
      <c r="B588" s="62" t="str">
        <f>VLOOKUP(E588,销售员!A:C,3,0)</f>
        <v>沪浙</v>
      </c>
      <c r="C588" s="24" t="str">
        <f>VLOOKUP(E588,销售员!A:D,4,0)</f>
        <v>上海</v>
      </c>
      <c r="D588" s="45">
        <v>821890</v>
      </c>
      <c r="E588" s="46" t="s">
        <v>338</v>
      </c>
      <c r="F588" s="45" t="s">
        <v>3165</v>
      </c>
      <c r="G588" s="45" t="s">
        <v>1074</v>
      </c>
      <c r="H588" s="45" t="s">
        <v>3166</v>
      </c>
      <c r="I588" s="44" t="s">
        <v>3167</v>
      </c>
      <c r="J588" s="47">
        <v>8496350.1799999997</v>
      </c>
      <c r="K588" s="48" t="s">
        <v>79</v>
      </c>
      <c r="L588" s="49">
        <v>8759143.5999999996</v>
      </c>
      <c r="M588" s="50">
        <v>0.03</v>
      </c>
      <c r="N588" s="46">
        <v>0</v>
      </c>
      <c r="O588" s="51" t="s">
        <v>3168</v>
      </c>
      <c r="P588" s="52" t="s">
        <v>751</v>
      </c>
      <c r="Q588" s="52" t="s">
        <v>81</v>
      </c>
      <c r="R588" s="53" t="s">
        <v>51</v>
      </c>
      <c r="V588" s="53">
        <v>180</v>
      </c>
      <c r="X588" s="54">
        <v>45705.587546296301</v>
      </c>
      <c r="Y588" s="45" t="s">
        <v>345</v>
      </c>
      <c r="Z588" s="100" t="s">
        <v>3169</v>
      </c>
      <c r="AA588" s="44" t="s">
        <v>1262</v>
      </c>
      <c r="AB588" s="56" t="s">
        <v>2421</v>
      </c>
      <c r="AC588" s="57" t="s">
        <v>2901</v>
      </c>
      <c r="AD588" s="45">
        <v>180</v>
      </c>
      <c r="AF588" s="45">
        <v>180</v>
      </c>
      <c r="AO588" s="60">
        <v>0.03</v>
      </c>
    </row>
    <row r="589" spans="1:41" ht="20.25" customHeight="1" x14ac:dyDescent="0.45">
      <c r="A589" s="62" t="str">
        <f>VLOOKUP(E589,销售员!A:B,2,0)</f>
        <v>南区</v>
      </c>
      <c r="B589" s="62" t="str">
        <f>VLOOKUP(E589,销售员!A:C,3,0)</f>
        <v>云贵川渝</v>
      </c>
      <c r="C589" s="24" t="str">
        <f>VLOOKUP(E589,销售员!A:D,4,0)</f>
        <v>四川</v>
      </c>
      <c r="D589" s="45">
        <v>821958</v>
      </c>
      <c r="E589" s="46" t="s">
        <v>68</v>
      </c>
      <c r="F589" s="45" t="s">
        <v>3170</v>
      </c>
      <c r="G589" s="45" t="s">
        <v>828</v>
      </c>
      <c r="H589" s="45" t="s">
        <v>3171</v>
      </c>
      <c r="I589" s="44" t="s">
        <v>3172</v>
      </c>
      <c r="J589" s="47">
        <v>1431124.19</v>
      </c>
      <c r="K589" s="48" t="s">
        <v>79</v>
      </c>
      <c r="L589" s="49">
        <v>1498613</v>
      </c>
      <c r="M589" s="50">
        <v>4.4999999999999998E-2</v>
      </c>
      <c r="N589" s="46">
        <v>0</v>
      </c>
      <c r="O589" s="51" t="s">
        <v>204</v>
      </c>
      <c r="P589" s="52" t="s">
        <v>91</v>
      </c>
      <c r="Q589" s="52" t="s">
        <v>81</v>
      </c>
      <c r="R589" s="53" t="s">
        <v>51</v>
      </c>
      <c r="V589" s="53">
        <v>90</v>
      </c>
      <c r="X589" s="54">
        <v>45705.588344907403</v>
      </c>
      <c r="Y589" s="45" t="s">
        <v>52</v>
      </c>
      <c r="Z589" s="55" t="s">
        <v>3173</v>
      </c>
      <c r="AA589" s="44" t="s">
        <v>54</v>
      </c>
      <c r="AC589" s="57" t="s">
        <v>937</v>
      </c>
      <c r="AD589" s="45">
        <v>90</v>
      </c>
      <c r="AF589" s="45">
        <v>90</v>
      </c>
      <c r="AO589" s="60">
        <v>4.4999999999999998E-2</v>
      </c>
    </row>
    <row r="590" spans="1:41" ht="20.25" customHeight="1" x14ac:dyDescent="0.45">
      <c r="A590" s="62" t="str">
        <f>VLOOKUP(E590,销售员!A:B,2,0)</f>
        <v>北区</v>
      </c>
      <c r="B590" s="62" t="str">
        <f>VLOOKUP(E590,销售员!A:C,3,0)</f>
        <v>新甘青</v>
      </c>
      <c r="C590" s="24" t="str">
        <f>VLOOKUP(E590,销售员!A:D,4,0)</f>
        <v>青海</v>
      </c>
      <c r="D590" s="45">
        <v>821916</v>
      </c>
      <c r="E590" s="46" t="s">
        <v>44</v>
      </c>
      <c r="F590" s="45" t="s">
        <v>3174</v>
      </c>
      <c r="G590" s="45" t="s">
        <v>2168</v>
      </c>
      <c r="H590" s="45" t="s">
        <v>3175</v>
      </c>
      <c r="I590" s="44" t="s">
        <v>3176</v>
      </c>
      <c r="J590" s="47">
        <v>10825.67</v>
      </c>
      <c r="K590" s="48" t="s">
        <v>79</v>
      </c>
      <c r="L590" s="49">
        <v>11336</v>
      </c>
      <c r="M590" s="50">
        <v>4.4999999999999998E-2</v>
      </c>
      <c r="N590" s="46">
        <v>0</v>
      </c>
      <c r="O590" s="51" t="s">
        <v>3177</v>
      </c>
      <c r="P590" s="52" t="s">
        <v>91</v>
      </c>
      <c r="Q590" s="52" t="s">
        <v>113</v>
      </c>
      <c r="X590" s="54">
        <v>45705.590486111098</v>
      </c>
      <c r="Y590" s="45" t="s">
        <v>118</v>
      </c>
      <c r="Z590" s="55" t="s">
        <v>119</v>
      </c>
      <c r="AA590" s="44" t="s">
        <v>105</v>
      </c>
      <c r="AB590" s="56" t="s">
        <v>377</v>
      </c>
      <c r="AC590" s="57" t="s">
        <v>2901</v>
      </c>
      <c r="AD590" s="45">
        <v>0</v>
      </c>
      <c r="AF590" s="45">
        <v>0</v>
      </c>
      <c r="AO590" s="60">
        <v>4.4999999999999998E-2</v>
      </c>
    </row>
    <row r="591" spans="1:41" ht="20.25" customHeight="1" x14ac:dyDescent="0.45">
      <c r="A591" s="62" t="str">
        <f>VLOOKUP(E591,销售员!A:B,2,0)</f>
        <v>南区</v>
      </c>
      <c r="B591" s="62" t="str">
        <f>VLOOKUP(E591,销售员!A:C,3,0)</f>
        <v>云贵川渝</v>
      </c>
      <c r="C591" s="24" t="str">
        <f>VLOOKUP(E591,销售员!A:D,4,0)</f>
        <v>西藏</v>
      </c>
      <c r="D591" s="45">
        <v>821953</v>
      </c>
      <c r="E591" s="46" t="s">
        <v>1106</v>
      </c>
      <c r="F591" s="45" t="s">
        <v>3178</v>
      </c>
      <c r="G591" s="45" t="s">
        <v>3179</v>
      </c>
      <c r="H591" s="45" t="s">
        <v>3180</v>
      </c>
      <c r="I591" s="44" t="s">
        <v>3181</v>
      </c>
      <c r="J591" s="47">
        <v>280710.63</v>
      </c>
      <c r="K591" s="48" t="s">
        <v>79</v>
      </c>
      <c r="L591" s="49">
        <v>289912.96000000002</v>
      </c>
      <c r="M591" s="50">
        <v>3.1699999999999999E-2</v>
      </c>
      <c r="N591" s="46">
        <v>0</v>
      </c>
      <c r="O591" s="51" t="s">
        <v>3182</v>
      </c>
      <c r="P591" s="52" t="s">
        <v>3183</v>
      </c>
      <c r="Q591" s="52" t="s">
        <v>113</v>
      </c>
      <c r="X591" s="54">
        <v>45705.591712963003</v>
      </c>
      <c r="Y591" s="45" t="s">
        <v>52</v>
      </c>
      <c r="Z591" s="55" t="s">
        <v>119</v>
      </c>
      <c r="AA591" s="44" t="s">
        <v>54</v>
      </c>
      <c r="AC591" s="57" t="s">
        <v>937</v>
      </c>
      <c r="AD591" s="45" t="s">
        <v>3184</v>
      </c>
      <c r="AF591" s="45" t="s">
        <v>3184</v>
      </c>
      <c r="AO591" s="60">
        <v>3.1699999999999999E-2</v>
      </c>
    </row>
    <row r="592" spans="1:41" ht="20.25" customHeight="1" x14ac:dyDescent="0.45">
      <c r="A592" s="62" t="str">
        <f>VLOOKUP(E592,销售员!A:B,2,0)</f>
        <v>南区</v>
      </c>
      <c r="B592" s="62" t="str">
        <f>VLOOKUP(E592,销售员!A:C,3,0)</f>
        <v>鄂赣</v>
      </c>
      <c r="C592" s="24" t="str">
        <f>VLOOKUP(E592,销售员!A:D,4,0)</f>
        <v>江西</v>
      </c>
      <c r="D592" s="45">
        <v>821939</v>
      </c>
      <c r="E592" s="46" t="s">
        <v>670</v>
      </c>
      <c r="F592" s="45" t="s">
        <v>3185</v>
      </c>
      <c r="G592" s="45" t="s">
        <v>3186</v>
      </c>
      <c r="H592" s="45" t="s">
        <v>3187</v>
      </c>
      <c r="I592" s="44" t="s">
        <v>3188</v>
      </c>
      <c r="J592" s="47">
        <v>2289.3560000000002</v>
      </c>
      <c r="K592" s="48" t="s">
        <v>79</v>
      </c>
      <c r="L592" s="49">
        <v>2400</v>
      </c>
      <c r="M592" s="50">
        <v>4.6100000000000002E-2</v>
      </c>
      <c r="N592" s="46">
        <v>0</v>
      </c>
      <c r="O592" s="51" t="s">
        <v>3189</v>
      </c>
      <c r="P592" s="52" t="s">
        <v>91</v>
      </c>
      <c r="Q592" s="52" t="s">
        <v>103</v>
      </c>
      <c r="X592" s="54">
        <v>45705.6030439815</v>
      </c>
      <c r="Y592" s="45" t="s">
        <v>118</v>
      </c>
      <c r="Z592" s="55" t="s">
        <v>119</v>
      </c>
      <c r="AA592" s="44" t="s">
        <v>1262</v>
      </c>
      <c r="AB592" s="56" t="s">
        <v>3190</v>
      </c>
      <c r="AC592" s="57" t="s">
        <v>2901</v>
      </c>
      <c r="AD592" s="45">
        <v>0</v>
      </c>
      <c r="AF592" s="45">
        <v>0</v>
      </c>
      <c r="AO592" s="60">
        <v>4.5699999999999998E-2</v>
      </c>
    </row>
    <row r="593" spans="1:41" ht="20.25" customHeight="1" x14ac:dyDescent="0.45">
      <c r="A593" s="62" t="str">
        <f>VLOOKUP(E593,销售员!A:B,2,0)</f>
        <v>北区</v>
      </c>
      <c r="B593" s="62" t="str">
        <f>VLOOKUP(E593,销售员!A:C,3,0)</f>
        <v>晋蒙宁</v>
      </c>
      <c r="C593" s="24" t="str">
        <f>VLOOKUP(E593,销售员!A:D,4,0)</f>
        <v>宁夏</v>
      </c>
      <c r="D593" s="45">
        <v>821912</v>
      </c>
      <c r="E593" s="46" t="s">
        <v>378</v>
      </c>
      <c r="F593" s="45" t="s">
        <v>3191</v>
      </c>
      <c r="G593" s="45" t="s">
        <v>1319</v>
      </c>
      <c r="H593" s="45" t="s">
        <v>3192</v>
      </c>
      <c r="I593" s="44" t="s">
        <v>3193</v>
      </c>
      <c r="J593" s="47">
        <v>2314708.58</v>
      </c>
      <c r="K593" s="48" t="s">
        <v>79</v>
      </c>
      <c r="L593" s="49">
        <v>2386296</v>
      </c>
      <c r="M593" s="50">
        <v>0.03</v>
      </c>
      <c r="N593" s="46">
        <v>0</v>
      </c>
      <c r="O593" s="51" t="s">
        <v>1890</v>
      </c>
      <c r="P593" s="52" t="s">
        <v>266</v>
      </c>
      <c r="Q593" s="52" t="s">
        <v>113</v>
      </c>
      <c r="R593" s="53" t="s">
        <v>51</v>
      </c>
      <c r="V593" s="53">
        <v>90</v>
      </c>
      <c r="X593" s="54">
        <v>45705.618935185201</v>
      </c>
      <c r="Y593" s="45" t="s">
        <v>92</v>
      </c>
      <c r="Z593" s="55" t="s">
        <v>3194</v>
      </c>
      <c r="AA593" s="44" t="s">
        <v>127</v>
      </c>
      <c r="AC593" s="57" t="s">
        <v>937</v>
      </c>
      <c r="AD593" s="45">
        <v>90</v>
      </c>
      <c r="AF593" s="45">
        <v>90</v>
      </c>
      <c r="AO593" s="60">
        <v>0.03</v>
      </c>
    </row>
    <row r="594" spans="1:41" ht="20.25" customHeight="1" x14ac:dyDescent="0.45">
      <c r="A594" s="62" t="str">
        <f>VLOOKUP(E594,销售员!A:B,2,0)</f>
        <v>南区</v>
      </c>
      <c r="B594" s="62" t="str">
        <f>VLOOKUP(E594,销售员!A:C,3,0)</f>
        <v>福建</v>
      </c>
      <c r="C594" s="24" t="str">
        <f>VLOOKUP(E594,销售员!A:D,4,0)</f>
        <v>福建</v>
      </c>
      <c r="D594" s="45">
        <v>821771</v>
      </c>
      <c r="E594" s="46" t="s">
        <v>226</v>
      </c>
      <c r="F594" s="45" t="s">
        <v>3053</v>
      </c>
      <c r="G594" s="45" t="s">
        <v>531</v>
      </c>
      <c r="H594" s="45" t="s">
        <v>3054</v>
      </c>
      <c r="I594" s="44" t="s">
        <v>3055</v>
      </c>
      <c r="J594" s="47">
        <v>563363.69999999995</v>
      </c>
      <c r="K594" s="48" t="s">
        <v>79</v>
      </c>
      <c r="L594" s="49">
        <v>294954.90000000002</v>
      </c>
      <c r="M594" s="50">
        <v>-0.91</v>
      </c>
      <c r="N594" s="46">
        <v>0</v>
      </c>
      <c r="O594" s="51" t="s">
        <v>3195</v>
      </c>
      <c r="P594" s="52" t="s">
        <v>91</v>
      </c>
      <c r="Q594" s="52" t="s">
        <v>113</v>
      </c>
      <c r="R594" s="53" t="s">
        <v>51</v>
      </c>
      <c r="V594" s="53">
        <v>90</v>
      </c>
      <c r="X594" s="54">
        <v>45705.627800925897</v>
      </c>
      <c r="Y594" s="45" t="s">
        <v>52</v>
      </c>
      <c r="Z594" s="55" t="s">
        <v>3196</v>
      </c>
      <c r="AA594" s="44" t="s">
        <v>94</v>
      </c>
      <c r="AC594" s="57" t="s">
        <v>937</v>
      </c>
      <c r="AD594" s="45">
        <v>90</v>
      </c>
      <c r="AF594" s="45">
        <v>90</v>
      </c>
      <c r="AO594" s="60">
        <v>4.4999999999999998E-2</v>
      </c>
    </row>
    <row r="595" spans="1:41" ht="20.25" customHeight="1" x14ac:dyDescent="0.45">
      <c r="A595" s="62" t="str">
        <f>VLOOKUP(E595,销售员!A:B,2,0)</f>
        <v>北区</v>
      </c>
      <c r="B595" s="62" t="str">
        <f>VLOOKUP(E595,销售员!A:C,3,0)</f>
        <v>陕豫鲁</v>
      </c>
      <c r="C595" s="24" t="str">
        <f>VLOOKUP(E595,销售员!A:D,4,0)</f>
        <v>山东</v>
      </c>
      <c r="D595" s="45">
        <v>821974</v>
      </c>
      <c r="E595" s="46" t="s">
        <v>140</v>
      </c>
      <c r="F595" s="45" t="s">
        <v>3197</v>
      </c>
      <c r="G595" s="45" t="s">
        <v>142</v>
      </c>
      <c r="H595" s="45" t="s">
        <v>3198</v>
      </c>
      <c r="I595" s="44" t="s">
        <v>3199</v>
      </c>
      <c r="J595" s="47">
        <v>460684.63</v>
      </c>
      <c r="K595" s="48" t="s">
        <v>79</v>
      </c>
      <c r="L595" s="49">
        <v>474932.6</v>
      </c>
      <c r="M595" s="50">
        <v>0.03</v>
      </c>
      <c r="N595" s="46">
        <v>0</v>
      </c>
      <c r="O595" s="51" t="s">
        <v>3200</v>
      </c>
      <c r="Q595" s="52" t="s">
        <v>113</v>
      </c>
      <c r="X595" s="54">
        <v>45705.629664351902</v>
      </c>
      <c r="Y595" s="45" t="s">
        <v>52</v>
      </c>
      <c r="Z595" s="55" t="s">
        <v>119</v>
      </c>
      <c r="AA595" s="44" t="s">
        <v>105</v>
      </c>
      <c r="AC595" s="57" t="s">
        <v>937</v>
      </c>
      <c r="AD595" s="45">
        <v>60</v>
      </c>
      <c r="AF595" s="45">
        <v>60</v>
      </c>
      <c r="AO595" s="60">
        <v>0.03</v>
      </c>
    </row>
    <row r="596" spans="1:41" ht="20.25" customHeight="1" x14ac:dyDescent="0.45">
      <c r="A596" s="62" t="str">
        <f>VLOOKUP(E596,销售员!A:B,2,0)</f>
        <v>南区</v>
      </c>
      <c r="B596" s="62" t="str">
        <f>VLOOKUP(E596,销售员!A:C,3,0)</f>
        <v>福建</v>
      </c>
      <c r="C596" s="24" t="str">
        <f>VLOOKUP(E596,销售员!A:D,4,0)</f>
        <v>福建</v>
      </c>
      <c r="D596" s="45">
        <v>821930</v>
      </c>
      <c r="E596" s="46" t="s">
        <v>822</v>
      </c>
      <c r="F596" s="45" t="s">
        <v>2544</v>
      </c>
      <c r="G596" s="45" t="s">
        <v>1051</v>
      </c>
      <c r="H596" s="45" t="s">
        <v>2545</v>
      </c>
      <c r="I596" s="44" t="s">
        <v>2546</v>
      </c>
      <c r="J596" s="47">
        <v>2914332.86</v>
      </c>
      <c r="K596" s="48" t="s">
        <v>79</v>
      </c>
      <c r="L596" s="49">
        <v>3051657.6</v>
      </c>
      <c r="M596" s="50">
        <v>4.4999999999999998E-2</v>
      </c>
      <c r="N596" s="46">
        <v>0</v>
      </c>
      <c r="O596" s="51" t="s">
        <v>1089</v>
      </c>
      <c r="P596" s="52" t="s">
        <v>91</v>
      </c>
      <c r="Q596" s="52" t="s">
        <v>81</v>
      </c>
      <c r="R596" s="53" t="s">
        <v>51</v>
      </c>
      <c r="V596" s="53">
        <v>120</v>
      </c>
      <c r="X596" s="54">
        <v>45705.631261574097</v>
      </c>
      <c r="Y596" s="45" t="s">
        <v>52</v>
      </c>
      <c r="Z596" s="100" t="s">
        <v>3201</v>
      </c>
      <c r="AA596" s="44" t="s">
        <v>94</v>
      </c>
      <c r="AC596" s="57" t="s">
        <v>937</v>
      </c>
      <c r="AD596" s="45">
        <v>120</v>
      </c>
      <c r="AF596" s="45">
        <v>120</v>
      </c>
      <c r="AO596" s="60">
        <v>4.4999999999999998E-2</v>
      </c>
    </row>
    <row r="597" spans="1:41" ht="20.25" customHeight="1" x14ac:dyDescent="0.45">
      <c r="A597" s="62" t="str">
        <f>VLOOKUP(E597,销售员!A:B,2,0)</f>
        <v>南区</v>
      </c>
      <c r="B597" s="62" t="str">
        <f>VLOOKUP(E597,销售员!A:C,3,0)</f>
        <v>福建</v>
      </c>
      <c r="C597" s="24" t="str">
        <f>VLOOKUP(E597,销售员!A:D,4,0)</f>
        <v>福建</v>
      </c>
      <c r="D597" s="45">
        <v>821970</v>
      </c>
      <c r="E597" s="46" t="s">
        <v>822</v>
      </c>
      <c r="F597" s="45" t="s">
        <v>1569</v>
      </c>
      <c r="G597" s="45" t="s">
        <v>1051</v>
      </c>
      <c r="H597" s="45" t="s">
        <v>1570</v>
      </c>
      <c r="I597" s="44" t="s">
        <v>1571</v>
      </c>
      <c r="J597" s="47">
        <v>2811579.2</v>
      </c>
      <c r="K597" s="48" t="s">
        <v>79</v>
      </c>
      <c r="L597" s="49">
        <v>2944062</v>
      </c>
      <c r="M597" s="50">
        <v>4.4999999999999998E-2</v>
      </c>
      <c r="N597" s="46">
        <v>0</v>
      </c>
      <c r="O597" s="51" t="s">
        <v>3202</v>
      </c>
      <c r="P597" s="52" t="s">
        <v>91</v>
      </c>
      <c r="Q597" s="52" t="s">
        <v>81</v>
      </c>
      <c r="R597" s="53" t="s">
        <v>51</v>
      </c>
      <c r="V597" s="53">
        <v>120</v>
      </c>
      <c r="X597" s="54">
        <v>45705.633726851898</v>
      </c>
      <c r="Y597" s="45" t="s">
        <v>52</v>
      </c>
      <c r="Z597" s="100" t="s">
        <v>3201</v>
      </c>
      <c r="AA597" s="44" t="s">
        <v>94</v>
      </c>
      <c r="AC597" s="57" t="s">
        <v>937</v>
      </c>
      <c r="AD597" s="45">
        <v>120</v>
      </c>
      <c r="AF597" s="45">
        <v>120</v>
      </c>
      <c r="AO597" s="60">
        <v>4.4999999999999998E-2</v>
      </c>
    </row>
    <row r="598" spans="1:41" ht="20.25" customHeight="1" x14ac:dyDescent="0.45">
      <c r="A598" s="62" t="str">
        <f>VLOOKUP(E598,销售员!A:B,2,0)</f>
        <v>南区</v>
      </c>
      <c r="B598" s="62" t="str">
        <f>VLOOKUP(E598,销售员!A:C,3,0)</f>
        <v>福建</v>
      </c>
      <c r="C598" s="24" t="str">
        <f>VLOOKUP(E598,销售员!A:D,4,0)</f>
        <v>福建</v>
      </c>
      <c r="D598" s="45">
        <v>821977</v>
      </c>
      <c r="E598" s="46" t="s">
        <v>822</v>
      </c>
      <c r="F598" s="45" t="s">
        <v>1560</v>
      </c>
      <c r="G598" s="45" t="s">
        <v>1051</v>
      </c>
      <c r="H598" s="45" t="s">
        <v>1561</v>
      </c>
      <c r="I598" s="44" t="s">
        <v>1562</v>
      </c>
      <c r="J598" s="47">
        <v>2022344.92</v>
      </c>
      <c r="K598" s="48" t="s">
        <v>79</v>
      </c>
      <c r="L598" s="49">
        <v>2117638.64</v>
      </c>
      <c r="M598" s="50">
        <v>4.4999999999999998E-2</v>
      </c>
      <c r="N598" s="46">
        <v>0</v>
      </c>
      <c r="O598" s="51" t="s">
        <v>3202</v>
      </c>
      <c r="P598" s="52" t="s">
        <v>91</v>
      </c>
      <c r="Q598" s="52" t="s">
        <v>81</v>
      </c>
      <c r="R598" s="53" t="s">
        <v>51</v>
      </c>
      <c r="V598" s="53">
        <v>120</v>
      </c>
      <c r="X598" s="54">
        <v>45705.635254629597</v>
      </c>
      <c r="Y598" s="45" t="s">
        <v>52</v>
      </c>
      <c r="Z598" s="100" t="s">
        <v>3201</v>
      </c>
      <c r="AA598" s="44" t="s">
        <v>94</v>
      </c>
      <c r="AC598" s="57" t="s">
        <v>937</v>
      </c>
      <c r="AD598" s="45">
        <v>120</v>
      </c>
      <c r="AF598" s="45">
        <v>120</v>
      </c>
      <c r="AO598" s="60">
        <v>4.4999999999999998E-2</v>
      </c>
    </row>
    <row r="599" spans="1:41" ht="20.25" customHeight="1" x14ac:dyDescent="0.45">
      <c r="A599" s="62" t="str">
        <f>VLOOKUP(E599,销售员!A:B,2,0)</f>
        <v>南区</v>
      </c>
      <c r="B599" s="62" t="str">
        <f>VLOOKUP(E599,销售员!A:C,3,0)</f>
        <v>福建</v>
      </c>
      <c r="C599" s="24" t="str">
        <f>VLOOKUP(E599,销售员!A:D,4,0)</f>
        <v>福建</v>
      </c>
      <c r="D599" s="45">
        <v>821909</v>
      </c>
      <c r="E599" s="46" t="s">
        <v>226</v>
      </c>
      <c r="F599" s="45" t="s">
        <v>3058</v>
      </c>
      <c r="G599" s="45" t="s">
        <v>3059</v>
      </c>
      <c r="H599" s="45" t="s">
        <v>3060</v>
      </c>
      <c r="I599" s="44" t="s">
        <v>3061</v>
      </c>
      <c r="J599" s="47">
        <v>50482.45</v>
      </c>
      <c r="K599" s="48" t="s">
        <v>79</v>
      </c>
      <c r="L599" s="49">
        <v>49953.85</v>
      </c>
      <c r="M599" s="50">
        <v>-1.06E-2</v>
      </c>
      <c r="N599" s="46">
        <v>0</v>
      </c>
      <c r="O599" s="51" t="s">
        <v>3203</v>
      </c>
      <c r="P599" s="52" t="s">
        <v>91</v>
      </c>
      <c r="Q599" s="52" t="s">
        <v>81</v>
      </c>
      <c r="R599" s="53" t="s">
        <v>51</v>
      </c>
      <c r="W599" s="53">
        <v>-5.5</v>
      </c>
      <c r="X599" s="54">
        <v>45705.636273148099</v>
      </c>
      <c r="Y599" s="45" t="s">
        <v>118</v>
      </c>
      <c r="Z599" s="100" t="s">
        <v>3204</v>
      </c>
      <c r="AA599" s="44" t="s">
        <v>94</v>
      </c>
      <c r="AC599" s="57" t="s">
        <v>937</v>
      </c>
      <c r="AD599" s="45">
        <v>0</v>
      </c>
      <c r="AF599" s="45">
        <v>0</v>
      </c>
      <c r="AO599" s="60">
        <v>4.4999999999999998E-2</v>
      </c>
    </row>
    <row r="600" spans="1:41" ht="20.25" customHeight="1" x14ac:dyDescent="0.45">
      <c r="A600" s="62" t="str">
        <f>VLOOKUP(E600,销售员!A:B,2,0)</f>
        <v>南区</v>
      </c>
      <c r="B600" s="62" t="str">
        <f>VLOOKUP(E600,销售员!A:C,3,0)</f>
        <v>广深</v>
      </c>
      <c r="C600" s="24" t="str">
        <f>VLOOKUP(E600,销售员!A:D,4,0)</f>
        <v>广东深圳</v>
      </c>
      <c r="D600" s="45">
        <v>821984</v>
      </c>
      <c r="E600" s="46" t="s">
        <v>1126</v>
      </c>
      <c r="F600" s="45" t="s">
        <v>3205</v>
      </c>
      <c r="G600" s="45" t="s">
        <v>3206</v>
      </c>
      <c r="H600" s="45" t="s">
        <v>3207</v>
      </c>
      <c r="I600" s="44" t="s">
        <v>3208</v>
      </c>
      <c r="J600" s="47">
        <v>2597375.7799999998</v>
      </c>
      <c r="K600" s="48" t="s">
        <v>79</v>
      </c>
      <c r="L600" s="49">
        <v>2682072.88</v>
      </c>
      <c r="M600" s="50">
        <v>3.1600000000000003E-2</v>
      </c>
      <c r="N600" s="46">
        <v>0</v>
      </c>
      <c r="O600" s="51" t="s">
        <v>3209</v>
      </c>
      <c r="P600" s="52" t="s">
        <v>3210</v>
      </c>
      <c r="Q600" s="52" t="s">
        <v>113</v>
      </c>
      <c r="R600" s="53" t="s">
        <v>51</v>
      </c>
      <c r="V600" s="53">
        <v>120</v>
      </c>
      <c r="X600" s="54">
        <v>45705.640648148103</v>
      </c>
      <c r="Y600" s="45" t="s">
        <v>92</v>
      </c>
      <c r="Z600" s="100" t="s">
        <v>3211</v>
      </c>
      <c r="AA600" s="44" t="s">
        <v>94</v>
      </c>
      <c r="AC600" s="57" t="s">
        <v>937</v>
      </c>
      <c r="AD600" s="45">
        <v>120</v>
      </c>
      <c r="AF600" s="45">
        <v>120</v>
      </c>
      <c r="AO600" s="60">
        <v>3.1600000000000003E-2</v>
      </c>
    </row>
    <row r="601" spans="1:41" ht="20.25" customHeight="1" x14ac:dyDescent="0.45">
      <c r="A601" s="62" t="str">
        <f>VLOOKUP(E601,销售员!A:B,2,0)</f>
        <v>南区</v>
      </c>
      <c r="B601" s="62" t="str">
        <f>VLOOKUP(E601,销售员!A:C,3,0)</f>
        <v>沪浙</v>
      </c>
      <c r="C601" s="24" t="str">
        <f>VLOOKUP(E601,销售员!A:D,4,0)</f>
        <v>浙江</v>
      </c>
      <c r="D601" s="45">
        <v>822003</v>
      </c>
      <c r="E601" s="46" t="s">
        <v>246</v>
      </c>
      <c r="F601" s="45" t="s">
        <v>2952</v>
      </c>
      <c r="G601" s="45" t="s">
        <v>275</v>
      </c>
      <c r="H601" s="45" t="s">
        <v>276</v>
      </c>
      <c r="I601" s="44" t="s">
        <v>2953</v>
      </c>
      <c r="J601" s="47">
        <v>2791612.95</v>
      </c>
      <c r="K601" s="48" t="s">
        <v>79</v>
      </c>
      <c r="L601" s="49">
        <v>2895219</v>
      </c>
      <c r="M601" s="50">
        <v>3.5799999999999998E-2</v>
      </c>
      <c r="N601" s="46">
        <v>0</v>
      </c>
      <c r="O601" s="51" t="s">
        <v>3212</v>
      </c>
      <c r="P601" s="52" t="s">
        <v>280</v>
      </c>
      <c r="Q601" s="52" t="s">
        <v>81</v>
      </c>
      <c r="R601" s="53" t="s">
        <v>51</v>
      </c>
      <c r="V601" s="53">
        <v>150</v>
      </c>
      <c r="W601" s="53">
        <v>0.57999999999999996</v>
      </c>
      <c r="X601" s="54">
        <v>45705.667280092603</v>
      </c>
      <c r="Y601" s="45" t="s">
        <v>92</v>
      </c>
      <c r="Z601" s="100" t="s">
        <v>2065</v>
      </c>
      <c r="AA601" s="44" t="s">
        <v>1262</v>
      </c>
      <c r="AC601" s="57" t="s">
        <v>937</v>
      </c>
      <c r="AD601" s="45">
        <v>150</v>
      </c>
      <c r="AF601" s="45">
        <v>150</v>
      </c>
      <c r="AO601" s="60">
        <v>0.03</v>
      </c>
    </row>
    <row r="602" spans="1:41" ht="20.25" customHeight="1" x14ac:dyDescent="0.45">
      <c r="A602" s="62" t="str">
        <f>VLOOKUP(E602,销售员!A:B,2,0)</f>
        <v>北区</v>
      </c>
      <c r="B602" s="62" t="str">
        <f>VLOOKUP(E602,销售员!A:C,3,0)</f>
        <v>京津冀</v>
      </c>
      <c r="C602" s="24" t="str">
        <f>VLOOKUP(E602,销售员!A:D,4,0)</f>
        <v>北京</v>
      </c>
      <c r="D602" s="45">
        <v>822006</v>
      </c>
      <c r="E602" s="46" t="s">
        <v>267</v>
      </c>
      <c r="F602" s="45" t="s">
        <v>3213</v>
      </c>
      <c r="G602" s="45" t="s">
        <v>3214</v>
      </c>
      <c r="H602" s="45" t="s">
        <v>3215</v>
      </c>
      <c r="I602" s="44" t="s">
        <v>3216</v>
      </c>
      <c r="J602" s="47">
        <v>49618.8</v>
      </c>
      <c r="K602" s="48" t="s">
        <v>79</v>
      </c>
      <c r="L602" s="49">
        <v>51900</v>
      </c>
      <c r="M602" s="50">
        <v>4.3999999999999997E-2</v>
      </c>
      <c r="N602" s="46">
        <v>0</v>
      </c>
      <c r="O602" s="51" t="s">
        <v>3217</v>
      </c>
      <c r="P602" s="52" t="s">
        <v>1703</v>
      </c>
      <c r="Q602" s="52" t="s">
        <v>113</v>
      </c>
      <c r="X602" s="54">
        <v>45705.669282407398</v>
      </c>
      <c r="Y602" s="45" t="s">
        <v>92</v>
      </c>
      <c r="Z602" s="55" t="s">
        <v>119</v>
      </c>
      <c r="AA602" s="44" t="s">
        <v>127</v>
      </c>
      <c r="AC602" s="57" t="s">
        <v>937</v>
      </c>
      <c r="AD602" s="45">
        <v>60</v>
      </c>
      <c r="AF602" s="45">
        <v>60</v>
      </c>
      <c r="AO602" s="60">
        <v>4.4999999999999998E-2</v>
      </c>
    </row>
    <row r="603" spans="1:41" ht="20.25" customHeight="1" x14ac:dyDescent="0.45">
      <c r="A603" s="62" t="str">
        <f>VLOOKUP(E603,销售员!A:B,2,0)</f>
        <v>南区</v>
      </c>
      <c r="B603" s="62" t="str">
        <f>VLOOKUP(E603,销售员!A:C,3,0)</f>
        <v>沪浙</v>
      </c>
      <c r="C603" s="24" t="str">
        <f>VLOOKUP(E603,销售员!A:D,4,0)</f>
        <v>浙江</v>
      </c>
      <c r="D603" s="45">
        <v>822043</v>
      </c>
      <c r="E603" s="46" t="s">
        <v>1420</v>
      </c>
      <c r="F603" s="45" t="s">
        <v>3218</v>
      </c>
      <c r="G603" s="45" t="s">
        <v>2442</v>
      </c>
      <c r="H603" s="45" t="s">
        <v>3219</v>
      </c>
      <c r="I603" s="44" t="s">
        <v>3220</v>
      </c>
      <c r="J603" s="47">
        <v>26073.3</v>
      </c>
      <c r="K603" s="48" t="s">
        <v>79</v>
      </c>
      <c r="L603" s="49">
        <v>27302</v>
      </c>
      <c r="M603" s="50">
        <v>4.4999999999999998E-2</v>
      </c>
      <c r="N603" s="46">
        <v>0</v>
      </c>
      <c r="O603" s="51" t="s">
        <v>3221</v>
      </c>
      <c r="P603" s="52" t="s">
        <v>91</v>
      </c>
      <c r="Q603" s="52" t="s">
        <v>113</v>
      </c>
      <c r="X603" s="54">
        <v>45705.769398148099</v>
      </c>
      <c r="Y603" s="45" t="s">
        <v>52</v>
      </c>
      <c r="Z603" s="55" t="s">
        <v>119</v>
      </c>
      <c r="AA603" s="44" t="s">
        <v>1262</v>
      </c>
      <c r="AB603" s="101" t="s">
        <v>3222</v>
      </c>
      <c r="AC603" s="57" t="s">
        <v>2901</v>
      </c>
      <c r="AD603" s="45">
        <v>60</v>
      </c>
      <c r="AF603" s="45">
        <v>60</v>
      </c>
      <c r="AO603" s="60">
        <v>4.4999999999999998E-2</v>
      </c>
    </row>
    <row r="604" spans="1:41" ht="20.25" customHeight="1" x14ac:dyDescent="0.45">
      <c r="A604" s="62" t="str">
        <f>VLOOKUP(E604,销售员!A:B,2,0)</f>
        <v>北区</v>
      </c>
      <c r="B604" s="62" t="str">
        <f>VLOOKUP(E604,销售员!A:C,3,0)</f>
        <v>新甘青</v>
      </c>
      <c r="C604" s="24" t="str">
        <f>VLOOKUP(E604,销售员!A:D,4,0)</f>
        <v>新疆</v>
      </c>
      <c r="D604" s="45">
        <v>821937</v>
      </c>
      <c r="E604" s="46" t="s">
        <v>1864</v>
      </c>
      <c r="F604" s="45" t="s">
        <v>3223</v>
      </c>
      <c r="G604" s="45" t="s">
        <v>3224</v>
      </c>
      <c r="H604" s="45" t="s">
        <v>3225</v>
      </c>
      <c r="I604" s="44" t="s">
        <v>3226</v>
      </c>
      <c r="J604" s="47">
        <v>124329.6787</v>
      </c>
      <c r="K604" s="48" t="s">
        <v>79</v>
      </c>
      <c r="L604" s="49">
        <v>130260</v>
      </c>
      <c r="M604" s="50">
        <v>4.5499999999999999E-2</v>
      </c>
      <c r="N604" s="46">
        <v>0</v>
      </c>
      <c r="O604" s="51" t="s">
        <v>3227</v>
      </c>
      <c r="P604" s="52" t="s">
        <v>252</v>
      </c>
      <c r="Q604" s="52" t="s">
        <v>103</v>
      </c>
      <c r="X604" s="54">
        <v>45706.401539351798</v>
      </c>
      <c r="Y604" s="45" t="s">
        <v>92</v>
      </c>
      <c r="Z604" s="55" t="s">
        <v>119</v>
      </c>
      <c r="AA604" s="44" t="s">
        <v>105</v>
      </c>
      <c r="AC604" s="57" t="s">
        <v>937</v>
      </c>
      <c r="AD604" s="45">
        <v>60</v>
      </c>
      <c r="AF604" s="45">
        <v>60</v>
      </c>
      <c r="AO604" s="60">
        <v>4.5499999999999999E-2</v>
      </c>
    </row>
    <row r="605" spans="1:41" ht="20.25" customHeight="1" x14ac:dyDescent="0.45">
      <c r="A605" s="62" t="str">
        <f>VLOOKUP(E605,销售员!A:B,2,0)</f>
        <v>南区</v>
      </c>
      <c r="B605" s="62" t="str">
        <f>VLOOKUP(E605,销售员!A:C,3,0)</f>
        <v>沪浙</v>
      </c>
      <c r="C605" s="24" t="str">
        <f>VLOOKUP(E605,销售员!A:D,4,0)</f>
        <v>上海</v>
      </c>
      <c r="D605" s="45">
        <v>822040</v>
      </c>
      <c r="E605" s="46" t="s">
        <v>157</v>
      </c>
      <c r="F605" s="45" t="s">
        <v>3228</v>
      </c>
      <c r="G605" s="45" t="s">
        <v>3229</v>
      </c>
      <c r="H605" s="45" t="s">
        <v>3230</v>
      </c>
      <c r="I605" s="44" t="s">
        <v>3231</v>
      </c>
      <c r="J605" s="47">
        <v>55228.87</v>
      </c>
      <c r="K605" s="48" t="s">
        <v>79</v>
      </c>
      <c r="L605" s="49">
        <v>57831.27</v>
      </c>
      <c r="M605" s="50">
        <v>4.4999999999999998E-2</v>
      </c>
      <c r="N605" s="46">
        <v>0</v>
      </c>
      <c r="O605" s="51" t="s">
        <v>3232</v>
      </c>
      <c r="Q605" s="52" t="s">
        <v>113</v>
      </c>
      <c r="X605" s="54">
        <v>45706.428958333301</v>
      </c>
      <c r="Y605" s="45" t="s">
        <v>52</v>
      </c>
      <c r="Z605" s="55" t="s">
        <v>119</v>
      </c>
      <c r="AA605" s="44" t="s">
        <v>1262</v>
      </c>
      <c r="AB605" s="56" t="s">
        <v>3233</v>
      </c>
      <c r="AC605" s="57" t="s">
        <v>2901</v>
      </c>
      <c r="AD605" s="45">
        <v>60</v>
      </c>
      <c r="AF605" s="45">
        <v>60</v>
      </c>
      <c r="AO605" s="60">
        <v>4.4999999999999998E-2</v>
      </c>
    </row>
    <row r="606" spans="1:41" ht="20.25" customHeight="1" x14ac:dyDescent="0.45">
      <c r="A606" s="62" t="str">
        <f>VLOOKUP(E606,销售员!A:B,2,0)</f>
        <v>南区</v>
      </c>
      <c r="B606" s="62" t="str">
        <f>VLOOKUP(E606,销售员!A:C,3,0)</f>
        <v>云贵川渝</v>
      </c>
      <c r="C606" s="24" t="str">
        <f>VLOOKUP(E606,销售员!A:D,4,0)</f>
        <v>重庆</v>
      </c>
      <c r="D606" s="45">
        <v>821808</v>
      </c>
      <c r="E606" s="46" t="s">
        <v>938</v>
      </c>
      <c r="F606" s="45" t="s">
        <v>2402</v>
      </c>
      <c r="G606" s="45" t="s">
        <v>2071</v>
      </c>
      <c r="H606" s="45" t="s">
        <v>2403</v>
      </c>
      <c r="I606" s="44" t="s">
        <v>2404</v>
      </c>
      <c r="J606" s="47">
        <v>506721.3</v>
      </c>
      <c r="K606" s="48" t="s">
        <v>79</v>
      </c>
      <c r="L606" s="49">
        <v>530230</v>
      </c>
      <c r="M606" s="50">
        <v>4.4299999999999999E-2</v>
      </c>
      <c r="N606" s="46">
        <v>0</v>
      </c>
      <c r="O606" s="51" t="s">
        <v>3234</v>
      </c>
      <c r="P606" s="52" t="s">
        <v>1703</v>
      </c>
      <c r="Q606" s="52" t="s">
        <v>81</v>
      </c>
      <c r="R606" s="53" t="s">
        <v>51</v>
      </c>
      <c r="V606" s="53">
        <v>180</v>
      </c>
      <c r="W606" s="53">
        <v>-1.5</v>
      </c>
      <c r="X606" s="54">
        <v>45706.437673611101</v>
      </c>
      <c r="Y606" s="45" t="s">
        <v>52</v>
      </c>
      <c r="Z606" s="55" t="s">
        <v>3235</v>
      </c>
      <c r="AA606" s="44" t="s">
        <v>54</v>
      </c>
      <c r="AB606" s="56" t="s">
        <v>2577</v>
      </c>
      <c r="AC606" s="57" t="s">
        <v>2901</v>
      </c>
      <c r="AD606" s="45">
        <v>180</v>
      </c>
      <c r="AF606" s="45">
        <v>180</v>
      </c>
      <c r="AO606" s="60">
        <v>0.03</v>
      </c>
    </row>
    <row r="607" spans="1:41" ht="20.25" customHeight="1" x14ac:dyDescent="0.45">
      <c r="A607" s="62" t="str">
        <f>VLOOKUP(E607,销售员!A:B,2,0)</f>
        <v>南区</v>
      </c>
      <c r="B607" s="62" t="str">
        <f>VLOOKUP(E607,销售员!A:C,3,0)</f>
        <v>湘桂琼</v>
      </c>
      <c r="C607" s="24" t="str">
        <f>VLOOKUP(E607,销售员!A:D,4,0)</f>
        <v>广西</v>
      </c>
      <c r="D607" s="45">
        <v>821940</v>
      </c>
      <c r="E607" s="46" t="s">
        <v>523</v>
      </c>
      <c r="F607" s="45" t="s">
        <v>2994</v>
      </c>
      <c r="G607" s="45" t="s">
        <v>704</v>
      </c>
      <c r="H607" s="45" t="s">
        <v>2995</v>
      </c>
      <c r="I607" s="44" t="s">
        <v>2996</v>
      </c>
      <c r="J607" s="47">
        <v>546683.9</v>
      </c>
      <c r="K607" s="48" t="s">
        <v>79</v>
      </c>
      <c r="L607" s="49">
        <v>553033</v>
      </c>
      <c r="M607" s="50">
        <v>1.15E-2</v>
      </c>
      <c r="N607" s="46">
        <v>160380</v>
      </c>
      <c r="O607" s="51" t="s">
        <v>3236</v>
      </c>
      <c r="Q607" s="52" t="s">
        <v>81</v>
      </c>
      <c r="X607" s="54">
        <v>45706.456597222197</v>
      </c>
      <c r="Y607" s="45" t="s">
        <v>118</v>
      </c>
      <c r="Z607" s="55" t="s">
        <v>119</v>
      </c>
      <c r="AA607" s="44" t="s">
        <v>83</v>
      </c>
      <c r="AC607" s="57" t="s">
        <v>2901</v>
      </c>
      <c r="AD607" s="45">
        <v>0</v>
      </c>
      <c r="AF607" s="45">
        <v>0</v>
      </c>
      <c r="AO607" s="60">
        <v>3.1300000000000001E-2</v>
      </c>
    </row>
    <row r="608" spans="1:41" ht="20.25" customHeight="1" x14ac:dyDescent="0.45">
      <c r="A608" s="62" t="str">
        <f>VLOOKUP(E608,销售员!A:B,2,0)</f>
        <v>北区</v>
      </c>
      <c r="B608" s="62" t="str">
        <f>VLOOKUP(E608,销售员!A:C,3,0)</f>
        <v>新甘青</v>
      </c>
      <c r="C608" s="24" t="str">
        <f>VLOOKUP(E608,销售员!A:D,4,0)</f>
        <v>甘肃</v>
      </c>
      <c r="D608" s="45">
        <v>821833</v>
      </c>
      <c r="E608" s="46" t="s">
        <v>193</v>
      </c>
      <c r="F608" s="45" t="s">
        <v>3237</v>
      </c>
      <c r="G608" s="45" t="s">
        <v>3238</v>
      </c>
      <c r="H608" s="45" t="s">
        <v>3239</v>
      </c>
      <c r="I608" s="44" t="s">
        <v>3240</v>
      </c>
      <c r="J608" s="47">
        <v>237660.76</v>
      </c>
      <c r="K608" s="48" t="s">
        <v>79</v>
      </c>
      <c r="L608" s="49">
        <v>248859.32</v>
      </c>
      <c r="M608" s="50">
        <v>4.4999999999999998E-2</v>
      </c>
      <c r="N608" s="46">
        <v>74657</v>
      </c>
      <c r="O608" s="51" t="s">
        <v>3241</v>
      </c>
      <c r="P608" s="52" t="s">
        <v>61</v>
      </c>
      <c r="Q608" s="52" t="s">
        <v>113</v>
      </c>
      <c r="X608" s="54">
        <v>45706.456840277802</v>
      </c>
      <c r="Y608" s="45" t="s">
        <v>92</v>
      </c>
      <c r="Z608" s="55" t="s">
        <v>119</v>
      </c>
      <c r="AA608" s="44" t="s">
        <v>105</v>
      </c>
      <c r="AB608" s="56" t="s">
        <v>3242</v>
      </c>
      <c r="AC608" s="57" t="s">
        <v>610</v>
      </c>
      <c r="AD608" s="45" t="s">
        <v>2247</v>
      </c>
      <c r="AE608" s="58">
        <v>0.05</v>
      </c>
      <c r="AF608" s="45">
        <v>0</v>
      </c>
      <c r="AG608" s="59">
        <v>0.95</v>
      </c>
      <c r="AH608" s="45">
        <v>60</v>
      </c>
      <c r="AO608" s="60">
        <v>4.4999999999999998E-2</v>
      </c>
    </row>
    <row r="609" spans="1:41" ht="20.25" customHeight="1" x14ac:dyDescent="0.45">
      <c r="A609" s="62" t="str">
        <f>VLOOKUP(E609,销售员!A:B,2,0)</f>
        <v>北区</v>
      </c>
      <c r="B609" s="62" t="str">
        <f>VLOOKUP(E609,销售员!A:C,3,0)</f>
        <v>京津冀</v>
      </c>
      <c r="C609" s="24" t="str">
        <f>VLOOKUP(E609,销售员!A:D,4,0)</f>
        <v>天津</v>
      </c>
      <c r="D609" s="45">
        <v>822042</v>
      </c>
      <c r="E609" s="46" t="s">
        <v>392</v>
      </c>
      <c r="F609" s="45" t="s">
        <v>3243</v>
      </c>
      <c r="G609" s="45" t="s">
        <v>410</v>
      </c>
      <c r="H609" s="45" t="s">
        <v>3244</v>
      </c>
      <c r="I609" s="44" t="s">
        <v>3245</v>
      </c>
      <c r="J609" s="47">
        <v>289346.96999999997</v>
      </c>
      <c r="K609" s="48" t="s">
        <v>79</v>
      </c>
      <c r="L609" s="49">
        <v>293892</v>
      </c>
      <c r="M609" s="50">
        <v>1.55E-2</v>
      </c>
      <c r="N609" s="46">
        <v>0</v>
      </c>
      <c r="O609" s="51" t="s">
        <v>3246</v>
      </c>
      <c r="P609" s="52" t="s">
        <v>91</v>
      </c>
      <c r="Q609" s="52" t="s">
        <v>113</v>
      </c>
      <c r="R609" s="53" t="s">
        <v>51</v>
      </c>
      <c r="S609" s="53" t="s">
        <v>51</v>
      </c>
      <c r="T609" s="53">
        <v>60</v>
      </c>
      <c r="U609" s="53">
        <v>-3</v>
      </c>
      <c r="V609" s="53">
        <v>60</v>
      </c>
      <c r="W609" s="53">
        <v>-3</v>
      </c>
      <c r="X609" s="54">
        <v>45706.534513888902</v>
      </c>
      <c r="Y609" s="45" t="s">
        <v>92</v>
      </c>
      <c r="Z609" s="55" t="s">
        <v>3247</v>
      </c>
      <c r="AA609" s="44" t="s">
        <v>127</v>
      </c>
      <c r="AC609" s="57" t="s">
        <v>937</v>
      </c>
      <c r="AD609" s="45">
        <v>60</v>
      </c>
      <c r="AF609" s="45">
        <v>60</v>
      </c>
      <c r="AO609" s="60">
        <v>4.4999999999999998E-2</v>
      </c>
    </row>
    <row r="610" spans="1:41" ht="20.25" customHeight="1" x14ac:dyDescent="0.45">
      <c r="A610" s="62" t="str">
        <f>VLOOKUP(E610,销售员!A:B,2,0)</f>
        <v>南区</v>
      </c>
      <c r="B610" s="62" t="str">
        <f>VLOOKUP(E610,销售员!A:C,3,0)</f>
        <v>广深</v>
      </c>
      <c r="C610" s="24" t="str">
        <f>VLOOKUP(E610,销售员!A:D,4,0)</f>
        <v>广东</v>
      </c>
      <c r="D610" s="45">
        <v>822118</v>
      </c>
      <c r="E610" s="46" t="s">
        <v>97</v>
      </c>
      <c r="F610" s="45" t="s">
        <v>3248</v>
      </c>
      <c r="G610" s="45" t="s">
        <v>3249</v>
      </c>
      <c r="H610" s="45" t="s">
        <v>3250</v>
      </c>
      <c r="I610" s="44" t="s">
        <v>3251</v>
      </c>
      <c r="J610" s="47">
        <v>3756</v>
      </c>
      <c r="K610" s="48" t="s">
        <v>79</v>
      </c>
      <c r="L610" s="49">
        <v>3792</v>
      </c>
      <c r="M610" s="50">
        <v>9.4999999999999998E-3</v>
      </c>
      <c r="N610" s="46">
        <v>0</v>
      </c>
      <c r="O610" s="51" t="s">
        <v>3252</v>
      </c>
      <c r="P610" s="52" t="s">
        <v>266</v>
      </c>
      <c r="Q610" s="52" t="s">
        <v>113</v>
      </c>
      <c r="X610" s="54">
        <v>45706.589942129598</v>
      </c>
      <c r="Y610" s="45" t="s">
        <v>52</v>
      </c>
      <c r="Z610" s="55" t="s">
        <v>119</v>
      </c>
      <c r="AA610" s="44" t="s">
        <v>94</v>
      </c>
      <c r="AC610" s="57" t="s">
        <v>937</v>
      </c>
      <c r="AD610" s="45">
        <v>7</v>
      </c>
      <c r="AF610" s="45">
        <v>7</v>
      </c>
      <c r="AO610" s="60">
        <v>0.01</v>
      </c>
    </row>
    <row r="611" spans="1:41" ht="20.25" customHeight="1" x14ac:dyDescent="0.45">
      <c r="A611" s="62" t="str">
        <f>VLOOKUP(E611,销售员!A:B,2,0)</f>
        <v>南区</v>
      </c>
      <c r="B611" s="62" t="str">
        <f>VLOOKUP(E611,销售员!A:C,3,0)</f>
        <v>沪浙</v>
      </c>
      <c r="C611" s="24" t="str">
        <f>VLOOKUP(E611,销售员!A:D,4,0)</f>
        <v>上海</v>
      </c>
      <c r="D611" s="45">
        <v>822135</v>
      </c>
      <c r="E611" s="46" t="s">
        <v>708</v>
      </c>
      <c r="F611" s="45" t="s">
        <v>2732</v>
      </c>
      <c r="G611" s="45" t="s">
        <v>2733</v>
      </c>
      <c r="H611" s="45" t="s">
        <v>2734</v>
      </c>
      <c r="I611" s="44" t="s">
        <v>2735</v>
      </c>
      <c r="J611" s="47">
        <v>1918603.04</v>
      </c>
      <c r="K611" s="48" t="s">
        <v>79</v>
      </c>
      <c r="L611" s="49">
        <v>1878292</v>
      </c>
      <c r="M611" s="50">
        <v>-2.1499999999999998E-2</v>
      </c>
      <c r="N611" s="46">
        <v>0</v>
      </c>
      <c r="O611" s="51" t="s">
        <v>3253</v>
      </c>
      <c r="P611" s="52" t="s">
        <v>91</v>
      </c>
      <c r="Q611" s="52" t="s">
        <v>113</v>
      </c>
      <c r="R611" s="53" t="s">
        <v>51</v>
      </c>
      <c r="W611" s="53">
        <v>-6.65</v>
      </c>
      <c r="X611" s="54">
        <v>45706.591562499998</v>
      </c>
      <c r="Y611" s="45" t="s">
        <v>118</v>
      </c>
      <c r="Z611" s="55" t="s">
        <v>3254</v>
      </c>
      <c r="AA611" s="44" t="s">
        <v>1262</v>
      </c>
      <c r="AC611" s="57" t="s">
        <v>937</v>
      </c>
      <c r="AD611" s="45">
        <v>0</v>
      </c>
      <c r="AF611" s="45">
        <v>0</v>
      </c>
      <c r="AO611" s="60">
        <v>4.4999999999999998E-2</v>
      </c>
    </row>
    <row r="612" spans="1:41" ht="20.25" customHeight="1" x14ac:dyDescent="0.45">
      <c r="A612" s="62" t="str">
        <f>VLOOKUP(E612,销售员!A:B,2,0)</f>
        <v>北区</v>
      </c>
      <c r="B612" s="62" t="str">
        <f>VLOOKUP(E612,销售员!A:C,3,0)</f>
        <v>京津冀</v>
      </c>
      <c r="C612" s="24" t="str">
        <f>VLOOKUP(E612,销售员!A:D,4,0)</f>
        <v>北京</v>
      </c>
      <c r="D612" s="45">
        <v>822151</v>
      </c>
      <c r="E612" s="46" t="s">
        <v>267</v>
      </c>
      <c r="F612" s="45" t="s">
        <v>3255</v>
      </c>
      <c r="G612" s="45" t="s">
        <v>3256</v>
      </c>
      <c r="H612" s="45" t="s">
        <v>3257</v>
      </c>
      <c r="I612" s="44" t="s">
        <v>3258</v>
      </c>
      <c r="J612" s="47">
        <v>14084.48</v>
      </c>
      <c r="K612" s="48" t="s">
        <v>79</v>
      </c>
      <c r="L612" s="49">
        <v>14520</v>
      </c>
      <c r="M612" s="50">
        <v>0.03</v>
      </c>
      <c r="N612" s="46">
        <v>0</v>
      </c>
      <c r="O612" s="51" t="s">
        <v>3259</v>
      </c>
      <c r="P612" s="52" t="s">
        <v>232</v>
      </c>
      <c r="Q612" s="52" t="s">
        <v>113</v>
      </c>
      <c r="X612" s="54">
        <v>45706.602314814802</v>
      </c>
      <c r="Y612" s="45" t="s">
        <v>92</v>
      </c>
      <c r="Z612" s="55" t="s">
        <v>119</v>
      </c>
      <c r="AA612" s="44" t="s">
        <v>127</v>
      </c>
      <c r="AC612" s="57" t="s">
        <v>937</v>
      </c>
      <c r="AD612" s="45">
        <v>60</v>
      </c>
      <c r="AF612" s="45">
        <v>60</v>
      </c>
      <c r="AO612" s="60">
        <v>0.03</v>
      </c>
    </row>
    <row r="613" spans="1:41" ht="20.25" customHeight="1" x14ac:dyDescent="0.45">
      <c r="A613" s="62" t="str">
        <f>VLOOKUP(E613,销售员!A:B,2,0)</f>
        <v>北区</v>
      </c>
      <c r="B613" s="62" t="str">
        <f>VLOOKUP(E613,销售员!A:C,3,0)</f>
        <v>京津冀</v>
      </c>
      <c r="C613" s="24" t="str">
        <f>VLOOKUP(E613,销售员!A:D,4,0)</f>
        <v>北京</v>
      </c>
      <c r="D613" s="45">
        <v>822156</v>
      </c>
      <c r="E613" s="46" t="s">
        <v>267</v>
      </c>
      <c r="F613" s="45" t="s">
        <v>3260</v>
      </c>
      <c r="G613" s="45" t="s">
        <v>3261</v>
      </c>
      <c r="H613" s="45" t="s">
        <v>3262</v>
      </c>
      <c r="I613" s="44" t="s">
        <v>3263</v>
      </c>
      <c r="J613" s="47">
        <v>836.48</v>
      </c>
      <c r="K613" s="48" t="s">
        <v>79</v>
      </c>
      <c r="L613" s="49">
        <v>875.9</v>
      </c>
      <c r="M613" s="50">
        <v>4.4999999999999998E-2</v>
      </c>
      <c r="N613" s="46">
        <v>0</v>
      </c>
      <c r="O613" s="51" t="s">
        <v>754</v>
      </c>
      <c r="P613" s="52" t="s">
        <v>91</v>
      </c>
      <c r="Q613" s="52" t="s">
        <v>113</v>
      </c>
      <c r="X613" s="54">
        <v>45706.611168981501</v>
      </c>
      <c r="Y613" s="45" t="s">
        <v>118</v>
      </c>
      <c r="Z613" s="55" t="s">
        <v>119</v>
      </c>
      <c r="AA613" s="44" t="s">
        <v>127</v>
      </c>
      <c r="AC613" s="57" t="s">
        <v>937</v>
      </c>
      <c r="AD613" s="45">
        <v>0</v>
      </c>
      <c r="AF613" s="45">
        <v>0</v>
      </c>
      <c r="AO613" s="60">
        <v>4.4999999999999998E-2</v>
      </c>
    </row>
    <row r="614" spans="1:41" ht="20.25" customHeight="1" x14ac:dyDescent="0.45">
      <c r="A614" s="62" t="str">
        <f>VLOOKUP(E614,销售员!A:B,2,0)</f>
        <v>南区</v>
      </c>
      <c r="B614" s="62" t="str">
        <f>VLOOKUP(E614,销售员!A:C,3,0)</f>
        <v>云贵川渝</v>
      </c>
      <c r="C614" s="24" t="str">
        <f>VLOOKUP(E614,销售员!A:D,4,0)</f>
        <v>重庆</v>
      </c>
      <c r="D614" s="45">
        <v>822061</v>
      </c>
      <c r="E614" s="46" t="s">
        <v>938</v>
      </c>
      <c r="F614" s="45" t="s">
        <v>2407</v>
      </c>
      <c r="G614" s="45" t="s">
        <v>2071</v>
      </c>
      <c r="H614" s="45" t="s">
        <v>2408</v>
      </c>
      <c r="I614" s="44" t="s">
        <v>2409</v>
      </c>
      <c r="J614" s="47">
        <v>903365.74</v>
      </c>
      <c r="K614" s="48" t="s">
        <v>79</v>
      </c>
      <c r="L614" s="49">
        <v>945275</v>
      </c>
      <c r="M614" s="50">
        <v>4.4299999999999999E-2</v>
      </c>
      <c r="N614" s="46">
        <v>0</v>
      </c>
      <c r="O614" s="51" t="s">
        <v>3264</v>
      </c>
      <c r="P614" s="52" t="s">
        <v>280</v>
      </c>
      <c r="Q614" s="52" t="s">
        <v>81</v>
      </c>
      <c r="R614" s="53" t="s">
        <v>51</v>
      </c>
      <c r="V614" s="53">
        <v>180</v>
      </c>
      <c r="W614" s="53">
        <v>1.5</v>
      </c>
      <c r="X614" s="54">
        <v>45706.6238310185</v>
      </c>
      <c r="Y614" s="45" t="s">
        <v>52</v>
      </c>
      <c r="Z614" s="55" t="s">
        <v>3265</v>
      </c>
      <c r="AA614" s="44" t="s">
        <v>54</v>
      </c>
      <c r="AB614" s="56" t="s">
        <v>3266</v>
      </c>
      <c r="AC614" s="57" t="s">
        <v>2901</v>
      </c>
      <c r="AD614" s="45">
        <v>180</v>
      </c>
      <c r="AF614" s="45">
        <v>180</v>
      </c>
      <c r="AO614" s="60">
        <v>0.03</v>
      </c>
    </row>
    <row r="615" spans="1:41" ht="20.25" customHeight="1" x14ac:dyDescent="0.45">
      <c r="A615" s="62" t="str">
        <f>VLOOKUP(E615,销售员!A:B,2,0)</f>
        <v>南区</v>
      </c>
      <c r="B615" s="62" t="str">
        <f>VLOOKUP(E615,销售员!A:C,3,0)</f>
        <v>苏皖</v>
      </c>
      <c r="C615" s="24" t="str">
        <f>VLOOKUP(E615,销售员!A:D,4,0)</f>
        <v>安徽</v>
      </c>
      <c r="D615" s="45">
        <v>822159</v>
      </c>
      <c r="E615" s="46" t="s">
        <v>180</v>
      </c>
      <c r="F615" s="45" t="s">
        <v>3267</v>
      </c>
      <c r="G615" s="45" t="s">
        <v>3268</v>
      </c>
      <c r="H615" s="45" t="s">
        <v>3269</v>
      </c>
      <c r="I615" s="44" t="s">
        <v>3270</v>
      </c>
      <c r="J615" s="47">
        <v>3624.16</v>
      </c>
      <c r="K615" s="48" t="s">
        <v>79</v>
      </c>
      <c r="L615" s="49">
        <v>3794.94</v>
      </c>
      <c r="M615" s="50">
        <v>4.4999999999999998E-2</v>
      </c>
      <c r="N615" s="46">
        <v>0</v>
      </c>
      <c r="O615" s="51" t="s">
        <v>3177</v>
      </c>
      <c r="Q615" s="52" t="s">
        <v>113</v>
      </c>
      <c r="X615" s="54">
        <v>45706.669606481497</v>
      </c>
      <c r="Y615" s="45" t="s">
        <v>118</v>
      </c>
      <c r="Z615" s="55" t="s">
        <v>119</v>
      </c>
      <c r="AA615" s="44" t="s">
        <v>83</v>
      </c>
      <c r="AB615" s="56" t="s">
        <v>3271</v>
      </c>
      <c r="AC615" s="57" t="s">
        <v>2901</v>
      </c>
      <c r="AD615" s="45">
        <v>0</v>
      </c>
      <c r="AF615" s="45">
        <v>0</v>
      </c>
      <c r="AO615" s="60">
        <v>4.4999999999999998E-2</v>
      </c>
    </row>
    <row r="616" spans="1:41" ht="20.25" customHeight="1" x14ac:dyDescent="0.45">
      <c r="A616" s="62" t="str">
        <f>VLOOKUP(E616,销售员!A:B,2,0)</f>
        <v>南区</v>
      </c>
      <c r="B616" s="62" t="str">
        <f>VLOOKUP(E616,销售员!A:C,3,0)</f>
        <v>沪浙</v>
      </c>
      <c r="C616" s="24" t="str">
        <f>VLOOKUP(E616,销售员!A:D,4,0)</f>
        <v>上海</v>
      </c>
      <c r="D616" s="45">
        <v>822205</v>
      </c>
      <c r="E616" s="46" t="s">
        <v>157</v>
      </c>
      <c r="F616" s="45" t="s">
        <v>3272</v>
      </c>
      <c r="G616" s="45" t="s">
        <v>159</v>
      </c>
      <c r="H616" s="45" t="s">
        <v>3273</v>
      </c>
      <c r="I616" s="44" t="s">
        <v>3274</v>
      </c>
      <c r="J616" s="47">
        <v>418509.74</v>
      </c>
      <c r="K616" s="48" t="s">
        <v>79</v>
      </c>
      <c r="L616" s="49">
        <v>438230.14</v>
      </c>
      <c r="M616" s="50">
        <v>4.4999999999999998E-2</v>
      </c>
      <c r="N616" s="46">
        <v>0</v>
      </c>
      <c r="O616" s="51" t="s">
        <v>3275</v>
      </c>
      <c r="Q616" s="52" t="s">
        <v>113</v>
      </c>
      <c r="X616" s="54">
        <v>45706.692824074104</v>
      </c>
      <c r="Y616" s="45" t="s">
        <v>52</v>
      </c>
      <c r="Z616" s="55" t="s">
        <v>119</v>
      </c>
      <c r="AA616" s="44" t="s">
        <v>1262</v>
      </c>
      <c r="AC616" s="57" t="s">
        <v>937</v>
      </c>
      <c r="AD616" s="45">
        <v>60</v>
      </c>
      <c r="AF616" s="45">
        <v>60</v>
      </c>
      <c r="AO616" s="60">
        <v>4.4999999999999998E-2</v>
      </c>
    </row>
    <row r="617" spans="1:41" ht="20.25" customHeight="1" x14ac:dyDescent="0.45">
      <c r="A617" s="62" t="str">
        <f>VLOOKUP(E617,销售员!A:B,2,0)</f>
        <v>南区</v>
      </c>
      <c r="B617" s="62" t="str">
        <f>VLOOKUP(E617,销售员!A:C,3,0)</f>
        <v>福建</v>
      </c>
      <c r="C617" s="24" t="str">
        <f>VLOOKUP(E617,销售员!A:D,4,0)</f>
        <v>福建</v>
      </c>
      <c r="D617" s="45">
        <v>822218</v>
      </c>
      <c r="E617" s="46" t="s">
        <v>822</v>
      </c>
      <c r="F617" s="45" t="s">
        <v>3276</v>
      </c>
      <c r="G617" s="45" t="s">
        <v>1051</v>
      </c>
      <c r="H617" s="45" t="s">
        <v>3277</v>
      </c>
      <c r="I617" s="44" t="s">
        <v>3278</v>
      </c>
      <c r="J617" s="47">
        <v>1842253.76</v>
      </c>
      <c r="K617" s="48" t="s">
        <v>79</v>
      </c>
      <c r="L617" s="49">
        <v>1929061.52</v>
      </c>
      <c r="M617" s="50">
        <v>4.4999999999999998E-2</v>
      </c>
      <c r="N617" s="46">
        <v>0</v>
      </c>
      <c r="O617" s="51" t="s">
        <v>3279</v>
      </c>
      <c r="P617" s="52" t="s">
        <v>91</v>
      </c>
      <c r="Q617" s="52" t="s">
        <v>113</v>
      </c>
      <c r="X617" s="54">
        <v>45706.713599536997</v>
      </c>
      <c r="Y617" s="45" t="s">
        <v>52</v>
      </c>
      <c r="Z617" s="55" t="s">
        <v>119</v>
      </c>
      <c r="AA617" s="44" t="s">
        <v>94</v>
      </c>
      <c r="AC617" s="57" t="s">
        <v>937</v>
      </c>
      <c r="AD617" s="45">
        <v>60</v>
      </c>
      <c r="AF617" s="45">
        <v>60</v>
      </c>
      <c r="AO617" s="60">
        <v>4.4999999999999998E-2</v>
      </c>
    </row>
    <row r="618" spans="1:41" ht="20.25" customHeight="1" x14ac:dyDescent="0.45">
      <c r="A618" s="62" t="str">
        <f>VLOOKUP(E618,销售员!A:B,2,0)</f>
        <v>北区</v>
      </c>
      <c r="B618" s="62" t="str">
        <f>VLOOKUP(E618,销售员!A:C,3,0)</f>
        <v>京津冀</v>
      </c>
      <c r="C618" s="24" t="str">
        <f>VLOOKUP(E618,销售员!A:D,4,0)</f>
        <v>北京</v>
      </c>
      <c r="D618" s="45">
        <v>822137</v>
      </c>
      <c r="E618" s="46" t="s">
        <v>692</v>
      </c>
      <c r="F618" s="45" t="s">
        <v>3280</v>
      </c>
      <c r="G618" s="45" t="s">
        <v>1531</v>
      </c>
      <c r="H618" s="45" t="s">
        <v>3281</v>
      </c>
      <c r="I618" s="44" t="s">
        <v>3282</v>
      </c>
      <c r="J618" s="47">
        <v>4608</v>
      </c>
      <c r="K618" s="48" t="s">
        <v>79</v>
      </c>
      <c r="L618" s="49">
        <v>4800</v>
      </c>
      <c r="M618" s="50">
        <v>0.04</v>
      </c>
      <c r="N618" s="46">
        <v>0</v>
      </c>
      <c r="O618" s="51" t="s">
        <v>3283</v>
      </c>
      <c r="P618" s="52" t="s">
        <v>1703</v>
      </c>
      <c r="Q618" s="52" t="s">
        <v>113</v>
      </c>
      <c r="X618" s="54">
        <v>45706.728981481501</v>
      </c>
      <c r="Y618" s="45" t="s">
        <v>92</v>
      </c>
      <c r="Z618" s="55" t="s">
        <v>119</v>
      </c>
      <c r="AA618" s="44" t="s">
        <v>127</v>
      </c>
      <c r="AB618" s="56" t="s">
        <v>3284</v>
      </c>
      <c r="AC618" s="57" t="s">
        <v>2901</v>
      </c>
      <c r="AD618" s="45">
        <v>60</v>
      </c>
      <c r="AF618" s="45">
        <v>60</v>
      </c>
      <c r="AO618" s="60">
        <v>0.04</v>
      </c>
    </row>
    <row r="619" spans="1:41" ht="20.25" customHeight="1" x14ac:dyDescent="0.45">
      <c r="A619" s="62" t="str">
        <f>VLOOKUP(E619,销售员!A:B,2,0)</f>
        <v>南区</v>
      </c>
      <c r="B619" s="62" t="str">
        <f>VLOOKUP(E619,销售员!A:C,3,0)</f>
        <v>福建</v>
      </c>
      <c r="C619" s="24" t="str">
        <f>VLOOKUP(E619,销售员!A:D,4,0)</f>
        <v>福建</v>
      </c>
      <c r="D619" s="45">
        <v>822231</v>
      </c>
      <c r="E619" s="46" t="s">
        <v>822</v>
      </c>
      <c r="F619" s="45" t="s">
        <v>3285</v>
      </c>
      <c r="G619" s="45" t="s">
        <v>1051</v>
      </c>
      <c r="H619" s="45" t="s">
        <v>3286</v>
      </c>
      <c r="I619" s="44" t="s">
        <v>3287</v>
      </c>
      <c r="J619" s="47">
        <v>946713.8</v>
      </c>
      <c r="K619" s="48" t="s">
        <v>79</v>
      </c>
      <c r="L619" s="49">
        <v>991323.04</v>
      </c>
      <c r="M619" s="50">
        <v>4.4999999999999998E-2</v>
      </c>
      <c r="N619" s="46">
        <v>0</v>
      </c>
      <c r="O619" s="51" t="s">
        <v>3288</v>
      </c>
      <c r="P619" s="52" t="s">
        <v>91</v>
      </c>
      <c r="Q619" s="52" t="s">
        <v>113</v>
      </c>
      <c r="X619" s="54">
        <v>45706.729467592602</v>
      </c>
      <c r="Y619" s="45" t="s">
        <v>52</v>
      </c>
      <c r="Z619" s="55" t="s">
        <v>119</v>
      </c>
      <c r="AA619" s="44" t="s">
        <v>94</v>
      </c>
      <c r="AC619" s="57" t="s">
        <v>937</v>
      </c>
      <c r="AD619" s="45">
        <v>60</v>
      </c>
      <c r="AF619" s="45">
        <v>60</v>
      </c>
      <c r="AO619" s="60">
        <v>4.4999999999999998E-2</v>
      </c>
    </row>
    <row r="620" spans="1:41" ht="20.25" customHeight="1" x14ac:dyDescent="0.45">
      <c r="A620" s="62" t="str">
        <f>VLOOKUP(E620,销售员!A:B,2,0)</f>
        <v>南区</v>
      </c>
      <c r="B620" s="62" t="str">
        <f>VLOOKUP(E620,销售员!A:C,3,0)</f>
        <v>福建</v>
      </c>
      <c r="C620" s="24" t="str">
        <f>VLOOKUP(E620,销售员!A:D,4,0)</f>
        <v>福建</v>
      </c>
      <c r="D620" s="45">
        <v>822259</v>
      </c>
      <c r="E620" s="46" t="s">
        <v>638</v>
      </c>
      <c r="F620" s="45" t="s">
        <v>3289</v>
      </c>
      <c r="G620" s="45" t="s">
        <v>640</v>
      </c>
      <c r="H620" s="45" t="s">
        <v>3290</v>
      </c>
      <c r="I620" s="44" t="s">
        <v>3291</v>
      </c>
      <c r="J620" s="47">
        <v>96131.26</v>
      </c>
      <c r="K620" s="48" t="s">
        <v>79</v>
      </c>
      <c r="L620" s="49">
        <v>100661.1</v>
      </c>
      <c r="M620" s="50">
        <v>4.4999999999999998E-2</v>
      </c>
      <c r="N620" s="46">
        <v>0</v>
      </c>
      <c r="O620" s="51" t="s">
        <v>3292</v>
      </c>
      <c r="Q620" s="52" t="s">
        <v>113</v>
      </c>
      <c r="X620" s="54">
        <v>45707.420914351896</v>
      </c>
      <c r="Y620" s="45" t="s">
        <v>52</v>
      </c>
      <c r="Z620" s="55" t="s">
        <v>119</v>
      </c>
      <c r="AA620" s="44" t="s">
        <v>94</v>
      </c>
      <c r="AC620" s="57" t="s">
        <v>937</v>
      </c>
      <c r="AD620" s="45">
        <v>60</v>
      </c>
      <c r="AF620" s="45">
        <v>60</v>
      </c>
      <c r="AO620" s="60">
        <v>4.4999999999999998E-2</v>
      </c>
    </row>
    <row r="621" spans="1:41" ht="20.25" customHeight="1" x14ac:dyDescent="0.45">
      <c r="A621" s="62" t="str">
        <f>VLOOKUP(E621,销售员!A:B,2,0)</f>
        <v>南区</v>
      </c>
      <c r="B621" s="62" t="str">
        <f>VLOOKUP(E621,销售员!A:C,3,0)</f>
        <v>福建</v>
      </c>
      <c r="C621" s="24" t="str">
        <f>VLOOKUP(E621,销售员!A:D,4,0)</f>
        <v>福建</v>
      </c>
      <c r="D621" s="45">
        <v>822265</v>
      </c>
      <c r="E621" s="46" t="s">
        <v>638</v>
      </c>
      <c r="F621" s="45" t="s">
        <v>3293</v>
      </c>
      <c r="G621" s="45" t="s">
        <v>1051</v>
      </c>
      <c r="H621" s="45" t="s">
        <v>3294</v>
      </c>
      <c r="I621" s="44" t="s">
        <v>3295</v>
      </c>
      <c r="J621" s="47">
        <v>1163661.07</v>
      </c>
      <c r="K621" s="48" t="s">
        <v>79</v>
      </c>
      <c r="L621" s="49">
        <v>1218493.67</v>
      </c>
      <c r="M621" s="50">
        <v>4.4999999999999998E-2</v>
      </c>
      <c r="N621" s="46">
        <v>0</v>
      </c>
      <c r="O621" s="51" t="s">
        <v>3296</v>
      </c>
      <c r="P621" s="52" t="s">
        <v>398</v>
      </c>
      <c r="Q621" s="52" t="s">
        <v>113</v>
      </c>
      <c r="X621" s="54">
        <v>45707.437627314801</v>
      </c>
      <c r="Y621" s="45" t="s">
        <v>52</v>
      </c>
      <c r="Z621" s="55" t="s">
        <v>119</v>
      </c>
      <c r="AA621" s="44" t="s">
        <v>94</v>
      </c>
      <c r="AC621" s="57" t="s">
        <v>937</v>
      </c>
      <c r="AD621" s="45">
        <v>60</v>
      </c>
      <c r="AF621" s="45">
        <v>60</v>
      </c>
      <c r="AO621" s="60">
        <v>4.4999999999999998E-2</v>
      </c>
    </row>
    <row r="622" spans="1:41" ht="20.25" customHeight="1" x14ac:dyDescent="0.45">
      <c r="A622" s="62" t="str">
        <f>VLOOKUP(E622,销售员!A:B,2,0)</f>
        <v>北区</v>
      </c>
      <c r="B622" s="62" t="str">
        <f>VLOOKUP(E622,销售员!A:C,3,0)</f>
        <v>京津冀</v>
      </c>
      <c r="C622" s="24" t="str">
        <f>VLOOKUP(E622,销售员!A:D,4,0)</f>
        <v>北京</v>
      </c>
      <c r="D622" s="45">
        <v>822267</v>
      </c>
      <c r="E622" s="46" t="s">
        <v>776</v>
      </c>
      <c r="F622" s="45" t="s">
        <v>2985</v>
      </c>
      <c r="G622" s="45" t="s">
        <v>2986</v>
      </c>
      <c r="H622" s="45" t="s">
        <v>2987</v>
      </c>
      <c r="I622" s="44" t="s">
        <v>2988</v>
      </c>
      <c r="J622" s="47">
        <v>2748545.46</v>
      </c>
      <c r="K622" s="48" t="s">
        <v>79</v>
      </c>
      <c r="L622" s="49">
        <v>2831932</v>
      </c>
      <c r="M622" s="50">
        <v>2.9399999999999999E-2</v>
      </c>
      <c r="N622" s="46">
        <v>0</v>
      </c>
      <c r="O622" s="51" t="s">
        <v>2989</v>
      </c>
      <c r="Q622" s="52" t="s">
        <v>113</v>
      </c>
      <c r="X622" s="54">
        <v>45707.447407407402</v>
      </c>
      <c r="Y622" s="45" t="s">
        <v>52</v>
      </c>
      <c r="Z622" s="55" t="s">
        <v>119</v>
      </c>
      <c r="AA622" s="44" t="s">
        <v>127</v>
      </c>
      <c r="AC622" s="57" t="s">
        <v>937</v>
      </c>
      <c r="AD622" s="45">
        <v>30</v>
      </c>
      <c r="AF622" s="45">
        <v>30</v>
      </c>
      <c r="AO622" s="60">
        <v>3.9199999999999999E-2</v>
      </c>
    </row>
    <row r="623" spans="1:41" ht="20.25" customHeight="1" x14ac:dyDescent="0.45">
      <c r="A623" s="62" t="str">
        <f>VLOOKUP(E623,销售员!A:B,2,0)</f>
        <v>北区</v>
      </c>
      <c r="B623" s="62" t="str">
        <f>VLOOKUP(E623,销售员!A:C,3,0)</f>
        <v>晋蒙宁</v>
      </c>
      <c r="C623" s="24" t="str">
        <f>VLOOKUP(E623,销售员!A:D,4,0)</f>
        <v>宁夏</v>
      </c>
      <c r="D623" s="45">
        <v>818516</v>
      </c>
      <c r="E623" s="46" t="s">
        <v>378</v>
      </c>
      <c r="F623" s="45" t="s">
        <v>1318</v>
      </c>
      <c r="G623" s="45" t="s">
        <v>1319</v>
      </c>
      <c r="H623" s="45" t="s">
        <v>1320</v>
      </c>
      <c r="I623" s="44" t="s">
        <v>1321</v>
      </c>
      <c r="J623" s="47">
        <v>1260673.19</v>
      </c>
      <c r="K623" s="48" t="s">
        <v>79</v>
      </c>
      <c r="L623" s="49">
        <v>1299663</v>
      </c>
      <c r="M623" s="50">
        <v>0.03</v>
      </c>
      <c r="N623" s="46">
        <v>0</v>
      </c>
      <c r="O623" s="51" t="s">
        <v>1890</v>
      </c>
      <c r="P623" s="52" t="s">
        <v>232</v>
      </c>
      <c r="Q623" s="52" t="s">
        <v>113</v>
      </c>
      <c r="R623" s="53" t="s">
        <v>51</v>
      </c>
      <c r="V623" s="53">
        <v>90</v>
      </c>
      <c r="X623" s="54">
        <v>45707.448946759301</v>
      </c>
      <c r="Y623" s="45" t="s">
        <v>92</v>
      </c>
      <c r="Z623" s="55" t="s">
        <v>1323</v>
      </c>
      <c r="AA623" s="44" t="s">
        <v>127</v>
      </c>
      <c r="AC623" s="57" t="s">
        <v>937</v>
      </c>
      <c r="AD623" s="45">
        <v>90</v>
      </c>
      <c r="AF623" s="45">
        <v>90</v>
      </c>
      <c r="AO623" s="60">
        <v>0.03</v>
      </c>
    </row>
    <row r="624" spans="1:41" ht="20.25" customHeight="1" x14ac:dyDescent="0.45">
      <c r="A624" s="62" t="str">
        <f>VLOOKUP(E624,销售员!A:B,2,0)</f>
        <v>南区</v>
      </c>
      <c r="B624" s="62" t="str">
        <f>VLOOKUP(E624,销售员!A:C,3,0)</f>
        <v>广深</v>
      </c>
      <c r="C624" s="24" t="str">
        <f>VLOOKUP(E624,销售员!A:D,4,0)</f>
        <v>广东</v>
      </c>
      <c r="D624" s="45">
        <v>822264</v>
      </c>
      <c r="E624" s="46" t="s">
        <v>97</v>
      </c>
      <c r="F624" s="45" t="s">
        <v>3297</v>
      </c>
      <c r="G624" s="45" t="s">
        <v>3298</v>
      </c>
      <c r="H624" s="45" t="s">
        <v>3299</v>
      </c>
      <c r="I624" s="44" t="s">
        <v>3300</v>
      </c>
      <c r="J624" s="47">
        <v>16639.919999999998</v>
      </c>
      <c r="K624" s="48" t="s">
        <v>79</v>
      </c>
      <c r="L624" s="49">
        <v>17075.52</v>
      </c>
      <c r="M624" s="50">
        <v>2.5499999999999998E-2</v>
      </c>
      <c r="N624" s="46">
        <v>0</v>
      </c>
      <c r="O624" s="51" t="s">
        <v>1496</v>
      </c>
      <c r="P624" s="52" t="s">
        <v>91</v>
      </c>
      <c r="Q624" s="52" t="s">
        <v>113</v>
      </c>
      <c r="X624" s="54">
        <v>45707.450115740699</v>
      </c>
      <c r="Y624" s="45" t="s">
        <v>118</v>
      </c>
      <c r="Z624" s="55" t="s">
        <v>119</v>
      </c>
      <c r="AA624" s="44" t="s">
        <v>94</v>
      </c>
      <c r="AC624" s="57" t="s">
        <v>937</v>
      </c>
      <c r="AD624" s="45">
        <v>0</v>
      </c>
      <c r="AF624" s="45">
        <v>0</v>
      </c>
      <c r="AO624" s="60">
        <v>4.4999999999999998E-2</v>
      </c>
    </row>
    <row r="625" spans="1:41" ht="20.25" customHeight="1" x14ac:dyDescent="0.45">
      <c r="A625" s="62" t="str">
        <f>VLOOKUP(E625,销售员!A:B,2,0)</f>
        <v>南区</v>
      </c>
      <c r="B625" s="62" t="str">
        <f>VLOOKUP(E625,销售员!A:C,3,0)</f>
        <v>苏皖</v>
      </c>
      <c r="C625" s="24" t="str">
        <f>VLOOKUP(E625,销售员!A:D,4,0)</f>
        <v>江苏</v>
      </c>
      <c r="D625" s="45">
        <v>822278</v>
      </c>
      <c r="E625" s="46" t="s">
        <v>632</v>
      </c>
      <c r="F625" s="45" t="s">
        <v>3301</v>
      </c>
      <c r="G625" s="45" t="s">
        <v>834</v>
      </c>
      <c r="H625" s="45" t="s">
        <v>3302</v>
      </c>
      <c r="I625" s="44" t="s">
        <v>3303</v>
      </c>
      <c r="J625" s="47">
        <v>31957.09</v>
      </c>
      <c r="K625" s="48" t="s">
        <v>79</v>
      </c>
      <c r="L625" s="49">
        <v>33462</v>
      </c>
      <c r="M625" s="50">
        <v>4.4999999999999998E-2</v>
      </c>
      <c r="N625" s="46">
        <v>0</v>
      </c>
      <c r="O625" s="51" t="s">
        <v>1595</v>
      </c>
      <c r="P625" s="52" t="s">
        <v>91</v>
      </c>
      <c r="Q625" s="52" t="s">
        <v>113</v>
      </c>
      <c r="X625" s="54">
        <v>45707.491770833301</v>
      </c>
      <c r="Y625" s="45" t="s">
        <v>92</v>
      </c>
      <c r="Z625" s="55" t="s">
        <v>119</v>
      </c>
      <c r="AA625" s="44" t="s">
        <v>83</v>
      </c>
      <c r="AC625" s="57" t="s">
        <v>937</v>
      </c>
      <c r="AD625" s="45">
        <v>60</v>
      </c>
      <c r="AF625" s="45">
        <v>60</v>
      </c>
      <c r="AO625" s="60">
        <v>4.4999999999999998E-2</v>
      </c>
    </row>
    <row r="626" spans="1:41" ht="20.25" customHeight="1" x14ac:dyDescent="0.45">
      <c r="A626" s="62" t="str">
        <f>VLOOKUP(E626,销售员!A:B,2,0)</f>
        <v>南区</v>
      </c>
      <c r="B626" s="62" t="str">
        <f>VLOOKUP(E626,销售员!A:C,3,0)</f>
        <v>苏皖</v>
      </c>
      <c r="C626" s="24" t="str">
        <f>VLOOKUP(E626,销售员!A:D,4,0)</f>
        <v>江苏</v>
      </c>
      <c r="D626" s="45">
        <v>822282</v>
      </c>
      <c r="E626" s="46" t="s">
        <v>632</v>
      </c>
      <c r="F626" s="45" t="s">
        <v>3304</v>
      </c>
      <c r="G626" s="45" t="s">
        <v>834</v>
      </c>
      <c r="H626" s="45" t="s">
        <v>3305</v>
      </c>
      <c r="I626" s="44" t="s">
        <v>3306</v>
      </c>
      <c r="J626" s="47">
        <v>7652.5164400000003</v>
      </c>
      <c r="K626" s="48" t="s">
        <v>79</v>
      </c>
      <c r="L626" s="49">
        <v>8012</v>
      </c>
      <c r="M626" s="50">
        <v>4.4900000000000002E-2</v>
      </c>
      <c r="N626" s="46">
        <v>0</v>
      </c>
      <c r="O626" s="51" t="s">
        <v>3307</v>
      </c>
      <c r="P626" s="52" t="s">
        <v>91</v>
      </c>
      <c r="Q626" s="52" t="s">
        <v>103</v>
      </c>
      <c r="X626" s="54">
        <v>45707.494016203702</v>
      </c>
      <c r="Y626" s="45" t="s">
        <v>92</v>
      </c>
      <c r="Z626" s="55" t="s">
        <v>119</v>
      </c>
      <c r="AA626" s="44" t="s">
        <v>83</v>
      </c>
      <c r="AC626" s="57" t="s">
        <v>937</v>
      </c>
      <c r="AD626" s="45">
        <v>60</v>
      </c>
      <c r="AF626" s="45">
        <v>60</v>
      </c>
      <c r="AO626" s="60">
        <v>4.4900000000000002E-2</v>
      </c>
    </row>
    <row r="627" spans="1:41" ht="20.25" customHeight="1" x14ac:dyDescent="0.45">
      <c r="A627" s="62" t="str">
        <f>VLOOKUP(E627,销售员!A:B,2,0)</f>
        <v>北区</v>
      </c>
      <c r="B627" s="62" t="str">
        <f>VLOOKUP(E627,销售员!A:C,3,0)</f>
        <v>京津冀</v>
      </c>
      <c r="C627" s="24" t="str">
        <f>VLOOKUP(E627,销售员!A:D,4,0)</f>
        <v>北京</v>
      </c>
      <c r="D627" s="45">
        <v>822306</v>
      </c>
      <c r="E627" s="46" t="s">
        <v>776</v>
      </c>
      <c r="F627" s="45" t="s">
        <v>777</v>
      </c>
      <c r="G627" s="45" t="s">
        <v>778</v>
      </c>
      <c r="H627" s="45" t="s">
        <v>3308</v>
      </c>
      <c r="I627" s="44" t="s">
        <v>3309</v>
      </c>
      <c r="J627" s="47">
        <v>962.6</v>
      </c>
      <c r="K627" s="48" t="s">
        <v>79</v>
      </c>
      <c r="L627" s="49">
        <v>1008</v>
      </c>
      <c r="M627" s="50">
        <v>4.4999999999999998E-2</v>
      </c>
      <c r="N627" s="46">
        <v>0</v>
      </c>
      <c r="O627" s="51" t="s">
        <v>754</v>
      </c>
      <c r="Q627" s="52" t="s">
        <v>113</v>
      </c>
      <c r="X627" s="54">
        <v>45707.538715277798</v>
      </c>
      <c r="Y627" s="45" t="s">
        <v>118</v>
      </c>
      <c r="Z627" s="55" t="s">
        <v>119</v>
      </c>
      <c r="AA627" s="44" t="s">
        <v>127</v>
      </c>
      <c r="AC627" s="57" t="s">
        <v>937</v>
      </c>
      <c r="AD627" s="45">
        <v>0</v>
      </c>
      <c r="AF627" s="45">
        <v>0</v>
      </c>
      <c r="AO627" s="60">
        <v>4.4999999999999998E-2</v>
      </c>
    </row>
    <row r="628" spans="1:41" ht="20.25" customHeight="1" x14ac:dyDescent="0.45">
      <c r="A628" s="62" t="str">
        <f>VLOOKUP(E628,销售员!A:B,2,0)</f>
        <v>北区</v>
      </c>
      <c r="B628" s="62" t="str">
        <f>VLOOKUP(E628,销售员!A:C,3,0)</f>
        <v>京津冀</v>
      </c>
      <c r="C628" s="24" t="str">
        <f>VLOOKUP(E628,销售员!A:D,4,0)</f>
        <v>北京</v>
      </c>
      <c r="D628" s="45">
        <v>822307</v>
      </c>
      <c r="E628" s="46" t="s">
        <v>267</v>
      </c>
      <c r="F628" s="45" t="s">
        <v>3310</v>
      </c>
      <c r="G628" s="45" t="s">
        <v>3311</v>
      </c>
      <c r="H628" s="45" t="s">
        <v>3312</v>
      </c>
      <c r="I628" s="44" t="s">
        <v>3313</v>
      </c>
      <c r="J628" s="47">
        <v>292571.40999999997</v>
      </c>
      <c r="K628" s="48" t="s">
        <v>79</v>
      </c>
      <c r="L628" s="49">
        <v>295635</v>
      </c>
      <c r="M628" s="50">
        <v>1.04E-2</v>
      </c>
      <c r="N628" s="46">
        <v>0</v>
      </c>
      <c r="O628" s="51" t="s">
        <v>2400</v>
      </c>
      <c r="P628" s="52" t="s">
        <v>91</v>
      </c>
      <c r="Q628" s="52" t="s">
        <v>113</v>
      </c>
      <c r="R628" s="53" t="s">
        <v>51</v>
      </c>
      <c r="W628" s="53">
        <v>-3.5</v>
      </c>
      <c r="X628" s="54">
        <v>45707.541770833297</v>
      </c>
      <c r="Y628" s="45" t="s">
        <v>118</v>
      </c>
      <c r="Z628" s="55" t="s">
        <v>3314</v>
      </c>
      <c r="AA628" s="44" t="s">
        <v>127</v>
      </c>
      <c r="AC628" s="57" t="s">
        <v>937</v>
      </c>
      <c r="AD628" s="45">
        <v>0</v>
      </c>
      <c r="AF628" s="45">
        <v>0</v>
      </c>
      <c r="AO628" s="60">
        <v>4.4999999999999998E-2</v>
      </c>
    </row>
    <row r="629" spans="1:41" ht="20.25" customHeight="1" x14ac:dyDescent="0.45">
      <c r="A629" s="62" t="str">
        <f>VLOOKUP(E629,销售员!A:B,2,0)</f>
        <v>北区</v>
      </c>
      <c r="B629" s="62" t="str">
        <f>VLOOKUP(E629,销售员!A:C,3,0)</f>
        <v>陕豫鲁</v>
      </c>
      <c r="C629" s="24" t="str">
        <f>VLOOKUP(E629,销售员!A:D,4,0)</f>
        <v>河南</v>
      </c>
      <c r="D629" s="45">
        <v>822297</v>
      </c>
      <c r="E629" s="46" t="s">
        <v>1451</v>
      </c>
      <c r="F629" s="45" t="s">
        <v>3315</v>
      </c>
      <c r="G629" s="45" t="s">
        <v>3316</v>
      </c>
      <c r="H629" s="45" t="s">
        <v>3317</v>
      </c>
      <c r="I629" s="44" t="s">
        <v>3318</v>
      </c>
      <c r="J629" s="47">
        <v>3572.66</v>
      </c>
      <c r="K629" s="48" t="s">
        <v>79</v>
      </c>
      <c r="L629" s="49">
        <v>3683.15</v>
      </c>
      <c r="M629" s="50">
        <v>0.03</v>
      </c>
      <c r="N629" s="46">
        <v>0</v>
      </c>
      <c r="O629" s="51" t="s">
        <v>3319</v>
      </c>
      <c r="P629" s="52" t="s">
        <v>266</v>
      </c>
      <c r="Q629" s="52" t="s">
        <v>113</v>
      </c>
      <c r="X629" s="54">
        <v>45707.585381944402</v>
      </c>
      <c r="Y629" s="45" t="s">
        <v>118</v>
      </c>
      <c r="Z629" s="55" t="s">
        <v>119</v>
      </c>
      <c r="AA629" s="44" t="s">
        <v>105</v>
      </c>
      <c r="AB629" s="56" t="s">
        <v>3319</v>
      </c>
      <c r="AC629" s="57" t="s">
        <v>2901</v>
      </c>
      <c r="AD629" s="45">
        <v>0</v>
      </c>
      <c r="AF629" s="45">
        <v>0</v>
      </c>
      <c r="AO629" s="60">
        <v>0.03</v>
      </c>
    </row>
    <row r="630" spans="1:41" ht="20.25" customHeight="1" x14ac:dyDescent="0.45">
      <c r="A630" s="62" t="str">
        <f>VLOOKUP(E630,销售员!A:B,2,0)</f>
        <v>北区</v>
      </c>
      <c r="B630" s="62" t="str">
        <f>VLOOKUP(E630,销售员!A:C,3,0)</f>
        <v>京津冀</v>
      </c>
      <c r="C630" s="24" t="str">
        <f>VLOOKUP(E630,销售员!A:D,4,0)</f>
        <v>北京</v>
      </c>
      <c r="D630" s="45">
        <v>822339</v>
      </c>
      <c r="E630" s="46" t="s">
        <v>260</v>
      </c>
      <c r="F630" s="45" t="s">
        <v>3320</v>
      </c>
      <c r="G630" s="45" t="s">
        <v>1979</v>
      </c>
      <c r="H630" s="45" t="s">
        <v>3321</v>
      </c>
      <c r="I630" s="44" t="s">
        <v>3322</v>
      </c>
      <c r="J630" s="47">
        <v>11295.8</v>
      </c>
      <c r="K630" s="48" t="s">
        <v>79</v>
      </c>
      <c r="L630" s="49">
        <v>11828.07</v>
      </c>
      <c r="M630" s="50">
        <v>4.4999999999999998E-2</v>
      </c>
      <c r="N630" s="46">
        <v>0</v>
      </c>
      <c r="O630" s="51" t="s">
        <v>237</v>
      </c>
      <c r="Q630" s="52" t="s">
        <v>113</v>
      </c>
      <c r="X630" s="54">
        <v>45707.642800925903</v>
      </c>
      <c r="Y630" s="45" t="s">
        <v>92</v>
      </c>
      <c r="Z630" s="55" t="s">
        <v>119</v>
      </c>
      <c r="AA630" s="44" t="s">
        <v>127</v>
      </c>
      <c r="AC630" s="57" t="s">
        <v>937</v>
      </c>
      <c r="AD630" s="45">
        <v>60</v>
      </c>
      <c r="AF630" s="45">
        <v>60</v>
      </c>
      <c r="AO630" s="60">
        <v>4.4999999999999998E-2</v>
      </c>
    </row>
    <row r="631" spans="1:41" ht="20.25" customHeight="1" x14ac:dyDescent="0.45">
      <c r="A631" s="62" t="str">
        <f>VLOOKUP(E631,销售员!A:B,2,0)</f>
        <v>北区</v>
      </c>
      <c r="B631" s="62" t="str">
        <f>VLOOKUP(E631,销售员!A:C,3,0)</f>
        <v>京津冀</v>
      </c>
      <c r="C631" s="24" t="str">
        <f>VLOOKUP(E631,销售员!A:D,4,0)</f>
        <v>北京</v>
      </c>
      <c r="D631" s="45">
        <v>822349</v>
      </c>
      <c r="E631" s="46" t="s">
        <v>485</v>
      </c>
      <c r="F631" s="45" t="s">
        <v>3323</v>
      </c>
      <c r="G631" s="45" t="s">
        <v>473</v>
      </c>
      <c r="H631" s="45" t="s">
        <v>3324</v>
      </c>
      <c r="I631" s="44" t="s">
        <v>3325</v>
      </c>
      <c r="J631" s="47">
        <v>60819.12</v>
      </c>
      <c r="K631" s="48" t="s">
        <v>79</v>
      </c>
      <c r="L631" s="49">
        <v>31842.5</v>
      </c>
      <c r="M631" s="50">
        <v>-0.91</v>
      </c>
      <c r="N631" s="46">
        <v>0</v>
      </c>
      <c r="O631" s="51" t="s">
        <v>237</v>
      </c>
      <c r="P631" s="52" t="s">
        <v>91</v>
      </c>
      <c r="Q631" s="52" t="s">
        <v>113</v>
      </c>
      <c r="X631" s="54">
        <v>45707.661967592598</v>
      </c>
      <c r="Y631" s="45" t="s">
        <v>92</v>
      </c>
      <c r="Z631" s="55" t="s">
        <v>119</v>
      </c>
      <c r="AA631" s="44" t="s">
        <v>127</v>
      </c>
      <c r="AC631" s="57" t="s">
        <v>937</v>
      </c>
      <c r="AD631" s="45">
        <v>60</v>
      </c>
      <c r="AF631" s="45">
        <v>60</v>
      </c>
      <c r="AO631" s="60">
        <v>4.4999999999999998E-2</v>
      </c>
    </row>
    <row r="632" spans="1:41" ht="20.25" customHeight="1" x14ac:dyDescent="0.45">
      <c r="A632" s="62" t="str">
        <f>VLOOKUP(E632,销售员!A:B,2,0)</f>
        <v>北区</v>
      </c>
      <c r="B632" s="62" t="str">
        <f>VLOOKUP(E632,销售员!A:C,3,0)</f>
        <v>黑吉辽</v>
      </c>
      <c r="C632" s="24" t="str">
        <f>VLOOKUP(E632,销售员!A:D,4,0)</f>
        <v>吉林</v>
      </c>
      <c r="D632" s="45">
        <v>822353</v>
      </c>
      <c r="E632" s="46" t="s">
        <v>1673</v>
      </c>
      <c r="F632" s="45" t="s">
        <v>3140</v>
      </c>
      <c r="G632" s="45" t="s">
        <v>3141</v>
      </c>
      <c r="H632" s="45" t="s">
        <v>3142</v>
      </c>
      <c r="I632" s="44" t="s">
        <v>3143</v>
      </c>
      <c r="J632" s="47">
        <v>664349.35</v>
      </c>
      <c r="K632" s="48" t="s">
        <v>79</v>
      </c>
      <c r="L632" s="49">
        <v>709567</v>
      </c>
      <c r="M632" s="50">
        <v>6.3700000000000007E-2</v>
      </c>
      <c r="N632" s="46">
        <v>0</v>
      </c>
      <c r="O632" s="51" t="s">
        <v>3326</v>
      </c>
      <c r="P632" s="52" t="s">
        <v>61</v>
      </c>
      <c r="Q632" s="52" t="s">
        <v>81</v>
      </c>
      <c r="R632" s="53" t="s">
        <v>51</v>
      </c>
      <c r="S632" s="53" t="s">
        <v>51</v>
      </c>
      <c r="T632" s="53">
        <v>180</v>
      </c>
      <c r="U632" s="53">
        <v>2</v>
      </c>
      <c r="V632" s="53">
        <v>180</v>
      </c>
      <c r="W632" s="53">
        <v>2</v>
      </c>
      <c r="X632" s="54">
        <v>45707.667349536998</v>
      </c>
      <c r="Y632" s="45" t="s">
        <v>92</v>
      </c>
      <c r="Z632" s="100" t="s">
        <v>3145</v>
      </c>
      <c r="AA632" s="44" t="s">
        <v>127</v>
      </c>
      <c r="AC632" s="57" t="s">
        <v>937</v>
      </c>
      <c r="AD632" s="45">
        <v>180</v>
      </c>
      <c r="AF632" s="45">
        <v>180</v>
      </c>
      <c r="AO632" s="60">
        <v>4.4999999999999998E-2</v>
      </c>
    </row>
    <row r="633" spans="1:41" ht="20.25" customHeight="1" x14ac:dyDescent="0.45">
      <c r="A633" s="62" t="str">
        <f>VLOOKUP(E633,销售员!A:B,2,0)</f>
        <v>北区</v>
      </c>
      <c r="B633" s="62" t="str">
        <f>VLOOKUP(E633,销售员!A:C,3,0)</f>
        <v>京津冀</v>
      </c>
      <c r="C633" s="24" t="str">
        <f>VLOOKUP(E633,销售员!A:D,4,0)</f>
        <v>河北</v>
      </c>
      <c r="D633" s="45">
        <v>822355</v>
      </c>
      <c r="E633" s="46" t="s">
        <v>1008</v>
      </c>
      <c r="F633" s="45" t="s">
        <v>3327</v>
      </c>
      <c r="G633" s="45" t="s">
        <v>3328</v>
      </c>
      <c r="H633" s="45" t="s">
        <v>3329</v>
      </c>
      <c r="I633" s="44" t="s">
        <v>3330</v>
      </c>
      <c r="J633" s="47">
        <v>236888.69</v>
      </c>
      <c r="K633" s="48" t="s">
        <v>79</v>
      </c>
      <c r="L633" s="49">
        <v>246969</v>
      </c>
      <c r="M633" s="50">
        <v>4.0800000000000003E-2</v>
      </c>
      <c r="N633" s="46">
        <v>0</v>
      </c>
      <c r="O633" s="51" t="s">
        <v>2144</v>
      </c>
      <c r="P633" s="52" t="s">
        <v>294</v>
      </c>
      <c r="Q633" s="52" t="s">
        <v>113</v>
      </c>
      <c r="X633" s="54">
        <v>45707.675034722197</v>
      </c>
      <c r="Y633" s="45" t="s">
        <v>118</v>
      </c>
      <c r="Z633" s="55" t="s">
        <v>119</v>
      </c>
      <c r="AA633" s="44" t="s">
        <v>127</v>
      </c>
      <c r="AC633" s="57" t="s">
        <v>937</v>
      </c>
      <c r="AD633" s="45">
        <v>0</v>
      </c>
      <c r="AF633" s="45">
        <v>0</v>
      </c>
      <c r="AO633" s="60">
        <v>0.06</v>
      </c>
    </row>
    <row r="634" spans="1:41" ht="20.25" customHeight="1" x14ac:dyDescent="0.45">
      <c r="A634" s="62" t="str">
        <f>VLOOKUP(E634,销售员!A:B,2,0)</f>
        <v>北区</v>
      </c>
      <c r="B634" s="62" t="str">
        <f>VLOOKUP(E634,销售员!A:C,3,0)</f>
        <v>行业业务</v>
      </c>
      <c r="C634" s="24" t="str">
        <f>VLOOKUP(E634,销售员!A:D,4,0)</f>
        <v>泛企业</v>
      </c>
      <c r="D634" s="45">
        <v>821537</v>
      </c>
      <c r="E634" s="46" t="s">
        <v>3331</v>
      </c>
      <c r="F634" s="45" t="s">
        <v>3332</v>
      </c>
      <c r="G634" s="45" t="s">
        <v>87</v>
      </c>
      <c r="H634" s="45" t="s">
        <v>3333</v>
      </c>
      <c r="I634" s="44" t="s">
        <v>3334</v>
      </c>
      <c r="J634" s="47">
        <v>1282308</v>
      </c>
      <c r="K634" s="48" t="s">
        <v>79</v>
      </c>
      <c r="L634" s="49">
        <v>1349670</v>
      </c>
      <c r="M634" s="50">
        <v>4.99E-2</v>
      </c>
      <c r="N634" s="46">
        <v>0</v>
      </c>
      <c r="O634" s="51" t="s">
        <v>3335</v>
      </c>
      <c r="P634" s="52" t="s">
        <v>511</v>
      </c>
      <c r="Q634" s="52" t="s">
        <v>113</v>
      </c>
      <c r="R634" s="53" t="s">
        <v>51</v>
      </c>
      <c r="V634" s="53">
        <v>180</v>
      </c>
      <c r="X634" s="54">
        <v>45707.693449074097</v>
      </c>
      <c r="Y634" s="45" t="s">
        <v>92</v>
      </c>
      <c r="Z634" s="55" t="s">
        <v>3336</v>
      </c>
      <c r="AA634" s="44" t="s">
        <v>105</v>
      </c>
      <c r="AC634" s="57" t="s">
        <v>937</v>
      </c>
      <c r="AD634" s="45">
        <v>180</v>
      </c>
      <c r="AF634" s="45">
        <v>180</v>
      </c>
      <c r="AO634" s="60">
        <v>0.05</v>
      </c>
    </row>
    <row r="635" spans="1:41" ht="20.25" customHeight="1" x14ac:dyDescent="0.45">
      <c r="A635" s="62" t="str">
        <f>VLOOKUP(E635,销售员!A:B,2,0)</f>
        <v>北区</v>
      </c>
      <c r="B635" s="62" t="str">
        <f>VLOOKUP(E635,销售员!A:C,3,0)</f>
        <v>陕豫鲁</v>
      </c>
      <c r="C635" s="24" t="str">
        <f>VLOOKUP(E635,销售员!A:D,4,0)</f>
        <v>陕西</v>
      </c>
      <c r="D635" s="45">
        <v>822345</v>
      </c>
      <c r="E635" s="46" t="s">
        <v>56</v>
      </c>
      <c r="F635" s="45" t="s">
        <v>3337</v>
      </c>
      <c r="G635" s="45" t="s">
        <v>3338</v>
      </c>
      <c r="H635" s="45" t="s">
        <v>3339</v>
      </c>
      <c r="I635" s="44" t="s">
        <v>3340</v>
      </c>
      <c r="J635" s="47">
        <v>1031251.37</v>
      </c>
      <c r="K635" s="48" t="s">
        <v>79</v>
      </c>
      <c r="L635" s="49">
        <v>1079839</v>
      </c>
      <c r="M635" s="50">
        <v>4.4999999999999998E-2</v>
      </c>
      <c r="N635" s="46">
        <v>0</v>
      </c>
      <c r="O635" s="51" t="s">
        <v>3341</v>
      </c>
      <c r="Q635" s="52" t="s">
        <v>113</v>
      </c>
      <c r="X635" s="54">
        <v>45707.696423611102</v>
      </c>
      <c r="Y635" s="45" t="s">
        <v>52</v>
      </c>
      <c r="Z635" s="55" t="s">
        <v>119</v>
      </c>
      <c r="AA635" s="44" t="s">
        <v>105</v>
      </c>
      <c r="AB635" s="56" t="s">
        <v>3342</v>
      </c>
      <c r="AC635" s="57" t="s">
        <v>2901</v>
      </c>
      <c r="AD635" s="45" t="s">
        <v>2247</v>
      </c>
      <c r="AE635" s="58">
        <v>0.05</v>
      </c>
      <c r="AF635" s="45">
        <v>0</v>
      </c>
      <c r="AG635" s="59">
        <v>0.95</v>
      </c>
      <c r="AH635" s="45">
        <v>60</v>
      </c>
      <c r="AO635" s="60">
        <v>4.4999999999999998E-2</v>
      </c>
    </row>
    <row r="636" spans="1:41" ht="20.25" customHeight="1" x14ac:dyDescent="0.45">
      <c r="A636" s="62" t="str">
        <f>VLOOKUP(E636,销售员!A:B,2,0)</f>
        <v>南区</v>
      </c>
      <c r="B636" s="62" t="str">
        <f>VLOOKUP(E636,销售员!A:C,3,0)</f>
        <v>湘桂琼</v>
      </c>
      <c r="C636" s="24" t="str">
        <f>VLOOKUP(E636,销售员!A:D,4,0)</f>
        <v>湖南</v>
      </c>
      <c r="D636" s="45">
        <v>822328</v>
      </c>
      <c r="E636" s="46" t="s">
        <v>3343</v>
      </c>
      <c r="F636" s="45" t="s">
        <v>3344</v>
      </c>
      <c r="G636" s="45" t="s">
        <v>3345</v>
      </c>
      <c r="H636" s="45" t="s">
        <v>3346</v>
      </c>
      <c r="I636" s="44" t="s">
        <v>3347</v>
      </c>
      <c r="J636" s="47">
        <v>320066.40000000002</v>
      </c>
      <c r="K636" s="48" t="s">
        <v>79</v>
      </c>
      <c r="L636" s="49">
        <v>83000</v>
      </c>
      <c r="M636" s="50">
        <v>-2.8561999999999999</v>
      </c>
      <c r="N636" s="46">
        <v>0</v>
      </c>
      <c r="O636" s="99" t="s">
        <v>3348</v>
      </c>
      <c r="P636" s="52" t="s">
        <v>91</v>
      </c>
      <c r="Q636" s="52" t="s">
        <v>113</v>
      </c>
      <c r="X636" s="54">
        <v>45707.704687500001</v>
      </c>
      <c r="Y636" s="45" t="s">
        <v>118</v>
      </c>
      <c r="Z636" s="55" t="s">
        <v>119</v>
      </c>
      <c r="AA636" s="44" t="s">
        <v>83</v>
      </c>
      <c r="AB636" s="101" t="s">
        <v>3349</v>
      </c>
      <c r="AC636" s="57" t="s">
        <v>3350</v>
      </c>
      <c r="AD636" s="45">
        <v>0</v>
      </c>
      <c r="AF636" s="45">
        <v>0</v>
      </c>
      <c r="AO636" s="60">
        <v>0.04</v>
      </c>
    </row>
    <row r="637" spans="1:41" ht="20.25" customHeight="1" x14ac:dyDescent="0.45">
      <c r="A637" s="62" t="str">
        <f>VLOOKUP(E637,销售员!A:B,2,0)</f>
        <v>北区</v>
      </c>
      <c r="B637" s="62" t="str">
        <f>VLOOKUP(E637,销售员!A:C,3,0)</f>
        <v>行业业务</v>
      </c>
      <c r="C637" s="24" t="str">
        <f>VLOOKUP(E637,销售员!A:D,4,0)</f>
        <v>泛企业</v>
      </c>
      <c r="D637" s="45">
        <v>822364</v>
      </c>
      <c r="E637" s="46" t="s">
        <v>3331</v>
      </c>
      <c r="F637" s="45" t="s">
        <v>3351</v>
      </c>
      <c r="G637" s="45" t="s">
        <v>3352</v>
      </c>
      <c r="H637" s="45" t="s">
        <v>3353</v>
      </c>
      <c r="I637" s="44" t="s">
        <v>3354</v>
      </c>
      <c r="J637" s="47">
        <v>27595.68</v>
      </c>
      <c r="K637" s="48" t="s">
        <v>79</v>
      </c>
      <c r="L637" s="49">
        <v>28896</v>
      </c>
      <c r="M637" s="50">
        <v>4.4999999999999998E-2</v>
      </c>
      <c r="N637" s="46">
        <v>0</v>
      </c>
      <c r="O637" s="51" t="s">
        <v>3355</v>
      </c>
      <c r="P637" s="52" t="s">
        <v>91</v>
      </c>
      <c r="Q637" s="52" t="s">
        <v>113</v>
      </c>
      <c r="R637" s="53" t="s">
        <v>51</v>
      </c>
      <c r="V637" s="53">
        <v>120</v>
      </c>
      <c r="X637" s="54">
        <v>45707.706909722197</v>
      </c>
      <c r="Y637" s="45" t="s">
        <v>92</v>
      </c>
      <c r="Z637" s="55" t="s">
        <v>3356</v>
      </c>
      <c r="AA637" s="44" t="s">
        <v>105</v>
      </c>
      <c r="AC637" s="57" t="s">
        <v>937</v>
      </c>
      <c r="AD637" s="45">
        <v>120</v>
      </c>
      <c r="AF637" s="45">
        <v>120</v>
      </c>
      <c r="AO637" s="60">
        <v>4.4999999999999998E-2</v>
      </c>
    </row>
    <row r="638" spans="1:41" ht="20.25" customHeight="1" x14ac:dyDescent="0.45">
      <c r="A638" s="62" t="str">
        <f>VLOOKUP(E638,销售员!A:B,2,0)</f>
        <v>北区</v>
      </c>
      <c r="B638" s="62" t="str">
        <f>VLOOKUP(E638,销售员!A:C,3,0)</f>
        <v>陕豫鲁</v>
      </c>
      <c r="C638" s="24" t="str">
        <f>VLOOKUP(E638,销售员!A:D,4,0)</f>
        <v>河南</v>
      </c>
      <c r="D638" s="45">
        <v>822374</v>
      </c>
      <c r="E638" s="46" t="s">
        <v>1451</v>
      </c>
      <c r="F638" s="45" t="s">
        <v>3357</v>
      </c>
      <c r="G638" s="45" t="s">
        <v>3358</v>
      </c>
      <c r="H638" s="45" t="s">
        <v>3359</v>
      </c>
      <c r="I638" s="44" t="s">
        <v>3360</v>
      </c>
      <c r="J638" s="47">
        <v>9777.6</v>
      </c>
      <c r="K638" s="48" t="s">
        <v>79</v>
      </c>
      <c r="L638" s="49">
        <v>10080</v>
      </c>
      <c r="M638" s="50">
        <v>0.03</v>
      </c>
      <c r="N638" s="46">
        <v>0</v>
      </c>
      <c r="O638" s="51" t="s">
        <v>3319</v>
      </c>
      <c r="P638" s="52" t="s">
        <v>1605</v>
      </c>
      <c r="Q638" s="52" t="s">
        <v>113</v>
      </c>
      <c r="X638" s="54">
        <v>45707.710648148102</v>
      </c>
      <c r="Y638" s="45" t="s">
        <v>118</v>
      </c>
      <c r="Z638" s="55" t="s">
        <v>119</v>
      </c>
      <c r="AA638" s="44" t="s">
        <v>105</v>
      </c>
      <c r="AC638" s="57" t="s">
        <v>937</v>
      </c>
      <c r="AD638" s="45">
        <v>0</v>
      </c>
      <c r="AF638" s="45">
        <v>0</v>
      </c>
      <c r="AO638" s="60">
        <v>0.03</v>
      </c>
    </row>
    <row r="639" spans="1:41" ht="20.25" customHeight="1" x14ac:dyDescent="0.45">
      <c r="A639" s="62" t="str">
        <f>VLOOKUP(E639,销售员!A:B,2,0)</f>
        <v>北区</v>
      </c>
      <c r="B639" s="62" t="str">
        <f>VLOOKUP(E639,销售员!A:C,3,0)</f>
        <v>京津冀</v>
      </c>
      <c r="C639" s="24" t="str">
        <f>VLOOKUP(E639,销售员!A:D,4,0)</f>
        <v>河北</v>
      </c>
      <c r="D639" s="45">
        <v>822379</v>
      </c>
      <c r="E639" s="46" t="s">
        <v>74</v>
      </c>
      <c r="F639" s="45" t="s">
        <v>3361</v>
      </c>
      <c r="G639" s="45" t="s">
        <v>3362</v>
      </c>
      <c r="H639" s="45" t="s">
        <v>3363</v>
      </c>
      <c r="I639" s="44" t="s">
        <v>3364</v>
      </c>
      <c r="J639" s="47">
        <v>821695.8</v>
      </c>
      <c r="K639" s="48" t="s">
        <v>79</v>
      </c>
      <c r="L639" s="49">
        <v>970000</v>
      </c>
      <c r="M639" s="50">
        <v>0.15290000000000001</v>
      </c>
      <c r="N639" s="46">
        <v>0</v>
      </c>
      <c r="O639" s="51" t="s">
        <v>3365</v>
      </c>
      <c r="Q639" s="52" t="s">
        <v>81</v>
      </c>
      <c r="R639" s="53" t="s">
        <v>51</v>
      </c>
      <c r="V639" s="53">
        <v>90</v>
      </c>
      <c r="X639" s="54">
        <v>45707.715578703697</v>
      </c>
      <c r="Y639" s="45" t="s">
        <v>849</v>
      </c>
      <c r="Z639" s="100" t="s">
        <v>3366</v>
      </c>
      <c r="AA639" s="44" t="s">
        <v>127</v>
      </c>
      <c r="AC639" s="57" t="s">
        <v>937</v>
      </c>
      <c r="AD639" s="45">
        <v>90</v>
      </c>
      <c r="AF639" s="45">
        <v>90</v>
      </c>
      <c r="AO639" s="60">
        <v>4.4699999999999997E-2</v>
      </c>
    </row>
    <row r="640" spans="1:41" ht="20.25" customHeight="1" x14ac:dyDescent="0.45">
      <c r="A640" s="62" t="str">
        <f>VLOOKUP(E640,销售员!A:B,2,0)</f>
        <v>南区</v>
      </c>
      <c r="B640" s="62" t="str">
        <f>VLOOKUP(E640,销售员!A:C,3,0)</f>
        <v>鄂赣</v>
      </c>
      <c r="C640" s="24" t="str">
        <f>VLOOKUP(E640,销售员!A:D,4,0)</f>
        <v>湖北</v>
      </c>
      <c r="D640" s="45">
        <v>822376</v>
      </c>
      <c r="E640" s="46" t="s">
        <v>598</v>
      </c>
      <c r="F640" s="45" t="s">
        <v>3367</v>
      </c>
      <c r="G640" s="45" t="s">
        <v>1763</v>
      </c>
      <c r="H640" s="45" t="s">
        <v>3368</v>
      </c>
      <c r="I640" s="44" t="s">
        <v>3369</v>
      </c>
      <c r="J640" s="47">
        <v>523774.33</v>
      </c>
      <c r="K640" s="48" t="s">
        <v>79</v>
      </c>
      <c r="L640" s="49">
        <v>548455</v>
      </c>
      <c r="M640" s="50">
        <v>4.4999999999999998E-2</v>
      </c>
      <c r="N640" s="46">
        <v>0</v>
      </c>
      <c r="O640" s="51" t="s">
        <v>3370</v>
      </c>
      <c r="P640" s="52" t="s">
        <v>398</v>
      </c>
      <c r="Q640" s="52" t="s">
        <v>113</v>
      </c>
      <c r="R640" s="53" t="s">
        <v>51</v>
      </c>
      <c r="V640" s="53">
        <v>115</v>
      </c>
      <c r="X640" s="54">
        <v>45707.717037037</v>
      </c>
      <c r="Y640" s="45" t="s">
        <v>52</v>
      </c>
      <c r="Z640" s="55" t="s">
        <v>3371</v>
      </c>
      <c r="AA640" s="44" t="s">
        <v>1262</v>
      </c>
      <c r="AC640" s="57" t="s">
        <v>937</v>
      </c>
      <c r="AD640" s="45">
        <v>115</v>
      </c>
      <c r="AF640" s="45">
        <v>115</v>
      </c>
      <c r="AO640" s="60">
        <v>4.4999999999999998E-2</v>
      </c>
    </row>
    <row r="641" spans="1:41" ht="20.25" customHeight="1" x14ac:dyDescent="0.45">
      <c r="A641" s="62" t="str">
        <f>VLOOKUP(E641,销售员!A:B,2,0)</f>
        <v>南区</v>
      </c>
      <c r="B641" s="62" t="str">
        <f>VLOOKUP(E641,销售员!A:C,3,0)</f>
        <v>广深</v>
      </c>
      <c r="C641" s="24" t="str">
        <f>VLOOKUP(E641,销售员!A:D,4,0)</f>
        <v>广东</v>
      </c>
      <c r="D641" s="45">
        <v>822387</v>
      </c>
      <c r="E641" s="46" t="s">
        <v>2955</v>
      </c>
      <c r="F641" s="45" t="s">
        <v>3372</v>
      </c>
      <c r="G641" s="45" t="s">
        <v>3373</v>
      </c>
      <c r="H641" s="45" t="s">
        <v>3374</v>
      </c>
      <c r="I641" s="44" t="s">
        <v>3375</v>
      </c>
      <c r="J641" s="47">
        <v>6063.2625500000004</v>
      </c>
      <c r="K641" s="48" t="s">
        <v>79</v>
      </c>
      <c r="L641" s="49">
        <v>6353</v>
      </c>
      <c r="M641" s="50">
        <v>4.5600000000000002E-2</v>
      </c>
      <c r="N641" s="46">
        <v>0</v>
      </c>
      <c r="O641" s="51" t="s">
        <v>3376</v>
      </c>
      <c r="P641" s="52" t="s">
        <v>91</v>
      </c>
      <c r="Q641" s="52" t="s">
        <v>103</v>
      </c>
      <c r="X641" s="54">
        <v>45707.727395833303</v>
      </c>
      <c r="Y641" s="45" t="s">
        <v>52</v>
      </c>
      <c r="Z641" s="55" t="s">
        <v>119</v>
      </c>
      <c r="AA641" s="44" t="s">
        <v>94</v>
      </c>
      <c r="AC641" s="57" t="s">
        <v>937</v>
      </c>
      <c r="AD641" s="45">
        <v>60</v>
      </c>
      <c r="AF641" s="45">
        <v>60</v>
      </c>
      <c r="AO641" s="60">
        <v>4.5499999999999999E-2</v>
      </c>
    </row>
    <row r="642" spans="1:41" ht="20.25" customHeight="1" x14ac:dyDescent="0.45">
      <c r="A642" s="62" t="str">
        <f>VLOOKUP(E642,销售员!A:B,2,0)</f>
        <v>南区</v>
      </c>
      <c r="B642" s="62" t="str">
        <f>VLOOKUP(E642,销售员!A:C,3,0)</f>
        <v>福建</v>
      </c>
      <c r="C642" s="24" t="str">
        <f>VLOOKUP(E642,销售员!A:D,4,0)</f>
        <v>福建</v>
      </c>
      <c r="D642" s="45">
        <v>822384</v>
      </c>
      <c r="E642" s="46" t="s">
        <v>822</v>
      </c>
      <c r="F642" s="45" t="s">
        <v>2547</v>
      </c>
      <c r="G642" s="45" t="s">
        <v>824</v>
      </c>
      <c r="H642" s="45" t="s">
        <v>2548</v>
      </c>
      <c r="I642" s="44" t="s">
        <v>2549</v>
      </c>
      <c r="J642" s="47">
        <v>3874732.02</v>
      </c>
      <c r="K642" s="48" t="s">
        <v>79</v>
      </c>
      <c r="L642" s="49">
        <v>4057310.98</v>
      </c>
      <c r="M642" s="50">
        <v>4.4999999999999998E-2</v>
      </c>
      <c r="N642" s="46">
        <v>0</v>
      </c>
      <c r="O642" s="51" t="s">
        <v>3377</v>
      </c>
      <c r="P642" s="52" t="s">
        <v>91</v>
      </c>
      <c r="Q642" s="52" t="s">
        <v>81</v>
      </c>
      <c r="R642" s="53" t="s">
        <v>51</v>
      </c>
      <c r="V642" s="53">
        <v>120</v>
      </c>
      <c r="X642" s="54">
        <v>45707.728796296302</v>
      </c>
      <c r="Y642" s="45" t="s">
        <v>52</v>
      </c>
      <c r="Z642" s="100" t="s">
        <v>3201</v>
      </c>
      <c r="AA642" s="44" t="s">
        <v>94</v>
      </c>
      <c r="AC642" s="57" t="s">
        <v>937</v>
      </c>
      <c r="AD642" s="45">
        <v>120</v>
      </c>
      <c r="AF642" s="45">
        <v>120</v>
      </c>
      <c r="AO642" s="60">
        <v>4.4999999999999998E-2</v>
      </c>
    </row>
    <row r="643" spans="1:41" ht="20.25" customHeight="1" x14ac:dyDescent="0.45">
      <c r="A643" s="62" t="str">
        <f>VLOOKUP(E643,销售员!A:B,2,0)</f>
        <v>南区</v>
      </c>
      <c r="B643" s="62" t="str">
        <f>VLOOKUP(E643,销售员!A:C,3,0)</f>
        <v>鄂赣</v>
      </c>
      <c r="C643" s="24" t="str">
        <f>VLOOKUP(E643,销售员!A:D,4,0)</f>
        <v>湖北</v>
      </c>
      <c r="D643" s="45">
        <v>822389</v>
      </c>
      <c r="E643" s="46" t="s">
        <v>598</v>
      </c>
      <c r="F643" s="45" t="s">
        <v>3378</v>
      </c>
      <c r="G643" s="45" t="s">
        <v>3379</v>
      </c>
      <c r="H643" s="45" t="s">
        <v>3380</v>
      </c>
      <c r="I643" s="44" t="s">
        <v>3381</v>
      </c>
      <c r="J643" s="47">
        <v>115372.33</v>
      </c>
      <c r="K643" s="48" t="s">
        <v>79</v>
      </c>
      <c r="L643" s="49">
        <v>120809</v>
      </c>
      <c r="M643" s="50">
        <v>4.4999999999999998E-2</v>
      </c>
      <c r="N643" s="46">
        <v>0</v>
      </c>
      <c r="O643" s="51" t="s">
        <v>3232</v>
      </c>
      <c r="P643" s="52" t="s">
        <v>91</v>
      </c>
      <c r="Q643" s="52" t="s">
        <v>113</v>
      </c>
      <c r="X643" s="54">
        <v>45707.731562499997</v>
      </c>
      <c r="Y643" s="45" t="s">
        <v>52</v>
      </c>
      <c r="Z643" s="55" t="s">
        <v>119</v>
      </c>
      <c r="AA643" s="44" t="s">
        <v>1262</v>
      </c>
      <c r="AC643" s="57" t="s">
        <v>937</v>
      </c>
      <c r="AD643" s="45">
        <v>60</v>
      </c>
      <c r="AF643" s="45">
        <v>60</v>
      </c>
      <c r="AO643" s="60">
        <v>4.4999999999999998E-2</v>
      </c>
    </row>
    <row r="644" spans="1:41" ht="20.25" customHeight="1" x14ac:dyDescent="0.45">
      <c r="A644" s="62" t="str">
        <f>VLOOKUP(E644,销售员!A:B,2,0)</f>
        <v>北区</v>
      </c>
      <c r="B644" s="62" t="str">
        <f>VLOOKUP(E644,销售员!A:C,3,0)</f>
        <v>京津冀</v>
      </c>
      <c r="C644" s="24" t="str">
        <f>VLOOKUP(E644,销售员!A:D,4,0)</f>
        <v>河北</v>
      </c>
      <c r="D644" s="45">
        <v>822372</v>
      </c>
      <c r="E644" s="46" t="s">
        <v>74</v>
      </c>
      <c r="F644" s="45" t="s">
        <v>3382</v>
      </c>
      <c r="G644" s="45" t="s">
        <v>3383</v>
      </c>
      <c r="H644" s="45" t="s">
        <v>3384</v>
      </c>
      <c r="I644" s="44" t="s">
        <v>3385</v>
      </c>
      <c r="J644" s="47">
        <v>545676.59</v>
      </c>
      <c r="K644" s="48" t="s">
        <v>79</v>
      </c>
      <c r="L644" s="49">
        <v>644292</v>
      </c>
      <c r="M644" s="50">
        <v>0.15310000000000001</v>
      </c>
      <c r="N644" s="46">
        <v>0</v>
      </c>
      <c r="O644" s="51" t="s">
        <v>3386</v>
      </c>
      <c r="Q644" s="52" t="s">
        <v>113</v>
      </c>
      <c r="R644" s="53" t="s">
        <v>51</v>
      </c>
      <c r="V644" s="53">
        <v>180</v>
      </c>
      <c r="W644" s="53">
        <v>4.76</v>
      </c>
      <c r="X644" s="54">
        <v>45707.732118055603</v>
      </c>
      <c r="Y644" s="45" t="s">
        <v>849</v>
      </c>
      <c r="Z644" s="100" t="s">
        <v>3387</v>
      </c>
      <c r="AA644" s="44" t="s">
        <v>127</v>
      </c>
      <c r="AB644" s="56" t="s">
        <v>2436</v>
      </c>
      <c r="AC644" s="57" t="s">
        <v>2901</v>
      </c>
      <c r="AD644" s="45" t="s">
        <v>3388</v>
      </c>
      <c r="AF644" s="45" t="s">
        <v>3388</v>
      </c>
      <c r="AO644" s="60">
        <v>4.4999999999999998E-2</v>
      </c>
    </row>
    <row r="645" spans="1:41" ht="20.25" customHeight="1" x14ac:dyDescent="0.45">
      <c r="A645" s="62" t="str">
        <f>VLOOKUP(E645,销售员!A:B,2,0)</f>
        <v>南区</v>
      </c>
      <c r="B645" s="62" t="str">
        <f>VLOOKUP(E645,销售员!A:C,3,0)</f>
        <v>广深</v>
      </c>
      <c r="C645" s="24" t="str">
        <f>VLOOKUP(E645,销售员!A:D,4,0)</f>
        <v>广东</v>
      </c>
      <c r="D645" s="45">
        <v>821520</v>
      </c>
      <c r="E645" s="46" t="s">
        <v>1881</v>
      </c>
      <c r="F645" s="45" t="s">
        <v>2940</v>
      </c>
      <c r="G645" s="45" t="s">
        <v>2941</v>
      </c>
      <c r="H645" s="45" t="s">
        <v>2942</v>
      </c>
      <c r="I645" s="44" t="s">
        <v>2943</v>
      </c>
      <c r="J645" s="47">
        <v>500520</v>
      </c>
      <c r="K645" s="48" t="s">
        <v>79</v>
      </c>
      <c r="L645" s="49">
        <v>172000</v>
      </c>
      <c r="M645" s="50">
        <v>-1.91</v>
      </c>
      <c r="N645" s="46">
        <v>0</v>
      </c>
      <c r="O645" s="51" t="s">
        <v>3389</v>
      </c>
      <c r="Q645" s="52" t="s">
        <v>113</v>
      </c>
      <c r="R645" s="53" t="s">
        <v>51</v>
      </c>
      <c r="V645" s="53">
        <v>120</v>
      </c>
      <c r="X645" s="54">
        <v>45707.735057870399</v>
      </c>
      <c r="Y645" s="45" t="s">
        <v>92</v>
      </c>
      <c r="Z645" s="55" t="s">
        <v>2945</v>
      </c>
      <c r="AA645" s="44" t="s">
        <v>94</v>
      </c>
      <c r="AC645" s="57" t="s">
        <v>2901</v>
      </c>
      <c r="AD645" s="45">
        <v>120</v>
      </c>
      <c r="AF645" s="45">
        <v>120</v>
      </c>
      <c r="AO645" s="60">
        <v>0.03</v>
      </c>
    </row>
    <row r="646" spans="1:41" ht="20.25" customHeight="1" x14ac:dyDescent="0.45">
      <c r="A646" s="62" t="str">
        <f>VLOOKUP(E646,销售员!A:B,2,0)</f>
        <v>北区</v>
      </c>
      <c r="B646" s="62" t="str">
        <f>VLOOKUP(E646,销售员!A:C,3,0)</f>
        <v>陕豫鲁</v>
      </c>
      <c r="C646" s="24" t="str">
        <f>VLOOKUP(E646,销售员!A:D,4,0)</f>
        <v>山东</v>
      </c>
      <c r="D646" s="45">
        <v>822362</v>
      </c>
      <c r="E646" s="46" t="s">
        <v>400</v>
      </c>
      <c r="F646" s="45" t="s">
        <v>3390</v>
      </c>
      <c r="G646" s="45" t="s">
        <v>3391</v>
      </c>
      <c r="H646" s="45" t="s">
        <v>3392</v>
      </c>
      <c r="I646" s="44" t="s">
        <v>3393</v>
      </c>
      <c r="J646" s="47">
        <v>284398.87</v>
      </c>
      <c r="K646" s="48" t="s">
        <v>79</v>
      </c>
      <c r="L646" s="49">
        <v>350000</v>
      </c>
      <c r="M646" s="50">
        <v>0.18740000000000001</v>
      </c>
      <c r="N646" s="46">
        <v>0</v>
      </c>
      <c r="O646" s="51" t="s">
        <v>3394</v>
      </c>
      <c r="P646" s="52" t="s">
        <v>61</v>
      </c>
      <c r="Q646" s="52" t="s">
        <v>113</v>
      </c>
      <c r="R646" s="53" t="s">
        <v>51</v>
      </c>
      <c r="S646" s="53" t="s">
        <v>51</v>
      </c>
      <c r="T646" s="53">
        <v>120</v>
      </c>
      <c r="V646" s="53">
        <v>120</v>
      </c>
      <c r="W646" s="53">
        <v>14.24</v>
      </c>
      <c r="X646" s="54">
        <v>45707.747951388897</v>
      </c>
      <c r="Y646" s="45" t="s">
        <v>92</v>
      </c>
      <c r="Z646" s="55" t="s">
        <v>3395</v>
      </c>
      <c r="AA646" s="44" t="s">
        <v>105</v>
      </c>
      <c r="AB646" s="56" t="s">
        <v>3396</v>
      </c>
      <c r="AC646" s="57" t="s">
        <v>2901</v>
      </c>
      <c r="AD646" s="45">
        <v>120</v>
      </c>
      <c r="AF646" s="45">
        <v>120</v>
      </c>
      <c r="AO646" s="60">
        <v>4.4999999999999998E-2</v>
      </c>
    </row>
    <row r="647" spans="1:41" ht="20.25" customHeight="1" x14ac:dyDescent="0.45">
      <c r="A647" s="62" t="str">
        <f>VLOOKUP(E647,销售员!A:B,2,0)</f>
        <v>南区</v>
      </c>
      <c r="B647" s="62" t="str">
        <f>VLOOKUP(E647,销售员!A:C,3,0)</f>
        <v>云贵川渝</v>
      </c>
      <c r="C647" s="24" t="str">
        <f>VLOOKUP(E647,销售员!A:D,4,0)</f>
        <v>四川</v>
      </c>
      <c r="D647" s="45">
        <v>822417</v>
      </c>
      <c r="E647" s="46" t="s">
        <v>2790</v>
      </c>
      <c r="F647" s="45" t="s">
        <v>2791</v>
      </c>
      <c r="G647" s="45" t="s">
        <v>2792</v>
      </c>
      <c r="H647" s="45" t="s">
        <v>2793</v>
      </c>
      <c r="I647" s="44" t="s">
        <v>2794</v>
      </c>
      <c r="J647" s="47">
        <v>46183.69</v>
      </c>
      <c r="K647" s="48" t="s">
        <v>79</v>
      </c>
      <c r="L647" s="49">
        <v>48359.9</v>
      </c>
      <c r="M647" s="50">
        <v>4.4999999999999998E-2</v>
      </c>
      <c r="N647" s="46">
        <v>0</v>
      </c>
      <c r="O647" s="51" t="s">
        <v>3397</v>
      </c>
      <c r="P647" s="52" t="s">
        <v>91</v>
      </c>
      <c r="Q647" s="52" t="s">
        <v>81</v>
      </c>
      <c r="X647" s="54">
        <v>45708.4061111111</v>
      </c>
      <c r="Y647" s="45" t="s">
        <v>118</v>
      </c>
      <c r="Z647" s="55" t="s">
        <v>119</v>
      </c>
      <c r="AA647" s="44" t="s">
        <v>54</v>
      </c>
      <c r="AC647" s="57" t="s">
        <v>937</v>
      </c>
      <c r="AD647" s="45">
        <v>0</v>
      </c>
      <c r="AF647" s="45">
        <v>0</v>
      </c>
      <c r="AO647" s="60">
        <v>4.4999999999999998E-2</v>
      </c>
    </row>
    <row r="648" spans="1:41" ht="20.25" customHeight="1" x14ac:dyDescent="0.45">
      <c r="A648" s="62" t="str">
        <f>VLOOKUP(E648,销售员!A:B,2,0)</f>
        <v>北区</v>
      </c>
      <c r="B648" s="62" t="str">
        <f>VLOOKUP(E648,销售员!A:C,3,0)</f>
        <v>晋蒙宁</v>
      </c>
      <c r="C648" s="24" t="str">
        <f>VLOOKUP(E648,销售员!A:D,4,0)</f>
        <v>内蒙</v>
      </c>
      <c r="D648" s="45">
        <v>822320</v>
      </c>
      <c r="E648" s="46" t="s">
        <v>542</v>
      </c>
      <c r="F648" s="45" t="s">
        <v>3398</v>
      </c>
      <c r="G648" s="45" t="s">
        <v>2179</v>
      </c>
      <c r="H648" s="45" t="s">
        <v>3399</v>
      </c>
      <c r="I648" s="44" t="s">
        <v>3400</v>
      </c>
      <c r="J648" s="47">
        <v>276651.71999999997</v>
      </c>
      <c r="K648" s="48" t="s">
        <v>79</v>
      </c>
      <c r="L648" s="49">
        <v>280997</v>
      </c>
      <c r="M648" s="50">
        <v>1.55E-2</v>
      </c>
      <c r="N648" s="46">
        <v>85900</v>
      </c>
      <c r="O648" s="51" t="s">
        <v>3401</v>
      </c>
      <c r="Q648" s="52" t="s">
        <v>113</v>
      </c>
      <c r="R648" s="53" t="s">
        <v>51</v>
      </c>
      <c r="W648" s="53">
        <v>-3</v>
      </c>
      <c r="X648" s="54">
        <v>45708.413506944402</v>
      </c>
      <c r="Y648" s="45" t="s">
        <v>118</v>
      </c>
      <c r="Z648" s="55" t="s">
        <v>3402</v>
      </c>
      <c r="AA648" s="44" t="s">
        <v>127</v>
      </c>
      <c r="AB648" s="56" t="s">
        <v>3403</v>
      </c>
      <c r="AC648" s="57" t="s">
        <v>610</v>
      </c>
      <c r="AD648" s="45">
        <v>0</v>
      </c>
      <c r="AF648" s="45">
        <v>0</v>
      </c>
      <c r="AO648" s="60">
        <v>4.4999999999999998E-2</v>
      </c>
    </row>
    <row r="649" spans="1:41" ht="20.25" customHeight="1" x14ac:dyDescent="0.45">
      <c r="A649" s="62" t="str">
        <f>VLOOKUP(E649,销售员!A:B,2,0)</f>
        <v>北区</v>
      </c>
      <c r="B649" s="62" t="str">
        <f>VLOOKUP(E649,销售员!A:C,3,0)</f>
        <v>陕豫鲁</v>
      </c>
      <c r="C649" s="24" t="str">
        <f>VLOOKUP(E649,销售员!A:D,4,0)</f>
        <v>山东</v>
      </c>
      <c r="D649" s="45">
        <v>822434</v>
      </c>
      <c r="E649" s="46" t="s">
        <v>140</v>
      </c>
      <c r="F649" s="45" t="s">
        <v>3404</v>
      </c>
      <c r="G649" s="45" t="s">
        <v>142</v>
      </c>
      <c r="H649" s="45" t="s">
        <v>3405</v>
      </c>
      <c r="I649" s="44" t="s">
        <v>3406</v>
      </c>
      <c r="J649" s="47">
        <v>480490.19</v>
      </c>
      <c r="K649" s="48" t="s">
        <v>79</v>
      </c>
      <c r="L649" s="49">
        <v>495350.7</v>
      </c>
      <c r="M649" s="50">
        <v>0.03</v>
      </c>
      <c r="N649" s="46">
        <v>0</v>
      </c>
      <c r="O649" s="51" t="s">
        <v>3407</v>
      </c>
      <c r="Q649" s="52" t="s">
        <v>113</v>
      </c>
      <c r="X649" s="54">
        <v>45708.471863425897</v>
      </c>
      <c r="Y649" s="45" t="s">
        <v>52</v>
      </c>
      <c r="Z649" s="55" t="s">
        <v>119</v>
      </c>
      <c r="AA649" s="44" t="s">
        <v>105</v>
      </c>
      <c r="AC649" s="57" t="s">
        <v>937</v>
      </c>
      <c r="AD649" s="45">
        <v>60</v>
      </c>
      <c r="AF649" s="45">
        <v>60</v>
      </c>
      <c r="AO649" s="60">
        <v>0.03</v>
      </c>
    </row>
    <row r="650" spans="1:41" ht="20.25" customHeight="1" x14ac:dyDescent="0.45">
      <c r="A650" s="62" t="str">
        <f>VLOOKUP(E650,销售员!A:B,2,0)</f>
        <v>北区</v>
      </c>
      <c r="B650" s="62" t="str">
        <f>VLOOKUP(E650,销售员!A:C,3,0)</f>
        <v>陕豫鲁</v>
      </c>
      <c r="C650" s="24" t="str">
        <f>VLOOKUP(E650,销售员!A:D,4,0)</f>
        <v>山东</v>
      </c>
      <c r="D650" s="45">
        <v>822437</v>
      </c>
      <c r="E650" s="46" t="s">
        <v>140</v>
      </c>
      <c r="F650" s="45" t="s">
        <v>3408</v>
      </c>
      <c r="G650" s="45" t="s">
        <v>142</v>
      </c>
      <c r="H650" s="45" t="s">
        <v>3409</v>
      </c>
      <c r="I650" s="44" t="s">
        <v>3410</v>
      </c>
      <c r="J650" s="47">
        <v>442708</v>
      </c>
      <c r="K650" s="48" t="s">
        <v>79</v>
      </c>
      <c r="L650" s="49">
        <v>456400</v>
      </c>
      <c r="M650" s="50">
        <v>0.03</v>
      </c>
      <c r="N650" s="46">
        <v>0</v>
      </c>
      <c r="O650" s="51" t="s">
        <v>3407</v>
      </c>
      <c r="Q650" s="52" t="s">
        <v>113</v>
      </c>
      <c r="X650" s="54">
        <v>45708.473703703698</v>
      </c>
      <c r="Y650" s="45" t="s">
        <v>52</v>
      </c>
      <c r="Z650" s="55" t="s">
        <v>119</v>
      </c>
      <c r="AA650" s="44" t="s">
        <v>105</v>
      </c>
      <c r="AC650" s="57" t="s">
        <v>937</v>
      </c>
      <c r="AD650" s="45">
        <v>60</v>
      </c>
      <c r="AF650" s="45">
        <v>60</v>
      </c>
      <c r="AO650" s="60">
        <v>0.03</v>
      </c>
    </row>
    <row r="651" spans="1:41" ht="20.25" customHeight="1" x14ac:dyDescent="0.45">
      <c r="A651" s="62" t="str">
        <f>VLOOKUP(E651,销售员!A:B,2,0)</f>
        <v>北区</v>
      </c>
      <c r="B651" s="62" t="str">
        <f>VLOOKUP(E651,销售员!A:C,3,0)</f>
        <v>晋蒙宁</v>
      </c>
      <c r="C651" s="24" t="str">
        <f>VLOOKUP(E651,销售员!A:D,4,0)</f>
        <v>内蒙</v>
      </c>
      <c r="D651" s="45">
        <v>822457</v>
      </c>
      <c r="E651" s="46" t="s">
        <v>542</v>
      </c>
      <c r="F651" s="45" t="s">
        <v>3411</v>
      </c>
      <c r="G651" s="45" t="s">
        <v>920</v>
      </c>
      <c r="H651" s="45" t="s">
        <v>3412</v>
      </c>
      <c r="I651" s="44" t="s">
        <v>3413</v>
      </c>
      <c r="J651" s="47">
        <v>8389.9603200000001</v>
      </c>
      <c r="K651" s="48" t="s">
        <v>79</v>
      </c>
      <c r="L651" s="49">
        <v>8790.4</v>
      </c>
      <c r="M651" s="50">
        <v>4.5600000000000002E-2</v>
      </c>
      <c r="N651" s="46">
        <v>0</v>
      </c>
      <c r="O651" s="51" t="s">
        <v>3414</v>
      </c>
      <c r="Q651" s="52" t="s">
        <v>103</v>
      </c>
      <c r="X651" s="54">
        <v>45708.481064814798</v>
      </c>
      <c r="Y651" s="45" t="s">
        <v>52</v>
      </c>
      <c r="Z651" s="55" t="s">
        <v>119</v>
      </c>
      <c r="AA651" s="44" t="s">
        <v>127</v>
      </c>
      <c r="AC651" s="57" t="s">
        <v>937</v>
      </c>
      <c r="AD651" s="45">
        <v>60</v>
      </c>
      <c r="AF651" s="45">
        <v>60</v>
      </c>
      <c r="AO651" s="60">
        <v>4.5600000000000002E-2</v>
      </c>
    </row>
    <row r="652" spans="1:41" ht="20.25" customHeight="1" x14ac:dyDescent="0.45">
      <c r="A652" s="62" t="str">
        <f>VLOOKUP(E652,销售员!A:B,2,0)</f>
        <v>北区</v>
      </c>
      <c r="B652" s="62" t="str">
        <f>VLOOKUP(E652,销售员!A:C,3,0)</f>
        <v>新甘青</v>
      </c>
      <c r="C652" s="24" t="str">
        <f>VLOOKUP(E652,销售员!A:D,4,0)</f>
        <v>甘肃</v>
      </c>
      <c r="D652" s="45">
        <v>822451</v>
      </c>
      <c r="E652" s="46" t="s">
        <v>193</v>
      </c>
      <c r="F652" s="45" t="s">
        <v>3415</v>
      </c>
      <c r="G652" s="45" t="s">
        <v>3416</v>
      </c>
      <c r="H652" s="45" t="s">
        <v>3417</v>
      </c>
      <c r="I652" s="44" t="s">
        <v>3418</v>
      </c>
      <c r="J652" s="47">
        <v>116287.15</v>
      </c>
      <c r="K652" s="48" t="s">
        <v>79</v>
      </c>
      <c r="L652" s="49">
        <v>117578</v>
      </c>
      <c r="M652" s="50">
        <v>1.0999999999999999E-2</v>
      </c>
      <c r="N652" s="46">
        <v>0</v>
      </c>
      <c r="O652" s="51" t="s">
        <v>3419</v>
      </c>
      <c r="P652" s="52" t="s">
        <v>266</v>
      </c>
      <c r="Q652" s="52" t="s">
        <v>113</v>
      </c>
      <c r="X652" s="54">
        <v>45708.483171296299</v>
      </c>
      <c r="Y652" s="45" t="s">
        <v>118</v>
      </c>
      <c r="Z652" s="55" t="s">
        <v>119</v>
      </c>
      <c r="AA652" s="44" t="s">
        <v>105</v>
      </c>
      <c r="AC652" s="57" t="s">
        <v>937</v>
      </c>
      <c r="AD652" s="45">
        <v>0</v>
      </c>
      <c r="AF652" s="45">
        <v>0</v>
      </c>
      <c r="AO652" s="60">
        <v>3.0800000000000001E-2</v>
      </c>
    </row>
    <row r="653" spans="1:41" ht="20.25" customHeight="1" x14ac:dyDescent="0.45">
      <c r="A653" s="62" t="str">
        <f>VLOOKUP(E653,销售员!A:B,2,0)</f>
        <v>南区</v>
      </c>
      <c r="B653" s="62" t="str">
        <f>VLOOKUP(E653,销售员!A:C,3,0)</f>
        <v>苏皖</v>
      </c>
      <c r="C653" s="24" t="str">
        <f>VLOOKUP(E653,销售员!A:D,4,0)</f>
        <v>江苏</v>
      </c>
      <c r="D653" s="45">
        <v>822428</v>
      </c>
      <c r="E653" s="46" t="s">
        <v>2172</v>
      </c>
      <c r="F653" s="45" t="s">
        <v>3420</v>
      </c>
      <c r="G653" s="45" t="s">
        <v>3421</v>
      </c>
      <c r="H653" s="45" t="s">
        <v>3422</v>
      </c>
      <c r="I653" s="44" t="s">
        <v>3423</v>
      </c>
      <c r="J653" s="47">
        <v>30668797.359999999</v>
      </c>
      <c r="K653" s="48" t="s">
        <v>79</v>
      </c>
      <c r="L653" s="49">
        <v>32106087</v>
      </c>
      <c r="M653" s="50">
        <v>4.48E-2</v>
      </c>
      <c r="N653" s="46">
        <v>0</v>
      </c>
      <c r="O653" s="51" t="s">
        <v>3424</v>
      </c>
      <c r="P653" s="52" t="s">
        <v>368</v>
      </c>
      <c r="Q653" s="52" t="s">
        <v>81</v>
      </c>
      <c r="R653" s="53" t="s">
        <v>51</v>
      </c>
      <c r="V653" s="53">
        <v>244</v>
      </c>
      <c r="X653" s="54">
        <v>45708.587002314802</v>
      </c>
      <c r="Y653" s="45" t="s">
        <v>92</v>
      </c>
      <c r="Z653" s="55" t="s">
        <v>3425</v>
      </c>
      <c r="AA653" s="44" t="s">
        <v>83</v>
      </c>
      <c r="AB653" s="56" t="s">
        <v>3426</v>
      </c>
      <c r="AC653" s="57" t="s">
        <v>610</v>
      </c>
      <c r="AD653" s="45">
        <v>244</v>
      </c>
      <c r="AF653" s="45">
        <v>244</v>
      </c>
      <c r="AO653" s="60">
        <v>4.48E-2</v>
      </c>
    </row>
    <row r="654" spans="1:41" ht="20.25" customHeight="1" x14ac:dyDescent="0.45">
      <c r="A654" s="62" t="str">
        <f>VLOOKUP(E654,销售员!A:B,2,0)</f>
        <v>南区</v>
      </c>
      <c r="B654" s="62" t="str">
        <f>VLOOKUP(E654,销售员!A:C,3,0)</f>
        <v>鄂赣</v>
      </c>
      <c r="C654" s="24" t="str">
        <f>VLOOKUP(E654,销售员!A:D,4,0)</f>
        <v>江西</v>
      </c>
      <c r="D654" s="45">
        <v>822394</v>
      </c>
      <c r="E654" s="46" t="s">
        <v>670</v>
      </c>
      <c r="F654" s="45" t="s">
        <v>3427</v>
      </c>
      <c r="G654" s="45" t="s">
        <v>3186</v>
      </c>
      <c r="H654" s="45" t="s">
        <v>3428</v>
      </c>
      <c r="I654" s="44" t="s">
        <v>3429</v>
      </c>
      <c r="J654" s="47">
        <v>98195.615149999998</v>
      </c>
      <c r="K654" s="48" t="s">
        <v>79</v>
      </c>
      <c r="L654" s="49">
        <v>102547</v>
      </c>
      <c r="M654" s="50">
        <v>4.24E-2</v>
      </c>
      <c r="N654" s="46">
        <v>0</v>
      </c>
      <c r="O654" s="51" t="s">
        <v>3430</v>
      </c>
      <c r="P654" s="52" t="s">
        <v>91</v>
      </c>
      <c r="Q654" s="52" t="s">
        <v>103</v>
      </c>
      <c r="R654" s="53" t="s">
        <v>51</v>
      </c>
      <c r="V654" s="53">
        <v>150</v>
      </c>
      <c r="X654" s="54">
        <v>45708.589502314797</v>
      </c>
      <c r="Y654" s="45" t="s">
        <v>52</v>
      </c>
      <c r="Z654" s="55" t="s">
        <v>3431</v>
      </c>
      <c r="AA654" s="44" t="s">
        <v>1262</v>
      </c>
      <c r="AB654" s="56" t="s">
        <v>3432</v>
      </c>
      <c r="AC654" s="57" t="s">
        <v>2901</v>
      </c>
      <c r="AD654" s="45">
        <v>150</v>
      </c>
      <c r="AF654" s="45">
        <v>150</v>
      </c>
      <c r="AO654" s="60">
        <v>4.24E-2</v>
      </c>
    </row>
    <row r="655" spans="1:41" ht="20.25" customHeight="1" x14ac:dyDescent="0.45">
      <c r="A655" s="62" t="str">
        <f>VLOOKUP(E655,销售员!A:B,2,0)</f>
        <v>南区</v>
      </c>
      <c r="B655" s="62" t="str">
        <f>VLOOKUP(E655,销售员!A:C,3,0)</f>
        <v>云贵川渝</v>
      </c>
      <c r="C655" s="24" t="str">
        <f>VLOOKUP(E655,销售员!A:D,4,0)</f>
        <v>四川</v>
      </c>
      <c r="D655" s="45">
        <v>822489</v>
      </c>
      <c r="E655" s="46" t="s">
        <v>62</v>
      </c>
      <c r="F655" s="45" t="s">
        <v>3433</v>
      </c>
      <c r="G655" s="45" t="s">
        <v>3434</v>
      </c>
      <c r="H655" s="45" t="s">
        <v>3435</v>
      </c>
      <c r="I655" s="44" t="s">
        <v>3436</v>
      </c>
      <c r="J655" s="47">
        <v>48151.96</v>
      </c>
      <c r="K655" s="48" t="s">
        <v>79</v>
      </c>
      <c r="L655" s="49">
        <v>49641.21</v>
      </c>
      <c r="M655" s="50">
        <v>0.03</v>
      </c>
      <c r="N655" s="46">
        <v>0</v>
      </c>
      <c r="O655" s="51" t="s">
        <v>3437</v>
      </c>
      <c r="P655" s="52" t="s">
        <v>266</v>
      </c>
      <c r="Q655" s="52" t="s">
        <v>113</v>
      </c>
      <c r="X655" s="54">
        <v>45708.601886574099</v>
      </c>
      <c r="Y655" s="45" t="s">
        <v>52</v>
      </c>
      <c r="Z655" s="55" t="s">
        <v>119</v>
      </c>
      <c r="AA655" s="44" t="s">
        <v>54</v>
      </c>
      <c r="AC655" s="57" t="s">
        <v>937</v>
      </c>
      <c r="AD655" s="45">
        <v>60</v>
      </c>
      <c r="AF655" s="45">
        <v>60</v>
      </c>
      <c r="AO655" s="60">
        <v>0.03</v>
      </c>
    </row>
    <row r="656" spans="1:41" ht="20.25" customHeight="1" x14ac:dyDescent="0.45">
      <c r="A656" s="62" t="str">
        <f>VLOOKUP(E656,销售员!A:B,2,0)</f>
        <v>北区</v>
      </c>
      <c r="B656" s="62" t="str">
        <f>VLOOKUP(E656,销售员!A:C,3,0)</f>
        <v>陕豫鲁</v>
      </c>
      <c r="C656" s="24" t="str">
        <f>VLOOKUP(E656,销售员!A:D,4,0)</f>
        <v>山东</v>
      </c>
      <c r="D656" s="45">
        <v>822450</v>
      </c>
      <c r="E656" s="46" t="s">
        <v>140</v>
      </c>
      <c r="F656" s="45" t="s">
        <v>1340</v>
      </c>
      <c r="G656" s="45" t="s">
        <v>142</v>
      </c>
      <c r="H656" s="45" t="s">
        <v>3438</v>
      </c>
      <c r="I656" s="44" t="s">
        <v>1342</v>
      </c>
      <c r="J656" s="47">
        <v>23026.540499999999</v>
      </c>
      <c r="K656" s="48" t="s">
        <v>79</v>
      </c>
      <c r="L656" s="49">
        <v>23041</v>
      </c>
      <c r="M656" s="50">
        <v>5.9999999999999995E-4</v>
      </c>
      <c r="N656" s="46">
        <v>0</v>
      </c>
      <c r="O656" s="51" t="s">
        <v>3439</v>
      </c>
      <c r="Q656" s="52" t="s">
        <v>103</v>
      </c>
      <c r="X656" s="54">
        <v>45708.613252314797</v>
      </c>
      <c r="Y656" s="45" t="s">
        <v>52</v>
      </c>
      <c r="Z656" s="55" t="s">
        <v>119</v>
      </c>
      <c r="AA656" s="44" t="s">
        <v>105</v>
      </c>
      <c r="AB656" s="101" t="s">
        <v>3440</v>
      </c>
      <c r="AC656" s="57" t="s">
        <v>2901</v>
      </c>
      <c r="AD656" s="45">
        <v>60</v>
      </c>
      <c r="AF656" s="45">
        <v>60</v>
      </c>
      <c r="AO656" s="60">
        <v>5.9999999999999995E-4</v>
      </c>
    </row>
    <row r="657" spans="1:41" ht="20.25" customHeight="1" x14ac:dyDescent="0.45">
      <c r="A657" s="62" t="str">
        <f>VLOOKUP(E657,销售员!A:B,2,0)</f>
        <v>北区</v>
      </c>
      <c r="B657" s="62" t="str">
        <f>VLOOKUP(E657,销售员!A:C,3,0)</f>
        <v>陕豫鲁</v>
      </c>
      <c r="C657" s="24" t="str">
        <f>VLOOKUP(E657,销售员!A:D,4,0)</f>
        <v>陕西</v>
      </c>
      <c r="D657" s="45">
        <v>822491</v>
      </c>
      <c r="E657" s="46" t="s">
        <v>2861</v>
      </c>
      <c r="F657" s="45" t="s">
        <v>2862</v>
      </c>
      <c r="G657" s="45" t="s">
        <v>2863</v>
      </c>
      <c r="H657" s="45" t="s">
        <v>2864</v>
      </c>
      <c r="I657" s="44" t="s">
        <v>2865</v>
      </c>
      <c r="J657" s="47">
        <v>3486607.57</v>
      </c>
      <c r="K657" s="48" t="s">
        <v>79</v>
      </c>
      <c r="L657" s="49">
        <v>3709779.15</v>
      </c>
      <c r="M657" s="50">
        <v>6.0199999999999997E-2</v>
      </c>
      <c r="N657" s="46">
        <v>0</v>
      </c>
      <c r="O657" s="51" t="s">
        <v>3441</v>
      </c>
      <c r="P657" s="52" t="s">
        <v>91</v>
      </c>
      <c r="Q657" s="52" t="s">
        <v>81</v>
      </c>
      <c r="R657" s="53" t="s">
        <v>51</v>
      </c>
      <c r="V657" s="53">
        <v>180</v>
      </c>
      <c r="W657" s="53">
        <v>2</v>
      </c>
      <c r="X657" s="54">
        <v>45708.619131944397</v>
      </c>
      <c r="Y657" s="45" t="s">
        <v>92</v>
      </c>
      <c r="Z657" s="55" t="s">
        <v>2867</v>
      </c>
      <c r="AA657" s="44" t="s">
        <v>105</v>
      </c>
      <c r="AB657" s="56" t="s">
        <v>681</v>
      </c>
      <c r="AC657" s="57" t="s">
        <v>2901</v>
      </c>
      <c r="AD657" s="45" t="s">
        <v>2868</v>
      </c>
      <c r="AE657" s="58">
        <v>0.1</v>
      </c>
      <c r="AF657" s="45">
        <v>0</v>
      </c>
      <c r="AG657" s="59">
        <v>0.9</v>
      </c>
      <c r="AH657" s="45">
        <v>180</v>
      </c>
      <c r="AO657" s="60">
        <v>4.1399999999999999E-2</v>
      </c>
    </row>
    <row r="658" spans="1:41" ht="20.25" customHeight="1" x14ac:dyDescent="0.45">
      <c r="A658" s="62" t="str">
        <f>VLOOKUP(E658,销售员!A:B,2,0)</f>
        <v>南区</v>
      </c>
      <c r="B658" s="62" t="str">
        <f>VLOOKUP(E658,销售员!A:C,3,0)</f>
        <v>沪浙</v>
      </c>
      <c r="C658" s="24" t="str">
        <f>VLOOKUP(E658,销售员!A:D,4,0)</f>
        <v>浙江</v>
      </c>
      <c r="D658" s="45">
        <v>822499</v>
      </c>
      <c r="E658" s="46" t="s">
        <v>3442</v>
      </c>
      <c r="F658" s="45" t="s">
        <v>3443</v>
      </c>
      <c r="G658" s="45" t="s">
        <v>234</v>
      </c>
      <c r="H658" s="45" t="s">
        <v>3444</v>
      </c>
      <c r="I658" s="44" t="s">
        <v>3445</v>
      </c>
      <c r="J658" s="47">
        <v>462722.12</v>
      </c>
      <c r="K658" s="48" t="s">
        <v>79</v>
      </c>
      <c r="L658" s="49">
        <v>477033</v>
      </c>
      <c r="M658" s="50">
        <v>0.03</v>
      </c>
      <c r="N658" s="46">
        <v>0</v>
      </c>
      <c r="O658" s="51" t="s">
        <v>2954</v>
      </c>
      <c r="P658" s="52" t="s">
        <v>213</v>
      </c>
      <c r="Q658" s="52" t="s">
        <v>113</v>
      </c>
      <c r="X658" s="54">
        <v>45708.624398148102</v>
      </c>
      <c r="Y658" s="45" t="s">
        <v>92</v>
      </c>
      <c r="Z658" s="55" t="s">
        <v>119</v>
      </c>
      <c r="AA658" s="44" t="s">
        <v>1262</v>
      </c>
      <c r="AC658" s="57" t="s">
        <v>937</v>
      </c>
      <c r="AD658" s="45">
        <v>60</v>
      </c>
      <c r="AF658" s="45">
        <v>60</v>
      </c>
      <c r="AO658" s="60">
        <v>0.03</v>
      </c>
    </row>
    <row r="659" spans="1:41" ht="20.25" customHeight="1" x14ac:dyDescent="0.45">
      <c r="A659" s="62" t="str">
        <f>VLOOKUP(E659,销售员!A:B,2,0)</f>
        <v>南区</v>
      </c>
      <c r="B659" s="62" t="str">
        <f>VLOOKUP(E659,销售员!A:C,3,0)</f>
        <v>广深</v>
      </c>
      <c r="C659" s="24" t="str">
        <f>VLOOKUP(E659,销售员!A:D,4,0)</f>
        <v>广东</v>
      </c>
      <c r="D659" s="45">
        <v>821447</v>
      </c>
      <c r="E659" s="46" t="s">
        <v>238</v>
      </c>
      <c r="F659" s="45" t="s">
        <v>3446</v>
      </c>
      <c r="G659" s="45" t="s">
        <v>3447</v>
      </c>
      <c r="H659" s="45" t="s">
        <v>3448</v>
      </c>
      <c r="I659" s="44" t="s">
        <v>3449</v>
      </c>
      <c r="J659" s="47">
        <v>94577.08</v>
      </c>
      <c r="K659" s="48" t="s">
        <v>79</v>
      </c>
      <c r="L659" s="49">
        <v>97502.14</v>
      </c>
      <c r="M659" s="50">
        <v>0.03</v>
      </c>
      <c r="N659" s="46">
        <v>0</v>
      </c>
      <c r="O659" s="51" t="s">
        <v>3389</v>
      </c>
      <c r="Q659" s="52" t="s">
        <v>113</v>
      </c>
      <c r="R659" s="53" t="s">
        <v>51</v>
      </c>
      <c r="V659" s="53">
        <v>120</v>
      </c>
      <c r="X659" s="54">
        <v>45708.661516203698</v>
      </c>
      <c r="Y659" s="45" t="s">
        <v>92</v>
      </c>
      <c r="Z659" s="55" t="s">
        <v>3450</v>
      </c>
      <c r="AA659" s="44" t="s">
        <v>94</v>
      </c>
      <c r="AB659" s="56" t="s">
        <v>2017</v>
      </c>
      <c r="AC659" s="57" t="s">
        <v>2901</v>
      </c>
      <c r="AD659" s="45">
        <v>120</v>
      </c>
      <c r="AF659" s="45">
        <v>120</v>
      </c>
      <c r="AO659" s="60">
        <v>0.03</v>
      </c>
    </row>
    <row r="660" spans="1:41" ht="20.25" customHeight="1" x14ac:dyDescent="0.45">
      <c r="A660" s="62" t="str">
        <f>VLOOKUP(E660,销售员!A:B,2,0)</f>
        <v>北区</v>
      </c>
      <c r="B660" s="62" t="str">
        <f>VLOOKUP(E660,销售员!A:C,3,0)</f>
        <v>陕豫鲁</v>
      </c>
      <c r="C660" s="24" t="str">
        <f>VLOOKUP(E660,销售员!A:D,4,0)</f>
        <v>山东</v>
      </c>
      <c r="D660" s="45">
        <v>822497</v>
      </c>
      <c r="E660" s="46" t="s">
        <v>3451</v>
      </c>
      <c r="F660" s="45" t="s">
        <v>3452</v>
      </c>
      <c r="G660" s="45" t="s">
        <v>3453</v>
      </c>
      <c r="H660" s="45" t="s">
        <v>3454</v>
      </c>
      <c r="I660" s="44" t="s">
        <v>3455</v>
      </c>
      <c r="J660" s="47">
        <v>1828246.52</v>
      </c>
      <c r="K660" s="48" t="s">
        <v>79</v>
      </c>
      <c r="L660" s="49">
        <v>1900017.98</v>
      </c>
      <c r="M660" s="50">
        <v>3.78E-2</v>
      </c>
      <c r="N660" s="46">
        <v>0</v>
      </c>
      <c r="O660" s="51" t="s">
        <v>3456</v>
      </c>
      <c r="P660" s="52" t="s">
        <v>3457</v>
      </c>
      <c r="Q660" s="52" t="s">
        <v>113</v>
      </c>
      <c r="R660" s="53" t="s">
        <v>51</v>
      </c>
      <c r="S660" s="53" t="s">
        <v>51</v>
      </c>
      <c r="T660" s="53">
        <v>120</v>
      </c>
      <c r="V660" s="53">
        <v>120</v>
      </c>
      <c r="X660" s="54">
        <v>45708.662152777797</v>
      </c>
      <c r="Y660" s="45" t="s">
        <v>92</v>
      </c>
      <c r="Z660" s="55" t="s">
        <v>114</v>
      </c>
      <c r="AA660" s="44" t="s">
        <v>105</v>
      </c>
      <c r="AB660" s="56" t="s">
        <v>3458</v>
      </c>
      <c r="AC660" s="57" t="s">
        <v>2901</v>
      </c>
      <c r="AD660" s="45">
        <v>120</v>
      </c>
      <c r="AF660" s="45">
        <v>120</v>
      </c>
      <c r="AO660" s="60">
        <v>3.78E-2</v>
      </c>
    </row>
    <row r="661" spans="1:41" ht="20.25" customHeight="1" x14ac:dyDescent="0.45">
      <c r="A661" s="62" t="str">
        <f>VLOOKUP(E661,销售员!A:B,2,0)</f>
        <v>北区</v>
      </c>
      <c r="B661" s="62" t="str">
        <f>VLOOKUP(E661,销售员!A:C,3,0)</f>
        <v>京津冀</v>
      </c>
      <c r="C661" s="24" t="str">
        <f>VLOOKUP(E661,销售员!A:D,4,0)</f>
        <v>北京</v>
      </c>
      <c r="D661" s="45">
        <v>822349</v>
      </c>
      <c r="E661" s="46" t="s">
        <v>485</v>
      </c>
      <c r="F661" s="45" t="s">
        <v>3323</v>
      </c>
      <c r="G661" s="45" t="s">
        <v>473</v>
      </c>
      <c r="H661" s="45" t="s">
        <v>3324</v>
      </c>
      <c r="I661" s="44" t="s">
        <v>3325</v>
      </c>
      <c r="J661" s="47">
        <v>60819.12</v>
      </c>
      <c r="K661" s="48" t="s">
        <v>79</v>
      </c>
      <c r="L661" s="49">
        <v>31842.5</v>
      </c>
      <c r="M661" s="50">
        <v>-0.91</v>
      </c>
      <c r="N661" s="46">
        <v>0</v>
      </c>
      <c r="O661" s="51" t="s">
        <v>237</v>
      </c>
      <c r="P661" s="52" t="s">
        <v>91</v>
      </c>
      <c r="Q661" s="52" t="s">
        <v>113</v>
      </c>
      <c r="X661" s="54">
        <v>45708.667164351798</v>
      </c>
      <c r="Y661" s="45" t="s">
        <v>92</v>
      </c>
      <c r="Z661" s="55" t="s">
        <v>119</v>
      </c>
      <c r="AA661" s="44" t="s">
        <v>127</v>
      </c>
      <c r="AC661" s="57" t="s">
        <v>937</v>
      </c>
      <c r="AD661" s="45">
        <v>60</v>
      </c>
      <c r="AF661" s="45">
        <v>60</v>
      </c>
      <c r="AO661" s="60">
        <v>4.4999999999999998E-2</v>
      </c>
    </row>
    <row r="662" spans="1:41" ht="20.25" customHeight="1" x14ac:dyDescent="0.45">
      <c r="A662" s="62" t="str">
        <f>VLOOKUP(E662,销售员!A:B,2,0)</f>
        <v>南区</v>
      </c>
      <c r="B662" s="62" t="str">
        <f>VLOOKUP(E662,销售员!A:C,3,0)</f>
        <v>福建</v>
      </c>
      <c r="C662" s="24" t="str">
        <f>VLOOKUP(E662,销售员!A:D,4,0)</f>
        <v>福建</v>
      </c>
      <c r="D662" s="45">
        <v>822519</v>
      </c>
      <c r="E662" s="46" t="s">
        <v>676</v>
      </c>
      <c r="F662" s="45" t="s">
        <v>3459</v>
      </c>
      <c r="G662" s="45" t="s">
        <v>3460</v>
      </c>
      <c r="H662" s="45" t="s">
        <v>3461</v>
      </c>
      <c r="I662" s="44" t="s">
        <v>3462</v>
      </c>
      <c r="J662" s="47">
        <v>129638.79</v>
      </c>
      <c r="K662" s="48" t="s">
        <v>79</v>
      </c>
      <c r="L662" s="49">
        <v>135747.47</v>
      </c>
      <c r="M662" s="50">
        <v>4.4999999999999998E-2</v>
      </c>
      <c r="N662" s="46">
        <v>0</v>
      </c>
      <c r="O662" s="51" t="s">
        <v>3296</v>
      </c>
      <c r="P662" s="52" t="s">
        <v>91</v>
      </c>
      <c r="Q662" s="52" t="s">
        <v>113</v>
      </c>
      <c r="X662" s="54">
        <v>45708.699050925898</v>
      </c>
      <c r="Y662" s="45" t="s">
        <v>52</v>
      </c>
      <c r="Z662" s="55" t="s">
        <v>119</v>
      </c>
      <c r="AA662" s="44" t="s">
        <v>94</v>
      </c>
      <c r="AB662" s="56" t="s">
        <v>3463</v>
      </c>
      <c r="AC662" s="57" t="s">
        <v>610</v>
      </c>
      <c r="AD662" s="45">
        <v>60</v>
      </c>
      <c r="AF662" s="45">
        <v>60</v>
      </c>
      <c r="AO662" s="60">
        <v>4.4999999999999998E-2</v>
      </c>
    </row>
    <row r="663" spans="1:41" ht="20.25" customHeight="1" x14ac:dyDescent="0.45">
      <c r="A663" s="62" t="str">
        <f>VLOOKUP(E663,销售员!A:B,2,0)</f>
        <v>南区</v>
      </c>
      <c r="B663" s="62" t="str">
        <f>VLOOKUP(E663,销售员!A:C,3,0)</f>
        <v>沪浙</v>
      </c>
      <c r="C663" s="24" t="str">
        <f>VLOOKUP(E663,销售员!A:D,4,0)</f>
        <v>浙江</v>
      </c>
      <c r="D663" s="45">
        <v>822562</v>
      </c>
      <c r="E663" s="46" t="s">
        <v>3442</v>
      </c>
      <c r="F663" s="45" t="s">
        <v>3443</v>
      </c>
      <c r="G663" s="45" t="s">
        <v>234</v>
      </c>
      <c r="H663" s="45" t="s">
        <v>3444</v>
      </c>
      <c r="I663" s="44" t="s">
        <v>3445</v>
      </c>
      <c r="J663" s="47">
        <v>462722.12</v>
      </c>
      <c r="K663" s="48" t="s">
        <v>79</v>
      </c>
      <c r="L663" s="49">
        <v>477033</v>
      </c>
      <c r="M663" s="50">
        <v>0.03</v>
      </c>
      <c r="N663" s="46">
        <v>0</v>
      </c>
      <c r="O663" s="51" t="s">
        <v>3464</v>
      </c>
      <c r="P663" s="52" t="s">
        <v>213</v>
      </c>
      <c r="Q663" s="52" t="s">
        <v>81</v>
      </c>
      <c r="R663" s="53" t="s">
        <v>51</v>
      </c>
      <c r="V663" s="53">
        <v>90</v>
      </c>
      <c r="X663" s="54">
        <v>45708.7327083333</v>
      </c>
      <c r="Y663" s="45" t="s">
        <v>92</v>
      </c>
      <c r="Z663" s="55" t="s">
        <v>3465</v>
      </c>
      <c r="AA663" s="44" t="s">
        <v>1262</v>
      </c>
      <c r="AC663" s="57" t="s">
        <v>937</v>
      </c>
      <c r="AD663" s="45">
        <v>90</v>
      </c>
      <c r="AF663" s="45">
        <v>90</v>
      </c>
      <c r="AO663" s="60">
        <v>0.03</v>
      </c>
    </row>
    <row r="664" spans="1:41" ht="20.25" customHeight="1" x14ac:dyDescent="0.45">
      <c r="A664" s="62" t="str">
        <f>VLOOKUP(E664,销售员!A:B,2,0)</f>
        <v>北区</v>
      </c>
      <c r="B664" s="62" t="str">
        <f>VLOOKUP(E664,销售员!A:C,3,0)</f>
        <v>京津冀</v>
      </c>
      <c r="C664" s="24" t="str">
        <f>VLOOKUP(E664,销售员!A:D,4,0)</f>
        <v>北京</v>
      </c>
      <c r="D664" s="45">
        <v>822561</v>
      </c>
      <c r="E664" s="46" t="s">
        <v>692</v>
      </c>
      <c r="F664" s="45" t="s">
        <v>3280</v>
      </c>
      <c r="G664" s="45" t="s">
        <v>1531</v>
      </c>
      <c r="H664" s="45" t="s">
        <v>3281</v>
      </c>
      <c r="I664" s="44" t="s">
        <v>3466</v>
      </c>
      <c r="J664" s="47">
        <v>4608</v>
      </c>
      <c r="K664" s="48" t="s">
        <v>79</v>
      </c>
      <c r="L664" s="49">
        <v>4800</v>
      </c>
      <c r="M664" s="50">
        <v>0.04</v>
      </c>
      <c r="N664" s="46">
        <v>0</v>
      </c>
      <c r="O664" s="51" t="s">
        <v>3283</v>
      </c>
      <c r="P664" s="52" t="s">
        <v>1703</v>
      </c>
      <c r="Q664" s="52" t="s">
        <v>81</v>
      </c>
      <c r="X664" s="54">
        <v>45708.736689814803</v>
      </c>
      <c r="Y664" s="45" t="s">
        <v>92</v>
      </c>
      <c r="Z664" s="55" t="s">
        <v>119</v>
      </c>
      <c r="AA664" s="44" t="s">
        <v>127</v>
      </c>
      <c r="AB664" s="56" t="s">
        <v>3467</v>
      </c>
      <c r="AC664" s="57" t="s">
        <v>2901</v>
      </c>
      <c r="AD664" s="45">
        <v>60</v>
      </c>
      <c r="AF664" s="45">
        <v>60</v>
      </c>
      <c r="AO664" s="60">
        <v>0.04</v>
      </c>
    </row>
    <row r="665" spans="1:41" ht="20.25" customHeight="1" x14ac:dyDescent="0.45">
      <c r="A665" s="62" t="str">
        <f>VLOOKUP(E665,销售员!A:B,2,0)</f>
        <v>北区</v>
      </c>
      <c r="B665" s="62" t="str">
        <f>VLOOKUP(E665,销售员!A:C,3,0)</f>
        <v>陕豫鲁</v>
      </c>
      <c r="C665" s="24" t="str">
        <f>VLOOKUP(E665,销售员!A:D,4,0)</f>
        <v>陕西</v>
      </c>
      <c r="D665" s="45">
        <v>822501</v>
      </c>
      <c r="E665" s="46" t="s">
        <v>354</v>
      </c>
      <c r="F665" s="45" t="s">
        <v>3468</v>
      </c>
      <c r="G665" s="45" t="s">
        <v>3469</v>
      </c>
      <c r="H665" s="45" t="s">
        <v>3470</v>
      </c>
      <c r="I665" s="44" t="s">
        <v>3471</v>
      </c>
      <c r="J665" s="47">
        <v>23337.965039999999</v>
      </c>
      <c r="K665" s="48" t="s">
        <v>79</v>
      </c>
      <c r="L665" s="49">
        <v>23602.9</v>
      </c>
      <c r="M665" s="50">
        <v>1.12E-2</v>
      </c>
      <c r="N665" s="46">
        <v>7080</v>
      </c>
      <c r="O665" s="51" t="s">
        <v>3472</v>
      </c>
      <c r="P665" s="52" t="s">
        <v>170</v>
      </c>
      <c r="Q665" s="52" t="s">
        <v>103</v>
      </c>
      <c r="X665" s="54">
        <v>45708.740312499998</v>
      </c>
      <c r="Y665" s="45" t="s">
        <v>118</v>
      </c>
      <c r="Z665" s="55" t="s">
        <v>119</v>
      </c>
      <c r="AA665" s="44" t="s">
        <v>105</v>
      </c>
      <c r="AC665" s="57" t="s">
        <v>2901</v>
      </c>
      <c r="AD665" s="45">
        <v>0</v>
      </c>
      <c r="AF665" s="45">
        <v>0</v>
      </c>
      <c r="AO665" s="60">
        <v>3.1E-2</v>
      </c>
    </row>
    <row r="666" spans="1:41" ht="20.25" customHeight="1" x14ac:dyDescent="0.45">
      <c r="A666" s="62" t="str">
        <f>VLOOKUP(E666,销售员!A:B,2,0)</f>
        <v>南区</v>
      </c>
      <c r="B666" s="62" t="str">
        <f>VLOOKUP(E666,销售员!A:C,3,0)</f>
        <v>云贵川渝</v>
      </c>
      <c r="C666" s="24" t="str">
        <f>VLOOKUP(E666,销售员!A:D,4,0)</f>
        <v>四川</v>
      </c>
      <c r="D666" s="45">
        <v>822572</v>
      </c>
      <c r="E666" s="46" t="s">
        <v>68</v>
      </c>
      <c r="F666" s="45" t="s">
        <v>903</v>
      </c>
      <c r="G666" s="45" t="s">
        <v>852</v>
      </c>
      <c r="H666" s="45" t="s">
        <v>904</v>
      </c>
      <c r="I666" s="44" t="s">
        <v>905</v>
      </c>
      <c r="J666" s="47">
        <v>1047843.54</v>
      </c>
      <c r="K666" s="48" t="s">
        <v>79</v>
      </c>
      <c r="L666" s="49">
        <v>1129934</v>
      </c>
      <c r="M666" s="50">
        <v>7.2700000000000001E-2</v>
      </c>
      <c r="N666" s="46">
        <v>0</v>
      </c>
      <c r="O666" s="51" t="s">
        <v>3473</v>
      </c>
      <c r="P666" s="52" t="s">
        <v>294</v>
      </c>
      <c r="Q666" s="52" t="s">
        <v>81</v>
      </c>
      <c r="R666" s="53" t="s">
        <v>51</v>
      </c>
      <c r="S666" s="53" t="s">
        <v>51</v>
      </c>
      <c r="T666" s="53">
        <v>180</v>
      </c>
      <c r="U666" s="53">
        <v>1.5</v>
      </c>
      <c r="V666" s="53">
        <v>180</v>
      </c>
      <c r="W666" s="53">
        <v>1.5</v>
      </c>
      <c r="X666" s="54">
        <v>45709.4061111111</v>
      </c>
      <c r="Y666" s="45" t="s">
        <v>52</v>
      </c>
      <c r="Z666" s="55" t="s">
        <v>3474</v>
      </c>
      <c r="AA666" s="44" t="s">
        <v>54</v>
      </c>
      <c r="AC666" s="57" t="s">
        <v>937</v>
      </c>
      <c r="AD666" s="45">
        <v>180</v>
      </c>
      <c r="AF666" s="45">
        <v>180</v>
      </c>
      <c r="AO666" s="60">
        <v>5.8700000000000002E-2</v>
      </c>
    </row>
    <row r="667" spans="1:41" ht="20.25" customHeight="1" x14ac:dyDescent="0.45">
      <c r="A667" s="62" t="str">
        <f>VLOOKUP(E667,销售员!A:B,2,0)</f>
        <v>北区</v>
      </c>
      <c r="B667" s="62" t="str">
        <f>VLOOKUP(E667,销售员!A:C,3,0)</f>
        <v>京津冀</v>
      </c>
      <c r="C667" s="24" t="str">
        <f>VLOOKUP(E667,销售员!A:D,4,0)</f>
        <v>北京</v>
      </c>
      <c r="D667" s="45">
        <v>822596</v>
      </c>
      <c r="E667" s="46" t="s">
        <v>776</v>
      </c>
      <c r="F667" s="45" t="s">
        <v>3475</v>
      </c>
      <c r="G667" s="45" t="s">
        <v>1102</v>
      </c>
      <c r="H667" s="45" t="s">
        <v>3476</v>
      </c>
      <c r="I667" s="44" t="s">
        <v>3477</v>
      </c>
      <c r="J667" s="47">
        <v>1340.8</v>
      </c>
      <c r="K667" s="48" t="s">
        <v>79</v>
      </c>
      <c r="L667" s="49">
        <v>1404</v>
      </c>
      <c r="M667" s="50">
        <v>4.4999999999999998E-2</v>
      </c>
      <c r="N667" s="46">
        <v>0</v>
      </c>
      <c r="O667" s="51" t="s">
        <v>754</v>
      </c>
      <c r="Q667" s="52" t="s">
        <v>113</v>
      </c>
      <c r="X667" s="54">
        <v>45709.413541666698</v>
      </c>
      <c r="Y667" s="45" t="s">
        <v>118</v>
      </c>
      <c r="Z667" s="55" t="s">
        <v>119</v>
      </c>
      <c r="AA667" s="44" t="s">
        <v>127</v>
      </c>
      <c r="AB667" s="56" t="s">
        <v>3478</v>
      </c>
      <c r="AC667" s="57" t="s">
        <v>2901</v>
      </c>
      <c r="AD667" s="45">
        <v>0</v>
      </c>
      <c r="AF667" s="45">
        <v>0</v>
      </c>
      <c r="AO667" s="60">
        <v>4.4999999999999998E-2</v>
      </c>
    </row>
    <row r="668" spans="1:41" ht="20.25" customHeight="1" x14ac:dyDescent="0.45">
      <c r="A668" s="62" t="str">
        <f>VLOOKUP(E668,销售员!A:B,2,0)</f>
        <v>北区</v>
      </c>
      <c r="B668" s="62" t="str">
        <f>VLOOKUP(E668,销售员!A:C,3,0)</f>
        <v>京津冀</v>
      </c>
      <c r="C668" s="24" t="str">
        <f>VLOOKUP(E668,销售员!A:D,4,0)</f>
        <v>北京</v>
      </c>
      <c r="D668" s="45">
        <v>822524</v>
      </c>
      <c r="E668" s="46" t="s">
        <v>311</v>
      </c>
      <c r="F668" s="45" t="s">
        <v>3479</v>
      </c>
      <c r="G668" s="45" t="s">
        <v>2174</v>
      </c>
      <c r="H668" s="45" t="s">
        <v>3480</v>
      </c>
      <c r="I668" s="44" t="s">
        <v>3481</v>
      </c>
      <c r="J668" s="47">
        <v>10382.1</v>
      </c>
      <c r="K668" s="48" t="s">
        <v>79</v>
      </c>
      <c r="L668" s="49">
        <v>10654</v>
      </c>
      <c r="M668" s="50">
        <v>2.5499999999999998E-2</v>
      </c>
      <c r="N668" s="46">
        <v>0</v>
      </c>
      <c r="O668" s="51" t="s">
        <v>702</v>
      </c>
      <c r="P668" s="52" t="s">
        <v>91</v>
      </c>
      <c r="Q668" s="52" t="s">
        <v>113</v>
      </c>
      <c r="X668" s="54">
        <v>45709.417199074102</v>
      </c>
      <c r="Y668" s="45" t="s">
        <v>118</v>
      </c>
      <c r="Z668" s="55" t="s">
        <v>119</v>
      </c>
      <c r="AA668" s="44" t="s">
        <v>127</v>
      </c>
      <c r="AC668" s="57" t="s">
        <v>937</v>
      </c>
      <c r="AD668" s="45">
        <v>0</v>
      </c>
      <c r="AF668" s="45">
        <v>0</v>
      </c>
      <c r="AO668" s="60">
        <v>4.4999999999999998E-2</v>
      </c>
    </row>
    <row r="669" spans="1:41" ht="20.25" customHeight="1" x14ac:dyDescent="0.45">
      <c r="A669" s="62" t="str">
        <f>VLOOKUP(E669,销售员!A:B,2,0)</f>
        <v>北区</v>
      </c>
      <c r="B669" s="62" t="str">
        <f>VLOOKUP(E669,销售员!A:C,3,0)</f>
        <v>京津冀</v>
      </c>
      <c r="C669" s="24" t="str">
        <f>VLOOKUP(E669,销售员!A:D,4,0)</f>
        <v>北京</v>
      </c>
      <c r="D669" s="45">
        <v>822622</v>
      </c>
      <c r="E669" s="46" t="s">
        <v>260</v>
      </c>
      <c r="F669" s="45" t="s">
        <v>3482</v>
      </c>
      <c r="G669" s="45" t="s">
        <v>1979</v>
      </c>
      <c r="H669" s="45" t="s">
        <v>3483</v>
      </c>
      <c r="I669" s="44" t="s">
        <v>3484</v>
      </c>
      <c r="J669" s="47">
        <v>11550.34</v>
      </c>
      <c r="K669" s="48" t="s">
        <v>79</v>
      </c>
      <c r="L669" s="49">
        <v>12094.6</v>
      </c>
      <c r="M669" s="50">
        <v>4.4999999999999998E-2</v>
      </c>
      <c r="N669" s="46">
        <v>0</v>
      </c>
      <c r="O669" s="51" t="s">
        <v>237</v>
      </c>
      <c r="P669" s="52" t="s">
        <v>91</v>
      </c>
      <c r="Q669" s="52" t="s">
        <v>113</v>
      </c>
      <c r="X669" s="54">
        <v>45709.439710648097</v>
      </c>
      <c r="Y669" s="45" t="s">
        <v>92</v>
      </c>
      <c r="Z669" s="55" t="s">
        <v>119</v>
      </c>
      <c r="AA669" s="44" t="s">
        <v>127</v>
      </c>
      <c r="AC669" s="57" t="s">
        <v>937</v>
      </c>
      <c r="AD669" s="45">
        <v>60</v>
      </c>
      <c r="AF669" s="45">
        <v>60</v>
      </c>
      <c r="AO669" s="60">
        <v>4.4999999999999998E-2</v>
      </c>
    </row>
    <row r="670" spans="1:41" ht="20.25" customHeight="1" x14ac:dyDescent="0.45">
      <c r="A670" s="62" t="str">
        <f>VLOOKUP(E670,销售员!A:B,2,0)</f>
        <v>北区</v>
      </c>
      <c r="B670" s="62" t="str">
        <f>VLOOKUP(E670,销售员!A:C,3,0)</f>
        <v>行业业务</v>
      </c>
      <c r="C670" s="24" t="str">
        <f>VLOOKUP(E670,销售员!A:D,4,0)</f>
        <v>综合</v>
      </c>
      <c r="D670" s="45">
        <v>822612</v>
      </c>
      <c r="E670" s="46" t="s">
        <v>1206</v>
      </c>
      <c r="F670" s="45" t="s">
        <v>3485</v>
      </c>
      <c r="G670" s="45" t="s">
        <v>1208</v>
      </c>
      <c r="H670" s="45" t="s">
        <v>3486</v>
      </c>
      <c r="I670" s="44" t="s">
        <v>3487</v>
      </c>
      <c r="J670" s="47">
        <v>35110.32</v>
      </c>
      <c r="K670" s="48" t="s">
        <v>79</v>
      </c>
      <c r="L670" s="49">
        <v>18098.099999999999</v>
      </c>
      <c r="M670" s="50">
        <v>-0.94</v>
      </c>
      <c r="N670" s="46">
        <v>0</v>
      </c>
      <c r="O670" s="51" t="s">
        <v>3488</v>
      </c>
      <c r="P670" s="52" t="s">
        <v>213</v>
      </c>
      <c r="Q670" s="52" t="s">
        <v>113</v>
      </c>
      <c r="X670" s="54">
        <v>45709.447337963</v>
      </c>
      <c r="Y670" s="45" t="s">
        <v>92</v>
      </c>
      <c r="Z670" s="55" t="s">
        <v>119</v>
      </c>
      <c r="AA670" s="44" t="s">
        <v>105</v>
      </c>
      <c r="AB670" s="56" t="s">
        <v>1136</v>
      </c>
      <c r="AC670" s="57" t="s">
        <v>2901</v>
      </c>
      <c r="AD670" s="45">
        <v>30</v>
      </c>
      <c r="AF670" s="45">
        <v>30</v>
      </c>
      <c r="AO670" s="60">
        <v>0.03</v>
      </c>
    </row>
    <row r="671" spans="1:41" ht="20.25" customHeight="1" x14ac:dyDescent="0.45">
      <c r="A671" s="62" t="str">
        <f>VLOOKUP(E671,销售员!A:B,2,0)</f>
        <v>北区</v>
      </c>
      <c r="B671" s="62" t="str">
        <f>VLOOKUP(E671,销售员!A:C,3,0)</f>
        <v>陕豫鲁</v>
      </c>
      <c r="C671" s="24" t="str">
        <f>VLOOKUP(E671,销售员!A:D,4,0)</f>
        <v>陕西</v>
      </c>
      <c r="D671" s="45">
        <v>821860</v>
      </c>
      <c r="E671" s="46" t="s">
        <v>56</v>
      </c>
      <c r="F671" s="45" t="s">
        <v>3489</v>
      </c>
      <c r="G671" s="45" t="s">
        <v>2609</v>
      </c>
      <c r="H671" s="45" t="s">
        <v>2610</v>
      </c>
      <c r="I671" s="44" t="s">
        <v>2611</v>
      </c>
      <c r="J671" s="47">
        <v>44693.760000000002</v>
      </c>
      <c r="K671" s="48" t="s">
        <v>79</v>
      </c>
      <c r="L671" s="49">
        <v>45152</v>
      </c>
      <c r="M671" s="50">
        <v>1.01E-2</v>
      </c>
      <c r="N671" s="46">
        <v>21725</v>
      </c>
      <c r="O671" s="51" t="s">
        <v>3490</v>
      </c>
      <c r="P671" s="52" t="s">
        <v>266</v>
      </c>
      <c r="Q671" s="52" t="s">
        <v>113</v>
      </c>
      <c r="X671" s="54">
        <v>45709.463483796302</v>
      </c>
      <c r="Y671" s="45" t="s">
        <v>118</v>
      </c>
      <c r="Z671" s="55" t="s">
        <v>119</v>
      </c>
      <c r="AA671" s="44" t="s">
        <v>105</v>
      </c>
      <c r="AC671" s="57" t="s">
        <v>2901</v>
      </c>
      <c r="AD671" s="45">
        <v>0</v>
      </c>
      <c r="AF671" s="45">
        <v>0</v>
      </c>
      <c r="AO671" s="60">
        <v>0.03</v>
      </c>
    </row>
    <row r="672" spans="1:41" ht="20.25" customHeight="1" x14ac:dyDescent="0.45">
      <c r="A672" s="62" t="str">
        <f>VLOOKUP(E672,销售员!A:B,2,0)</f>
        <v>南区</v>
      </c>
      <c r="B672" s="62" t="str">
        <f>VLOOKUP(E672,销售员!A:C,3,0)</f>
        <v>广深</v>
      </c>
      <c r="C672" s="24" t="str">
        <f>VLOOKUP(E672,销售员!A:D,4,0)</f>
        <v>广东</v>
      </c>
      <c r="D672" s="45">
        <v>822629</v>
      </c>
      <c r="E672" s="46" t="s">
        <v>238</v>
      </c>
      <c r="F672" s="45" t="s">
        <v>3491</v>
      </c>
      <c r="G672" s="45" t="s">
        <v>3492</v>
      </c>
      <c r="H672" s="45" t="s">
        <v>3493</v>
      </c>
      <c r="I672" s="44" t="s">
        <v>3494</v>
      </c>
      <c r="J672" s="47">
        <v>672352.88</v>
      </c>
      <c r="K672" s="48" t="s">
        <v>79</v>
      </c>
      <c r="L672" s="49">
        <v>679284.45</v>
      </c>
      <c r="M672" s="50">
        <v>1.0200000000000001E-2</v>
      </c>
      <c r="N672" s="46">
        <v>0</v>
      </c>
      <c r="O672" s="51" t="s">
        <v>3495</v>
      </c>
      <c r="P672" s="52" t="s">
        <v>213</v>
      </c>
      <c r="Q672" s="52" t="s">
        <v>113</v>
      </c>
      <c r="X672" s="54">
        <v>45709.469317129602</v>
      </c>
      <c r="Y672" s="45" t="s">
        <v>118</v>
      </c>
      <c r="Z672" s="55" t="s">
        <v>119</v>
      </c>
      <c r="AA672" s="44" t="s">
        <v>94</v>
      </c>
      <c r="AC672" s="57" t="s">
        <v>937</v>
      </c>
      <c r="AD672" s="45">
        <v>0</v>
      </c>
      <c r="AF672" s="45">
        <v>0</v>
      </c>
      <c r="AO672" s="60">
        <v>0.03</v>
      </c>
    </row>
    <row r="673" spans="1:41" ht="20.25" customHeight="1" x14ac:dyDescent="0.45">
      <c r="A673" s="62" t="str">
        <f>VLOOKUP(E673,销售员!A:B,2,0)</f>
        <v>北区</v>
      </c>
      <c r="B673" s="62" t="str">
        <f>VLOOKUP(E673,销售员!A:C,3,0)</f>
        <v>黑吉辽</v>
      </c>
      <c r="C673" s="24" t="str">
        <f>VLOOKUP(E673,销售员!A:D,4,0)</f>
        <v>吉林</v>
      </c>
      <c r="D673" s="45">
        <v>822609</v>
      </c>
      <c r="E673" s="46" t="s">
        <v>1673</v>
      </c>
      <c r="F673" s="45" t="s">
        <v>3496</v>
      </c>
      <c r="G673" s="45" t="s">
        <v>3497</v>
      </c>
      <c r="H673" s="45" t="s">
        <v>3498</v>
      </c>
      <c r="I673" s="44" t="s">
        <v>3499</v>
      </c>
      <c r="J673" s="47">
        <v>6778.1779999999999</v>
      </c>
      <c r="K673" s="48" t="s">
        <v>79</v>
      </c>
      <c r="L673" s="49">
        <v>8000</v>
      </c>
      <c r="M673" s="50">
        <v>0.1527</v>
      </c>
      <c r="N673" s="46">
        <v>0</v>
      </c>
      <c r="O673" s="51" t="s">
        <v>3500</v>
      </c>
      <c r="Q673" s="52" t="s">
        <v>103</v>
      </c>
      <c r="R673" s="53" t="s">
        <v>51</v>
      </c>
      <c r="S673" s="53" t="s">
        <v>51</v>
      </c>
      <c r="T673" s="53">
        <v>115</v>
      </c>
      <c r="V673" s="53">
        <v>115</v>
      </c>
      <c r="X673" s="54">
        <v>45709.478125000001</v>
      </c>
      <c r="Y673" s="45" t="s">
        <v>52</v>
      </c>
      <c r="Z673" s="55" t="s">
        <v>3501</v>
      </c>
      <c r="AA673" s="44" t="s">
        <v>127</v>
      </c>
      <c r="AC673" s="57" t="s">
        <v>937</v>
      </c>
      <c r="AD673" s="45">
        <v>115</v>
      </c>
      <c r="AF673" s="45">
        <v>115</v>
      </c>
      <c r="AO673" s="60">
        <v>4.48E-2</v>
      </c>
    </row>
    <row r="674" spans="1:41" ht="20.25" customHeight="1" x14ac:dyDescent="0.45">
      <c r="A674" s="62" t="str">
        <f>VLOOKUP(E674,销售员!A:B,2,0)</f>
        <v>北区</v>
      </c>
      <c r="B674" s="62" t="str">
        <f>VLOOKUP(E674,销售员!A:C,3,0)</f>
        <v>行业业务</v>
      </c>
      <c r="C674" s="24" t="str">
        <f>VLOOKUP(E674,销售员!A:D,4,0)</f>
        <v>综合</v>
      </c>
      <c r="D674" s="45">
        <v>822612</v>
      </c>
      <c r="E674" s="46" t="s">
        <v>1206</v>
      </c>
      <c r="F674" s="45" t="s">
        <v>3485</v>
      </c>
      <c r="G674" s="45" t="s">
        <v>1208</v>
      </c>
      <c r="H674" s="45" t="s">
        <v>3486</v>
      </c>
      <c r="I674" s="44" t="s">
        <v>3487</v>
      </c>
      <c r="J674" s="47">
        <v>35110.32</v>
      </c>
      <c r="K674" s="48" t="s">
        <v>79</v>
      </c>
      <c r="L674" s="49">
        <v>18098.099999999999</v>
      </c>
      <c r="M674" s="50">
        <v>-0.94</v>
      </c>
      <c r="N674" s="46">
        <v>0</v>
      </c>
      <c r="O674" s="51" t="s">
        <v>3502</v>
      </c>
      <c r="P674" s="52" t="s">
        <v>213</v>
      </c>
      <c r="Q674" s="52" t="s">
        <v>113</v>
      </c>
      <c r="X674" s="54">
        <v>45709.485173611101</v>
      </c>
      <c r="Y674" s="45" t="s">
        <v>849</v>
      </c>
      <c r="Z674" s="55" t="s">
        <v>119</v>
      </c>
      <c r="AA674" s="44" t="s">
        <v>105</v>
      </c>
      <c r="AC674" s="57" t="s">
        <v>937</v>
      </c>
      <c r="AD674" s="45">
        <v>30</v>
      </c>
      <c r="AF674" s="45">
        <v>30</v>
      </c>
      <c r="AO674" s="60">
        <v>0.03</v>
      </c>
    </row>
    <row r="675" spans="1:41" ht="20.25" customHeight="1" x14ac:dyDescent="0.45">
      <c r="A675" s="62" t="str">
        <f>VLOOKUP(E675,销售员!A:B,2,0)</f>
        <v>南区</v>
      </c>
      <c r="B675" s="62" t="str">
        <f>VLOOKUP(E675,销售员!A:C,3,0)</f>
        <v>鄂赣</v>
      </c>
      <c r="C675" s="24" t="str">
        <f>VLOOKUP(E675,销售员!A:D,4,0)</f>
        <v>江西</v>
      </c>
      <c r="D675" s="45">
        <v>822695</v>
      </c>
      <c r="E675" s="46" t="s">
        <v>670</v>
      </c>
      <c r="F675" s="45" t="s">
        <v>3503</v>
      </c>
      <c r="G675" s="45" t="s">
        <v>3186</v>
      </c>
      <c r="H675" s="45" t="s">
        <v>3504</v>
      </c>
      <c r="I675" s="44" t="s">
        <v>3505</v>
      </c>
      <c r="J675" s="47">
        <v>58759.47</v>
      </c>
      <c r="K675" s="48" t="s">
        <v>79</v>
      </c>
      <c r="L675" s="49">
        <v>61528.2</v>
      </c>
      <c r="M675" s="50">
        <v>4.4999999999999998E-2</v>
      </c>
      <c r="N675" s="46">
        <v>0</v>
      </c>
      <c r="O675" s="51" t="s">
        <v>3506</v>
      </c>
      <c r="P675" s="52" t="s">
        <v>91</v>
      </c>
      <c r="Q675" s="52" t="s">
        <v>113</v>
      </c>
      <c r="R675" s="53" t="s">
        <v>51</v>
      </c>
      <c r="V675" s="53">
        <v>150</v>
      </c>
      <c r="X675" s="54">
        <v>45709.604143518503</v>
      </c>
      <c r="Y675" s="45" t="s">
        <v>52</v>
      </c>
      <c r="Z675" s="55" t="s">
        <v>3507</v>
      </c>
      <c r="AA675" s="44" t="s">
        <v>1262</v>
      </c>
      <c r="AC675" s="57" t="s">
        <v>937</v>
      </c>
      <c r="AD675" s="45">
        <v>150</v>
      </c>
      <c r="AF675" s="45">
        <v>150</v>
      </c>
      <c r="AO675" s="60">
        <v>4.4999999999999998E-2</v>
      </c>
    </row>
    <row r="676" spans="1:41" ht="20.25" customHeight="1" x14ac:dyDescent="0.45">
      <c r="A676" s="62" t="str">
        <f>VLOOKUP(E676,销售员!A:B,2,0)</f>
        <v>北区</v>
      </c>
      <c r="B676" s="62" t="str">
        <f>VLOOKUP(E676,销售员!A:C,3,0)</f>
        <v>黑吉辽</v>
      </c>
      <c r="C676" s="24" t="str">
        <f>VLOOKUP(E676,销售员!A:D,4,0)</f>
        <v>吉林</v>
      </c>
      <c r="D676" s="45">
        <v>822710</v>
      </c>
      <c r="E676" s="46" t="s">
        <v>2492</v>
      </c>
      <c r="F676" s="45" t="s">
        <v>3508</v>
      </c>
      <c r="G676" s="45" t="s">
        <v>2494</v>
      </c>
      <c r="H676" s="45" t="s">
        <v>3509</v>
      </c>
      <c r="I676" s="44" t="s">
        <v>3510</v>
      </c>
      <c r="J676" s="47">
        <v>1024060.06</v>
      </c>
      <c r="K676" s="48" t="s">
        <v>79</v>
      </c>
      <c r="L676" s="49">
        <v>1066979</v>
      </c>
      <c r="M676" s="50">
        <v>4.02E-2</v>
      </c>
      <c r="N676" s="46">
        <v>0</v>
      </c>
      <c r="O676" s="51" t="s">
        <v>3511</v>
      </c>
      <c r="P676" s="52" t="s">
        <v>61</v>
      </c>
      <c r="Q676" s="52" t="s">
        <v>113</v>
      </c>
      <c r="R676" s="53" t="s">
        <v>51</v>
      </c>
      <c r="S676" s="53" t="s">
        <v>51</v>
      </c>
      <c r="T676" s="53">
        <v>120</v>
      </c>
      <c r="U676" s="53">
        <v>-0.5</v>
      </c>
      <c r="V676" s="53">
        <v>120</v>
      </c>
      <c r="W676" s="53">
        <v>-0.5</v>
      </c>
      <c r="X676" s="54">
        <v>45709.624178240701</v>
      </c>
      <c r="Y676" s="45" t="s">
        <v>52</v>
      </c>
      <c r="Z676" s="55" t="s">
        <v>3512</v>
      </c>
      <c r="AA676" s="44" t="s">
        <v>127</v>
      </c>
      <c r="AC676" s="57" t="s">
        <v>937</v>
      </c>
      <c r="AD676" s="45">
        <v>120</v>
      </c>
      <c r="AF676" s="45">
        <v>120</v>
      </c>
      <c r="AO676" s="60">
        <v>4.4999999999999998E-2</v>
      </c>
    </row>
    <row r="677" spans="1:41" ht="20.25" customHeight="1" x14ac:dyDescent="0.45">
      <c r="A677" s="62" t="str">
        <f>VLOOKUP(E677,销售员!A:B,2,0)</f>
        <v>南区</v>
      </c>
      <c r="B677" s="62" t="str">
        <f>VLOOKUP(E677,销售员!A:C,3,0)</f>
        <v>苏皖</v>
      </c>
      <c r="C677" s="24" t="str">
        <f>VLOOKUP(E677,销售员!A:D,4,0)</f>
        <v>安徽</v>
      </c>
      <c r="D677" s="45">
        <v>822703</v>
      </c>
      <c r="E677" s="46" t="s">
        <v>180</v>
      </c>
      <c r="F677" s="45" t="s">
        <v>3513</v>
      </c>
      <c r="G677" s="45" t="s">
        <v>3268</v>
      </c>
      <c r="H677" s="45" t="s">
        <v>3514</v>
      </c>
      <c r="I677" s="44" t="s">
        <v>3515</v>
      </c>
      <c r="J677" s="47">
        <v>2008.9998399999999</v>
      </c>
      <c r="K677" s="48" t="s">
        <v>79</v>
      </c>
      <c r="L677" s="49">
        <v>2045</v>
      </c>
      <c r="M677" s="50">
        <v>1.7600000000000001E-2</v>
      </c>
      <c r="N677" s="46">
        <v>0</v>
      </c>
      <c r="O677" s="51" t="s">
        <v>3516</v>
      </c>
      <c r="Q677" s="52" t="s">
        <v>103</v>
      </c>
      <c r="X677" s="54">
        <v>45709.625960648104</v>
      </c>
      <c r="Y677" s="45" t="s">
        <v>92</v>
      </c>
      <c r="Z677" s="55" t="s">
        <v>119</v>
      </c>
      <c r="AA677" s="44" t="s">
        <v>83</v>
      </c>
      <c r="AC677" s="57" t="s">
        <v>937</v>
      </c>
      <c r="AD677" s="45">
        <v>0</v>
      </c>
      <c r="AF677" s="45">
        <v>0</v>
      </c>
      <c r="AO677" s="60">
        <v>1.78E-2</v>
      </c>
    </row>
    <row r="678" spans="1:41" ht="20.25" customHeight="1" x14ac:dyDescent="0.45">
      <c r="A678" s="62" t="str">
        <f>VLOOKUP(E678,销售员!A:B,2,0)</f>
        <v>南区</v>
      </c>
      <c r="B678" s="62" t="str">
        <f>VLOOKUP(E678,销售员!A:C,3,0)</f>
        <v>广深</v>
      </c>
      <c r="C678" s="24" t="str">
        <f>VLOOKUP(E678,销售员!A:D,4,0)</f>
        <v>广东</v>
      </c>
      <c r="D678" s="45">
        <v>821520</v>
      </c>
      <c r="E678" s="46" t="s">
        <v>1881</v>
      </c>
      <c r="F678" s="45" t="s">
        <v>2940</v>
      </c>
      <c r="G678" s="45" t="s">
        <v>2941</v>
      </c>
      <c r="H678" s="45" t="s">
        <v>2942</v>
      </c>
      <c r="I678" s="44" t="s">
        <v>2943</v>
      </c>
      <c r="J678" s="47">
        <v>500520</v>
      </c>
      <c r="K678" s="48" t="s">
        <v>79</v>
      </c>
      <c r="L678" s="49">
        <v>172000</v>
      </c>
      <c r="M678" s="50">
        <v>-1.91</v>
      </c>
      <c r="N678" s="46">
        <v>0</v>
      </c>
      <c r="O678" s="51" t="s">
        <v>3517</v>
      </c>
      <c r="Q678" s="52" t="s">
        <v>113</v>
      </c>
      <c r="R678" s="53" t="s">
        <v>51</v>
      </c>
      <c r="V678" s="53">
        <v>120</v>
      </c>
      <c r="X678" s="54">
        <v>45709.6277430556</v>
      </c>
      <c r="Y678" s="45" t="s">
        <v>92</v>
      </c>
      <c r="Z678" s="55" t="s">
        <v>2945</v>
      </c>
      <c r="AA678" s="44" t="s">
        <v>94</v>
      </c>
      <c r="AC678" s="57" t="s">
        <v>610</v>
      </c>
      <c r="AD678" s="45">
        <v>120</v>
      </c>
      <c r="AF678" s="45">
        <v>120</v>
      </c>
      <c r="AO678" s="60">
        <v>0.03</v>
      </c>
    </row>
    <row r="679" spans="1:41" ht="20.25" customHeight="1" x14ac:dyDescent="0.45">
      <c r="A679" s="62" t="str">
        <f>VLOOKUP(E679,销售员!A:B,2,0)</f>
        <v>南区</v>
      </c>
      <c r="B679" s="62" t="str">
        <f>VLOOKUP(E679,销售员!A:C,3,0)</f>
        <v>福建</v>
      </c>
      <c r="C679" s="24" t="str">
        <f>VLOOKUP(E679,销售员!A:D,4,0)</f>
        <v>福建</v>
      </c>
      <c r="D679" s="45">
        <v>822691</v>
      </c>
      <c r="E679" s="46" t="s">
        <v>226</v>
      </c>
      <c r="F679" s="45" t="s">
        <v>3053</v>
      </c>
      <c r="G679" s="45" t="s">
        <v>531</v>
      </c>
      <c r="H679" s="45" t="s">
        <v>3054</v>
      </c>
      <c r="I679" s="44" t="s">
        <v>3055</v>
      </c>
      <c r="J679" s="47">
        <v>281681.84999999998</v>
      </c>
      <c r="K679" s="48" t="s">
        <v>79</v>
      </c>
      <c r="L679" s="49">
        <v>294954.90000000002</v>
      </c>
      <c r="M679" s="50">
        <v>4.4999999999999998E-2</v>
      </c>
      <c r="N679" s="46">
        <v>0</v>
      </c>
      <c r="O679" s="51" t="s">
        <v>2658</v>
      </c>
      <c r="P679" s="52" t="s">
        <v>91</v>
      </c>
      <c r="Q679" s="52" t="s">
        <v>81</v>
      </c>
      <c r="R679" s="53" t="s">
        <v>51</v>
      </c>
      <c r="V679" s="53">
        <v>90</v>
      </c>
      <c r="X679" s="54">
        <v>45709.628472222197</v>
      </c>
      <c r="Y679" s="45" t="s">
        <v>92</v>
      </c>
      <c r="Z679" s="55" t="s">
        <v>3196</v>
      </c>
      <c r="AA679" s="44" t="s">
        <v>94</v>
      </c>
      <c r="AC679" s="57" t="s">
        <v>937</v>
      </c>
      <c r="AD679" s="45">
        <v>90</v>
      </c>
      <c r="AF679" s="45">
        <v>90</v>
      </c>
      <c r="AO679" s="60">
        <v>4.4999999999999998E-2</v>
      </c>
    </row>
    <row r="680" spans="1:41" ht="20.25" customHeight="1" x14ac:dyDescent="0.45">
      <c r="A680" s="62" t="str">
        <f>VLOOKUP(E680,销售员!A:B,2,0)</f>
        <v>南区</v>
      </c>
      <c r="B680" s="62" t="str">
        <f>VLOOKUP(E680,销售员!A:C,3,0)</f>
        <v>福建</v>
      </c>
      <c r="C680" s="24" t="str">
        <f>VLOOKUP(E680,销售员!A:D,4,0)</f>
        <v>福建</v>
      </c>
      <c r="D680" s="45">
        <v>822701</v>
      </c>
      <c r="E680" s="46" t="s">
        <v>226</v>
      </c>
      <c r="F680" s="45" t="s">
        <v>227</v>
      </c>
      <c r="G680" s="45" t="s">
        <v>228</v>
      </c>
      <c r="H680" s="45" t="s">
        <v>229</v>
      </c>
      <c r="I680" s="44" t="s">
        <v>230</v>
      </c>
      <c r="J680" s="47">
        <v>334885.88</v>
      </c>
      <c r="K680" s="48" t="s">
        <v>79</v>
      </c>
      <c r="L680" s="49">
        <v>345242.96</v>
      </c>
      <c r="M680" s="50">
        <v>0.03</v>
      </c>
      <c r="N680" s="46">
        <v>0</v>
      </c>
      <c r="O680" s="51" t="s">
        <v>3518</v>
      </c>
      <c r="P680" s="52" t="s">
        <v>232</v>
      </c>
      <c r="Q680" s="52" t="s">
        <v>81</v>
      </c>
      <c r="R680" s="53" t="s">
        <v>51</v>
      </c>
      <c r="V680" s="53">
        <v>100</v>
      </c>
      <c r="X680" s="54">
        <v>45709.629768518498</v>
      </c>
      <c r="Y680" s="45" t="s">
        <v>52</v>
      </c>
      <c r="Z680" s="55" t="s">
        <v>3519</v>
      </c>
      <c r="AA680" s="44" t="s">
        <v>94</v>
      </c>
      <c r="AC680" s="57" t="s">
        <v>937</v>
      </c>
      <c r="AD680" s="45">
        <v>100</v>
      </c>
      <c r="AF680" s="45">
        <v>100</v>
      </c>
      <c r="AO680" s="60">
        <v>0.03</v>
      </c>
    </row>
    <row r="681" spans="1:41" ht="20.25" customHeight="1" x14ac:dyDescent="0.45">
      <c r="A681" s="62" t="str">
        <f>VLOOKUP(E681,销售员!A:B,2,0)</f>
        <v>南区</v>
      </c>
      <c r="B681" s="62" t="str">
        <f>VLOOKUP(E681,销售员!A:C,3,0)</f>
        <v>鄂赣</v>
      </c>
      <c r="C681" s="24" t="str">
        <f>VLOOKUP(E681,销售员!A:D,4,0)</f>
        <v>湖北</v>
      </c>
      <c r="D681" s="45">
        <v>822708</v>
      </c>
      <c r="E681" s="46" t="s">
        <v>121</v>
      </c>
      <c r="F681" s="45" t="s">
        <v>3520</v>
      </c>
      <c r="G681" s="45" t="s">
        <v>3521</v>
      </c>
      <c r="H681" s="45" t="s">
        <v>3522</v>
      </c>
      <c r="I681" s="44" t="s">
        <v>3523</v>
      </c>
      <c r="J681" s="47">
        <v>10951.94</v>
      </c>
      <c r="K681" s="48" t="s">
        <v>79</v>
      </c>
      <c r="L681" s="49">
        <v>11238.64</v>
      </c>
      <c r="M681" s="50">
        <v>2.5499999999999998E-2</v>
      </c>
      <c r="N681" s="46">
        <v>0</v>
      </c>
      <c r="O681" s="51" t="s">
        <v>1468</v>
      </c>
      <c r="P681" s="52" t="s">
        <v>91</v>
      </c>
      <c r="Q681" s="52" t="s">
        <v>113</v>
      </c>
      <c r="X681" s="54">
        <v>45709.631469907399</v>
      </c>
      <c r="Y681" s="45" t="s">
        <v>118</v>
      </c>
      <c r="Z681" s="55" t="s">
        <v>119</v>
      </c>
      <c r="AA681" s="44" t="s">
        <v>1262</v>
      </c>
      <c r="AC681" s="57" t="s">
        <v>937</v>
      </c>
      <c r="AD681" s="45">
        <v>0</v>
      </c>
      <c r="AF681" s="45">
        <v>0</v>
      </c>
      <c r="AO681" s="60">
        <v>4.4999999999999998E-2</v>
      </c>
    </row>
    <row r="682" spans="1:41" ht="20.25" customHeight="1" x14ac:dyDescent="0.45">
      <c r="A682" s="62" t="str">
        <f>VLOOKUP(E682,销售员!A:B,2,0)</f>
        <v>北区</v>
      </c>
      <c r="B682" s="62" t="str">
        <f>VLOOKUP(E682,销售员!A:C,3,0)</f>
        <v>行业业务</v>
      </c>
      <c r="C682" s="24" t="str">
        <f>VLOOKUP(E682,销售员!A:D,4,0)</f>
        <v>泛企业</v>
      </c>
      <c r="D682" s="45">
        <v>822737</v>
      </c>
      <c r="E682" s="46" t="s">
        <v>3331</v>
      </c>
      <c r="F682" s="45" t="s">
        <v>3524</v>
      </c>
      <c r="G682" s="45" t="s">
        <v>3352</v>
      </c>
      <c r="H682" s="45" t="s">
        <v>3525</v>
      </c>
      <c r="I682" s="44" t="s">
        <v>3526</v>
      </c>
      <c r="J682" s="47">
        <v>20786.72</v>
      </c>
      <c r="K682" s="48" t="s">
        <v>79</v>
      </c>
      <c r="L682" s="49">
        <v>21766.2</v>
      </c>
      <c r="M682" s="50">
        <v>4.4999999999999998E-2</v>
      </c>
      <c r="N682" s="46">
        <v>0</v>
      </c>
      <c r="O682" s="51" t="s">
        <v>3527</v>
      </c>
      <c r="P682" s="52" t="s">
        <v>91</v>
      </c>
      <c r="Q682" s="52" t="s">
        <v>113</v>
      </c>
      <c r="R682" s="53" t="s">
        <v>51</v>
      </c>
      <c r="V682" s="53">
        <v>120</v>
      </c>
      <c r="X682" s="54">
        <v>45709.668391203697</v>
      </c>
      <c r="Y682" s="45" t="s">
        <v>92</v>
      </c>
      <c r="Z682" s="55" t="s">
        <v>3356</v>
      </c>
      <c r="AA682" s="44" t="s">
        <v>105</v>
      </c>
      <c r="AC682" s="57" t="s">
        <v>937</v>
      </c>
      <c r="AD682" s="45">
        <v>120</v>
      </c>
      <c r="AF682" s="45">
        <v>120</v>
      </c>
      <c r="AO682" s="60">
        <v>4.4999999999999998E-2</v>
      </c>
    </row>
    <row r="683" spans="1:41" ht="20.25" customHeight="1" x14ac:dyDescent="0.45">
      <c r="A683" s="62" t="str">
        <f>VLOOKUP(E683,销售员!A:B,2,0)</f>
        <v>北区</v>
      </c>
      <c r="B683" s="62" t="str">
        <f>VLOOKUP(E683,销售员!A:C,3,0)</f>
        <v>京津冀</v>
      </c>
      <c r="C683" s="24" t="str">
        <f>VLOOKUP(E683,销售员!A:D,4,0)</f>
        <v>北京</v>
      </c>
      <c r="D683" s="45">
        <v>822743</v>
      </c>
      <c r="E683" s="46" t="s">
        <v>267</v>
      </c>
      <c r="F683" s="45" t="s">
        <v>3528</v>
      </c>
      <c r="G683" s="45" t="s">
        <v>1373</v>
      </c>
      <c r="H683" s="45" t="s">
        <v>3529</v>
      </c>
      <c r="I683" s="44" t="s">
        <v>3530</v>
      </c>
      <c r="J683" s="47">
        <v>2145.6799999999998</v>
      </c>
      <c r="K683" s="48" t="s">
        <v>79</v>
      </c>
      <c r="L683" s="49">
        <v>2202.56</v>
      </c>
      <c r="M683" s="50">
        <v>2.58E-2</v>
      </c>
      <c r="N683" s="46">
        <v>0</v>
      </c>
      <c r="O683" s="51" t="s">
        <v>3531</v>
      </c>
      <c r="P683" s="52" t="s">
        <v>91</v>
      </c>
      <c r="Q683" s="52" t="s">
        <v>113</v>
      </c>
      <c r="X683" s="54">
        <v>45709.672604166699</v>
      </c>
      <c r="Y683" s="45" t="s">
        <v>118</v>
      </c>
      <c r="Z683" s="55" t="s">
        <v>119</v>
      </c>
      <c r="AA683" s="44" t="s">
        <v>127</v>
      </c>
      <c r="AC683" s="57" t="s">
        <v>937</v>
      </c>
      <c r="AD683" s="45">
        <v>0</v>
      </c>
      <c r="AF683" s="45">
        <v>0</v>
      </c>
      <c r="AO683" s="60">
        <v>4.5400000000000003E-2</v>
      </c>
    </row>
    <row r="684" spans="1:41" ht="20.25" customHeight="1" x14ac:dyDescent="0.45">
      <c r="A684" s="62" t="str">
        <f>VLOOKUP(E684,销售员!A:B,2,0)</f>
        <v>南区</v>
      </c>
      <c r="B684" s="62" t="str">
        <f>VLOOKUP(E684,销售员!A:C,3,0)</f>
        <v>沪浙</v>
      </c>
      <c r="C684" s="24" t="str">
        <f>VLOOKUP(E684,销售员!A:D,4,0)</f>
        <v>上海</v>
      </c>
      <c r="D684" s="45">
        <v>822742</v>
      </c>
      <c r="E684" s="46" t="s">
        <v>338</v>
      </c>
      <c r="F684" s="45" t="s">
        <v>3532</v>
      </c>
      <c r="G684" s="45" t="s">
        <v>1074</v>
      </c>
      <c r="H684" s="45" t="s">
        <v>3533</v>
      </c>
      <c r="I684" s="44" t="s">
        <v>3534</v>
      </c>
      <c r="J684" s="47">
        <v>17116248.359999999</v>
      </c>
      <c r="K684" s="48" t="s">
        <v>79</v>
      </c>
      <c r="L684" s="49">
        <v>5881872.2999999998</v>
      </c>
      <c r="M684" s="50">
        <v>-1.91</v>
      </c>
      <c r="N684" s="46">
        <v>0</v>
      </c>
      <c r="O684" s="51" t="s">
        <v>3535</v>
      </c>
      <c r="P684" s="52" t="s">
        <v>751</v>
      </c>
      <c r="Q684" s="52" t="s">
        <v>81</v>
      </c>
      <c r="R684" s="53" t="s">
        <v>51</v>
      </c>
      <c r="V684" s="53">
        <v>180</v>
      </c>
      <c r="X684" s="54">
        <v>45709.6813541667</v>
      </c>
      <c r="Y684" s="45" t="s">
        <v>345</v>
      </c>
      <c r="Z684" s="100" t="s">
        <v>3536</v>
      </c>
      <c r="AA684" s="44" t="s">
        <v>1262</v>
      </c>
      <c r="AC684" s="57" t="s">
        <v>937</v>
      </c>
      <c r="AD684" s="45">
        <v>180</v>
      </c>
      <c r="AF684" s="45">
        <v>180</v>
      </c>
      <c r="AO684" s="60">
        <v>0.03</v>
      </c>
    </row>
    <row r="685" spans="1:41" ht="20.25" customHeight="1" x14ac:dyDescent="0.45">
      <c r="A685" s="62" t="str">
        <f>VLOOKUP(E685,销售员!A:B,2,0)</f>
        <v>南区</v>
      </c>
      <c r="B685" s="62" t="str">
        <f>VLOOKUP(E685,销售员!A:C,3,0)</f>
        <v>福建</v>
      </c>
      <c r="C685" s="24" t="str">
        <f>VLOOKUP(E685,销售员!A:D,4,0)</f>
        <v>福建</v>
      </c>
      <c r="D685" s="45">
        <v>822750</v>
      </c>
      <c r="E685" s="46" t="s">
        <v>822</v>
      </c>
      <c r="F685" s="45" t="s">
        <v>3285</v>
      </c>
      <c r="G685" s="45" t="s">
        <v>1051</v>
      </c>
      <c r="H685" s="45" t="s">
        <v>3286</v>
      </c>
      <c r="I685" s="44" t="s">
        <v>3287</v>
      </c>
      <c r="J685" s="47">
        <v>675621.02</v>
      </c>
      <c r="K685" s="48" t="s">
        <v>79</v>
      </c>
      <c r="L685" s="49">
        <v>707456.6</v>
      </c>
      <c r="M685" s="50">
        <v>4.4999999999999998E-2</v>
      </c>
      <c r="N685" s="46">
        <v>0</v>
      </c>
      <c r="O685" s="51" t="s">
        <v>3537</v>
      </c>
      <c r="P685" s="52" t="s">
        <v>91</v>
      </c>
      <c r="Q685" s="52" t="s">
        <v>81</v>
      </c>
      <c r="R685" s="53" t="s">
        <v>51</v>
      </c>
      <c r="V685" s="53">
        <v>120</v>
      </c>
      <c r="X685" s="54">
        <v>45709.684594907398</v>
      </c>
      <c r="Y685" s="45" t="s">
        <v>52</v>
      </c>
      <c r="Z685" s="55" t="s">
        <v>3538</v>
      </c>
      <c r="AA685" s="44" t="s">
        <v>94</v>
      </c>
      <c r="AC685" s="57" t="s">
        <v>937</v>
      </c>
      <c r="AD685" s="45">
        <v>120</v>
      </c>
      <c r="AF685" s="45">
        <v>120</v>
      </c>
      <c r="AO685" s="60">
        <v>4.4999999999999998E-2</v>
      </c>
    </row>
    <row r="686" spans="1:41" ht="20.25" customHeight="1" x14ac:dyDescent="0.45">
      <c r="A686" s="62" t="str">
        <f>VLOOKUP(E686,销售员!A:B,2,0)</f>
        <v>南区</v>
      </c>
      <c r="B686" s="62" t="str">
        <f>VLOOKUP(E686,销售员!A:C,3,0)</f>
        <v>福建</v>
      </c>
      <c r="C686" s="24" t="str">
        <f>VLOOKUP(E686,销售员!A:D,4,0)</f>
        <v>福建</v>
      </c>
      <c r="D686" s="45">
        <v>822764</v>
      </c>
      <c r="E686" s="46" t="s">
        <v>822</v>
      </c>
      <c r="F686" s="45" t="s">
        <v>3276</v>
      </c>
      <c r="G686" s="45" t="s">
        <v>1051</v>
      </c>
      <c r="H686" s="45" t="s">
        <v>3277</v>
      </c>
      <c r="I686" s="44" t="s">
        <v>3278</v>
      </c>
      <c r="J686" s="47">
        <v>1842253.76</v>
      </c>
      <c r="K686" s="48" t="s">
        <v>79</v>
      </c>
      <c r="L686" s="49">
        <v>1929061.52</v>
      </c>
      <c r="M686" s="50">
        <v>4.4999999999999998E-2</v>
      </c>
      <c r="N686" s="46">
        <v>0</v>
      </c>
      <c r="O686" s="51" t="s">
        <v>3539</v>
      </c>
      <c r="P686" s="52" t="s">
        <v>91</v>
      </c>
      <c r="Q686" s="52" t="s">
        <v>81</v>
      </c>
      <c r="R686" s="53" t="s">
        <v>51</v>
      </c>
      <c r="V686" s="53">
        <v>120</v>
      </c>
      <c r="X686" s="54">
        <v>45709.706134259301</v>
      </c>
      <c r="Y686" s="45" t="s">
        <v>52</v>
      </c>
      <c r="Z686" s="55" t="s">
        <v>3538</v>
      </c>
      <c r="AA686" s="44" t="s">
        <v>94</v>
      </c>
      <c r="AC686" s="57" t="s">
        <v>937</v>
      </c>
      <c r="AD686" s="45">
        <v>120</v>
      </c>
      <c r="AF686" s="45">
        <v>120</v>
      </c>
      <c r="AO686" s="60">
        <v>4.4999999999999998E-2</v>
      </c>
    </row>
    <row r="687" spans="1:41" ht="20.25" customHeight="1" x14ac:dyDescent="0.45">
      <c r="A687" s="62" t="str">
        <f>VLOOKUP(E687,销售员!A:B,2,0)</f>
        <v>南区</v>
      </c>
      <c r="B687" s="62" t="str">
        <f>VLOOKUP(E687,销售员!A:C,3,0)</f>
        <v>沪浙</v>
      </c>
      <c r="C687" s="24" t="str">
        <f>VLOOKUP(E687,销售员!A:D,4,0)</f>
        <v>上海</v>
      </c>
      <c r="D687" s="45">
        <v>822742</v>
      </c>
      <c r="E687" s="46" t="s">
        <v>338</v>
      </c>
      <c r="F687" s="45" t="s">
        <v>3532</v>
      </c>
      <c r="G687" s="45" t="s">
        <v>1074</v>
      </c>
      <c r="H687" s="45" t="s">
        <v>3533</v>
      </c>
      <c r="I687" s="44" t="s">
        <v>3534</v>
      </c>
      <c r="J687" s="47">
        <v>17116248.359999999</v>
      </c>
      <c r="K687" s="48" t="s">
        <v>79</v>
      </c>
      <c r="L687" s="49">
        <v>5881872.2999999998</v>
      </c>
      <c r="M687" s="50">
        <v>-1.91</v>
      </c>
      <c r="N687" s="46">
        <v>0</v>
      </c>
      <c r="O687" s="51" t="s">
        <v>3540</v>
      </c>
      <c r="P687" s="52" t="s">
        <v>751</v>
      </c>
      <c r="Q687" s="52" t="s">
        <v>81</v>
      </c>
      <c r="R687" s="53" t="s">
        <v>51</v>
      </c>
      <c r="V687" s="53">
        <v>180</v>
      </c>
      <c r="X687" s="54">
        <v>45709.716562499998</v>
      </c>
      <c r="Y687" s="45" t="s">
        <v>345</v>
      </c>
      <c r="Z687" s="100" t="s">
        <v>3536</v>
      </c>
      <c r="AA687" s="44" t="s">
        <v>1262</v>
      </c>
      <c r="AC687" s="57" t="s">
        <v>2901</v>
      </c>
      <c r="AD687" s="45">
        <v>180</v>
      </c>
      <c r="AF687" s="45">
        <v>180</v>
      </c>
      <c r="AO687" s="60">
        <v>0.03</v>
      </c>
    </row>
    <row r="688" spans="1:41" ht="20.25" customHeight="1" x14ac:dyDescent="0.45">
      <c r="A688" s="62" t="str">
        <f>VLOOKUP(E688,销售员!A:B,2,0)</f>
        <v>北区</v>
      </c>
      <c r="B688" s="62" t="str">
        <f>VLOOKUP(E688,销售员!A:C,3,0)</f>
        <v>京津冀</v>
      </c>
      <c r="C688" s="24" t="str">
        <f>VLOOKUP(E688,销售员!A:D,4,0)</f>
        <v>北京</v>
      </c>
      <c r="D688" s="45">
        <v>822772</v>
      </c>
      <c r="E688" s="46" t="s">
        <v>323</v>
      </c>
      <c r="F688" s="45" t="s">
        <v>3541</v>
      </c>
      <c r="G688" s="45" t="s">
        <v>3542</v>
      </c>
      <c r="H688" s="45" t="s">
        <v>3543</v>
      </c>
      <c r="I688" s="44" t="s">
        <v>3544</v>
      </c>
      <c r="J688" s="47">
        <v>3389960.08</v>
      </c>
      <c r="K688" s="48" t="s">
        <v>79</v>
      </c>
      <c r="L688" s="49">
        <v>1774848.56</v>
      </c>
      <c r="M688" s="50">
        <v>-0.91</v>
      </c>
      <c r="N688" s="46">
        <v>0</v>
      </c>
      <c r="O688" s="51" t="s">
        <v>237</v>
      </c>
      <c r="P688" s="52" t="s">
        <v>91</v>
      </c>
      <c r="Q688" s="52" t="s">
        <v>113</v>
      </c>
      <c r="X688" s="54">
        <v>45709.720486111102</v>
      </c>
      <c r="Y688" s="45" t="s">
        <v>92</v>
      </c>
      <c r="Z688" s="55" t="s">
        <v>119</v>
      </c>
      <c r="AA688" s="44" t="s">
        <v>127</v>
      </c>
      <c r="AC688" s="57" t="s">
        <v>937</v>
      </c>
      <c r="AD688" s="45">
        <v>60</v>
      </c>
      <c r="AF688" s="45">
        <v>60</v>
      </c>
      <c r="AO688" s="60">
        <v>4.4999999999999998E-2</v>
      </c>
    </row>
    <row r="689" spans="1:41" ht="20.25" customHeight="1" x14ac:dyDescent="0.45">
      <c r="A689" s="62" t="str">
        <f>VLOOKUP(E689,销售员!A:B,2,0)</f>
        <v>南区</v>
      </c>
      <c r="B689" s="62" t="str">
        <f>VLOOKUP(E689,销售员!A:C,3,0)</f>
        <v>福建</v>
      </c>
      <c r="C689" s="24" t="str">
        <f>VLOOKUP(E689,销售员!A:D,4,0)</f>
        <v>福建</v>
      </c>
      <c r="D689" s="45">
        <v>822554</v>
      </c>
      <c r="E689" s="46" t="s">
        <v>638</v>
      </c>
      <c r="F689" s="45" t="s">
        <v>3289</v>
      </c>
      <c r="G689" s="45" t="s">
        <v>640</v>
      </c>
      <c r="H689" s="45" t="s">
        <v>3290</v>
      </c>
      <c r="I689" s="44" t="s">
        <v>3291</v>
      </c>
      <c r="J689" s="47">
        <v>96131.26</v>
      </c>
      <c r="K689" s="48" t="s">
        <v>79</v>
      </c>
      <c r="L689" s="49">
        <v>100661.1</v>
      </c>
      <c r="M689" s="50">
        <v>4.4999999999999998E-2</v>
      </c>
      <c r="N689" s="46">
        <v>30198</v>
      </c>
      <c r="O689" s="51" t="s">
        <v>3545</v>
      </c>
      <c r="P689" s="52" t="s">
        <v>91</v>
      </c>
      <c r="Q689" s="52" t="s">
        <v>81</v>
      </c>
      <c r="R689" s="53" t="s">
        <v>51</v>
      </c>
      <c r="V689" s="53">
        <v>90</v>
      </c>
      <c r="X689" s="54">
        <v>45709.726284722201</v>
      </c>
      <c r="Y689" s="45" t="s">
        <v>52</v>
      </c>
      <c r="Z689" s="55" t="s">
        <v>3546</v>
      </c>
      <c r="AA689" s="44" t="s">
        <v>94</v>
      </c>
      <c r="AC689" s="57" t="s">
        <v>2901</v>
      </c>
      <c r="AD689" s="45">
        <v>90</v>
      </c>
      <c r="AF689" s="45">
        <v>90</v>
      </c>
      <c r="AO689" s="60">
        <v>4.4999999999999998E-2</v>
      </c>
    </row>
    <row r="690" spans="1:41" ht="20.25" customHeight="1" x14ac:dyDescent="0.45">
      <c r="A690" s="62" t="str">
        <f>VLOOKUP(E690,销售员!A:B,2,0)</f>
        <v>北区</v>
      </c>
      <c r="B690" s="62" t="str">
        <f>VLOOKUP(E690,销售员!A:C,3,0)</f>
        <v>京津冀</v>
      </c>
      <c r="C690" s="24" t="str">
        <f>VLOOKUP(E690,销售员!A:D,4,0)</f>
        <v>天津</v>
      </c>
      <c r="D690" s="45">
        <v>822656</v>
      </c>
      <c r="E690" s="46" t="s">
        <v>392</v>
      </c>
      <c r="F690" s="45" t="s">
        <v>3547</v>
      </c>
      <c r="G690" s="45" t="s">
        <v>410</v>
      </c>
      <c r="H690" s="45" t="s">
        <v>3548</v>
      </c>
      <c r="I690" s="44" t="s">
        <v>3549</v>
      </c>
      <c r="J690" s="47">
        <v>7420285.79</v>
      </c>
      <c r="K690" s="48" t="s">
        <v>79</v>
      </c>
      <c r="L690" s="49">
        <v>7765936</v>
      </c>
      <c r="M690" s="50">
        <v>4.4499999999999998E-2</v>
      </c>
      <c r="N690" s="46">
        <v>1111874.3600000001</v>
      </c>
      <c r="O690" s="51" t="s">
        <v>3550</v>
      </c>
      <c r="P690" s="52" t="s">
        <v>3551</v>
      </c>
      <c r="Q690" s="52" t="s">
        <v>81</v>
      </c>
      <c r="R690" s="53" t="s">
        <v>51</v>
      </c>
      <c r="S690" s="53" t="s">
        <v>51</v>
      </c>
      <c r="T690" s="53">
        <v>180</v>
      </c>
      <c r="V690" s="53">
        <v>180</v>
      </c>
      <c r="X690" s="54">
        <v>45709.745844907397</v>
      </c>
      <c r="Y690" s="45" t="s">
        <v>92</v>
      </c>
      <c r="Z690" s="55" t="s">
        <v>3552</v>
      </c>
      <c r="AA690" s="44" t="s">
        <v>127</v>
      </c>
      <c r="AC690" s="57" t="s">
        <v>2901</v>
      </c>
      <c r="AD690" s="45" t="s">
        <v>3553</v>
      </c>
      <c r="AF690" s="45" t="s">
        <v>3553</v>
      </c>
      <c r="AO690" s="60">
        <v>4.4499999999999998E-2</v>
      </c>
    </row>
    <row r="691" spans="1:41" ht="20.25" customHeight="1" x14ac:dyDescent="0.45">
      <c r="A691" s="62" t="str">
        <f>VLOOKUP(E691,销售员!A:B,2,0)</f>
        <v>南区</v>
      </c>
      <c r="B691" s="62" t="str">
        <f>VLOOKUP(E691,销售员!A:C,3,0)</f>
        <v>福建</v>
      </c>
      <c r="C691" s="24" t="str">
        <f>VLOOKUP(E691,销售员!A:D,4,0)</f>
        <v>福建</v>
      </c>
      <c r="D691" s="45">
        <v>822761</v>
      </c>
      <c r="E691" s="46" t="s">
        <v>638</v>
      </c>
      <c r="F691" s="45" t="s">
        <v>3010</v>
      </c>
      <c r="G691" s="45" t="s">
        <v>756</v>
      </c>
      <c r="H691" s="45" t="s">
        <v>3011</v>
      </c>
      <c r="I691" s="44" t="s">
        <v>3012</v>
      </c>
      <c r="J691" s="47">
        <v>45094.32</v>
      </c>
      <c r="K691" s="48" t="s">
        <v>79</v>
      </c>
      <c r="L691" s="49">
        <v>47219.28</v>
      </c>
      <c r="M691" s="50">
        <v>4.4999999999999998E-2</v>
      </c>
      <c r="N691" s="46">
        <v>0</v>
      </c>
      <c r="O691" s="51" t="s">
        <v>3554</v>
      </c>
      <c r="P691" s="52" t="s">
        <v>91</v>
      </c>
      <c r="Q691" s="52" t="s">
        <v>81</v>
      </c>
      <c r="R691" s="53" t="s">
        <v>51</v>
      </c>
      <c r="V691" s="53">
        <v>90</v>
      </c>
      <c r="X691" s="54">
        <v>45712.385902777802</v>
      </c>
      <c r="Y691" s="45" t="s">
        <v>52</v>
      </c>
      <c r="Z691" s="55" t="s">
        <v>3555</v>
      </c>
      <c r="AA691" s="44" t="s">
        <v>94</v>
      </c>
      <c r="AB691" s="56" t="s">
        <v>3556</v>
      </c>
      <c r="AC691" s="57" t="s">
        <v>2901</v>
      </c>
      <c r="AD691" s="45">
        <v>90</v>
      </c>
      <c r="AF691" s="45">
        <v>90</v>
      </c>
      <c r="AO691" s="60">
        <v>4.4999999999999998E-2</v>
      </c>
    </row>
    <row r="692" spans="1:41" ht="20.25" customHeight="1" x14ac:dyDescent="0.45">
      <c r="A692" s="62" t="str">
        <f>VLOOKUP(E692,销售员!A:B,2,0)</f>
        <v>北区</v>
      </c>
      <c r="B692" s="62" t="str">
        <f>VLOOKUP(E692,销售员!A:C,3,0)</f>
        <v>京津冀</v>
      </c>
      <c r="C692" s="24" t="str">
        <f>VLOOKUP(E692,销售员!A:D,4,0)</f>
        <v>天津</v>
      </c>
      <c r="D692" s="45">
        <v>822682</v>
      </c>
      <c r="E692" s="46" t="s">
        <v>392</v>
      </c>
      <c r="F692" s="45" t="s">
        <v>3557</v>
      </c>
      <c r="G692" s="45" t="s">
        <v>3558</v>
      </c>
      <c r="H692" s="45" t="s">
        <v>3559</v>
      </c>
      <c r="I692" s="44" t="s">
        <v>3560</v>
      </c>
      <c r="J692" s="47">
        <v>3786828.47</v>
      </c>
      <c r="K692" s="48" t="s">
        <v>79</v>
      </c>
      <c r="L692" s="49">
        <v>3903954</v>
      </c>
      <c r="M692" s="50">
        <v>0.03</v>
      </c>
      <c r="N692" s="46">
        <v>1171186.2</v>
      </c>
      <c r="O692" s="51" t="s">
        <v>3561</v>
      </c>
      <c r="P692" s="52" t="s">
        <v>266</v>
      </c>
      <c r="Q692" s="52" t="s">
        <v>113</v>
      </c>
      <c r="R692" s="53" t="s">
        <v>51</v>
      </c>
      <c r="S692" s="53" t="s">
        <v>51</v>
      </c>
      <c r="T692" s="53">
        <v>120</v>
      </c>
      <c r="V692" s="53">
        <v>120</v>
      </c>
      <c r="X692" s="54">
        <v>45712.392962963</v>
      </c>
      <c r="Y692" s="45" t="s">
        <v>92</v>
      </c>
      <c r="Z692" s="55" t="s">
        <v>3562</v>
      </c>
      <c r="AA692" s="44" t="s">
        <v>127</v>
      </c>
      <c r="AC692" s="57" t="s">
        <v>2901</v>
      </c>
      <c r="AD692" s="45">
        <v>120</v>
      </c>
      <c r="AF692" s="45">
        <v>120</v>
      </c>
      <c r="AO692" s="60">
        <v>0.03</v>
      </c>
    </row>
    <row r="693" spans="1:41" ht="20.25" customHeight="1" x14ac:dyDescent="0.45">
      <c r="A693" s="62" t="str">
        <f>VLOOKUP(E693,销售员!A:B,2,0)</f>
        <v>北区</v>
      </c>
      <c r="B693" s="62" t="str">
        <f>VLOOKUP(E693,销售员!A:C,3,0)</f>
        <v>黑吉辽</v>
      </c>
      <c r="C693" s="24" t="str">
        <f>VLOOKUP(E693,销售员!A:D,4,0)</f>
        <v>吉林</v>
      </c>
      <c r="D693" s="45">
        <v>822723</v>
      </c>
      <c r="E693" s="46" t="s">
        <v>1673</v>
      </c>
      <c r="F693" s="45" t="s">
        <v>3496</v>
      </c>
      <c r="G693" s="45" t="s">
        <v>3497</v>
      </c>
      <c r="H693" s="45" t="s">
        <v>3498</v>
      </c>
      <c r="I693" s="44" t="s">
        <v>3499</v>
      </c>
      <c r="J693" s="47">
        <v>6778.1779999999999</v>
      </c>
      <c r="K693" s="48" t="s">
        <v>79</v>
      </c>
      <c r="L693" s="49">
        <v>8000</v>
      </c>
      <c r="M693" s="50">
        <v>0.1527</v>
      </c>
      <c r="N693" s="46">
        <v>0</v>
      </c>
      <c r="O693" s="51" t="s">
        <v>3500</v>
      </c>
      <c r="P693" s="52" t="s">
        <v>91</v>
      </c>
      <c r="Q693" s="52" t="s">
        <v>103</v>
      </c>
      <c r="R693" s="53" t="s">
        <v>51</v>
      </c>
      <c r="V693" s="53">
        <v>115</v>
      </c>
      <c r="W693" s="53">
        <v>10.79</v>
      </c>
      <c r="X693" s="54">
        <v>45712.415451388901</v>
      </c>
      <c r="Y693" s="45" t="s">
        <v>52</v>
      </c>
      <c r="Z693" s="100" t="s">
        <v>3563</v>
      </c>
      <c r="AA693" s="44" t="s">
        <v>127</v>
      </c>
      <c r="AC693" s="57" t="s">
        <v>937</v>
      </c>
      <c r="AD693" s="45">
        <v>115</v>
      </c>
      <c r="AF693" s="45">
        <v>115</v>
      </c>
      <c r="AO693" s="60">
        <v>4.48E-2</v>
      </c>
    </row>
    <row r="694" spans="1:41" ht="20.25" customHeight="1" x14ac:dyDescent="0.45">
      <c r="A694" s="62" t="str">
        <f>VLOOKUP(E694,销售员!A:B,2,0)</f>
        <v>南区</v>
      </c>
      <c r="B694" s="62" t="str">
        <f>VLOOKUP(E694,销售员!A:C,3,0)</f>
        <v>沪浙</v>
      </c>
      <c r="C694" s="24" t="str">
        <f>VLOOKUP(E694,销售员!A:D,4,0)</f>
        <v>浙江</v>
      </c>
      <c r="D694" s="45">
        <v>822705</v>
      </c>
      <c r="E694" s="46" t="s">
        <v>246</v>
      </c>
      <c r="F694" s="45" t="s">
        <v>3564</v>
      </c>
      <c r="G694" s="45" t="s">
        <v>1847</v>
      </c>
      <c r="H694" s="45" t="s">
        <v>3565</v>
      </c>
      <c r="I694" s="44" t="s">
        <v>3566</v>
      </c>
      <c r="J694" s="47">
        <v>151124.92000000001</v>
      </c>
      <c r="K694" s="48" t="s">
        <v>79</v>
      </c>
      <c r="L694" s="49">
        <v>158246</v>
      </c>
      <c r="M694" s="50">
        <v>4.4999999999999998E-2</v>
      </c>
      <c r="N694" s="46">
        <v>47000</v>
      </c>
      <c r="O694" s="51" t="s">
        <v>3567</v>
      </c>
      <c r="P694" s="52" t="s">
        <v>91</v>
      </c>
      <c r="Q694" s="52" t="s">
        <v>113</v>
      </c>
      <c r="X694" s="54">
        <v>45712.418043981503</v>
      </c>
      <c r="Y694" s="45" t="s">
        <v>92</v>
      </c>
      <c r="Z694" s="55" t="s">
        <v>119</v>
      </c>
      <c r="AA694" s="44" t="s">
        <v>1262</v>
      </c>
      <c r="AC694" s="57" t="s">
        <v>2901</v>
      </c>
      <c r="AD694" s="45">
        <v>60</v>
      </c>
      <c r="AF694" s="45">
        <v>60</v>
      </c>
      <c r="AO694" s="60">
        <v>4.4999999999999998E-2</v>
      </c>
    </row>
    <row r="695" spans="1:41" ht="20.25" customHeight="1" x14ac:dyDescent="0.45">
      <c r="A695" s="62" t="str">
        <f>VLOOKUP(E695,销售员!A:B,2,0)</f>
        <v>北区</v>
      </c>
      <c r="B695" s="62" t="str">
        <f>VLOOKUP(E695,销售员!A:C,3,0)</f>
        <v>黑吉辽</v>
      </c>
      <c r="C695" s="24" t="str">
        <f>VLOOKUP(E695,销售员!A:D,4,0)</f>
        <v>吉林</v>
      </c>
      <c r="D695" s="45">
        <v>822830</v>
      </c>
      <c r="E695" s="46" t="s">
        <v>2492</v>
      </c>
      <c r="F695" s="45" t="s">
        <v>3568</v>
      </c>
      <c r="G695" s="45" t="s">
        <v>2494</v>
      </c>
      <c r="H695" s="45" t="s">
        <v>3569</v>
      </c>
      <c r="I695" s="44" t="s">
        <v>3570</v>
      </c>
      <c r="J695" s="47">
        <v>18058.09</v>
      </c>
      <c r="K695" s="48" t="s">
        <v>79</v>
      </c>
      <c r="L695" s="49">
        <v>18616.580000000002</v>
      </c>
      <c r="M695" s="50">
        <v>0.03</v>
      </c>
      <c r="N695" s="46">
        <v>0</v>
      </c>
      <c r="O695" s="51" t="s">
        <v>3571</v>
      </c>
      <c r="P695" s="52" t="s">
        <v>91</v>
      </c>
      <c r="Q695" s="52" t="s">
        <v>113</v>
      </c>
      <c r="X695" s="54">
        <v>45712.418067129598</v>
      </c>
      <c r="Y695" s="45" t="s">
        <v>52</v>
      </c>
      <c r="Z695" s="55" t="s">
        <v>119</v>
      </c>
      <c r="AA695" s="44" t="s">
        <v>127</v>
      </c>
      <c r="AC695" s="57" t="s">
        <v>937</v>
      </c>
      <c r="AD695" s="45">
        <v>60</v>
      </c>
      <c r="AF695" s="45">
        <v>60</v>
      </c>
      <c r="AO695" s="60">
        <v>0.03</v>
      </c>
    </row>
    <row r="696" spans="1:41" ht="20.25" customHeight="1" x14ac:dyDescent="0.45">
      <c r="A696" s="62" t="str">
        <f>VLOOKUP(E696,销售员!A:B,2,0)</f>
        <v>南区</v>
      </c>
      <c r="B696" s="62" t="str">
        <f>VLOOKUP(E696,销售员!A:C,3,0)</f>
        <v>沪浙</v>
      </c>
      <c r="C696" s="24" t="str">
        <f>VLOOKUP(E696,销售员!A:D,4,0)</f>
        <v>上海</v>
      </c>
      <c r="D696" s="45">
        <v>822827</v>
      </c>
      <c r="E696" s="46" t="s">
        <v>908</v>
      </c>
      <c r="F696" s="45" t="s">
        <v>3572</v>
      </c>
      <c r="G696" s="45" t="s">
        <v>3573</v>
      </c>
      <c r="H696" s="45" t="s">
        <v>3574</v>
      </c>
      <c r="I696" s="44" t="s">
        <v>3575</v>
      </c>
      <c r="J696" s="47">
        <v>74195.3</v>
      </c>
      <c r="K696" s="48" t="s">
        <v>79</v>
      </c>
      <c r="L696" s="49">
        <v>38245</v>
      </c>
      <c r="M696" s="50">
        <v>-0.94</v>
      </c>
      <c r="N696" s="46">
        <v>0</v>
      </c>
      <c r="O696" s="51" t="s">
        <v>2516</v>
      </c>
      <c r="P696" s="52" t="s">
        <v>453</v>
      </c>
      <c r="Q696" s="52" t="s">
        <v>113</v>
      </c>
      <c r="X696" s="54">
        <v>45712.418912036999</v>
      </c>
      <c r="Y696" s="45" t="s">
        <v>92</v>
      </c>
      <c r="Z696" s="55" t="s">
        <v>119</v>
      </c>
      <c r="AA696" s="44" t="s">
        <v>1262</v>
      </c>
      <c r="AC696" s="57" t="s">
        <v>937</v>
      </c>
      <c r="AD696" s="45">
        <v>60</v>
      </c>
      <c r="AF696" s="45">
        <v>60</v>
      </c>
      <c r="AO696" s="60">
        <v>0.03</v>
      </c>
    </row>
    <row r="697" spans="1:41" ht="20.25" customHeight="1" x14ac:dyDescent="0.45">
      <c r="A697" s="62" t="str">
        <f>VLOOKUP(E697,销售员!A:B,2,0)</f>
        <v>北区</v>
      </c>
      <c r="B697" s="62" t="str">
        <f>VLOOKUP(E697,销售员!A:C,3,0)</f>
        <v>陕豫鲁</v>
      </c>
      <c r="C697" s="24" t="str">
        <f>VLOOKUP(E697,销售员!A:D,4,0)</f>
        <v>陕西</v>
      </c>
      <c r="D697" s="45">
        <v>822647</v>
      </c>
      <c r="E697" s="46" t="s">
        <v>2861</v>
      </c>
      <c r="F697" s="45" t="s">
        <v>3576</v>
      </c>
      <c r="G697" s="45" t="s">
        <v>58</v>
      </c>
      <c r="H697" s="45" t="s">
        <v>3577</v>
      </c>
      <c r="I697" s="44" t="s">
        <v>3578</v>
      </c>
      <c r="J697" s="47">
        <v>984.55</v>
      </c>
      <c r="K697" s="48" t="s">
        <v>79</v>
      </c>
      <c r="L697" s="49">
        <v>980</v>
      </c>
      <c r="M697" s="50">
        <v>-4.5999999999999999E-3</v>
      </c>
      <c r="N697" s="46">
        <v>0</v>
      </c>
      <c r="O697" s="51" t="s">
        <v>3579</v>
      </c>
      <c r="P697" s="52" t="s">
        <v>3580</v>
      </c>
      <c r="Q697" s="52" t="s">
        <v>103</v>
      </c>
      <c r="X697" s="54">
        <v>45712.420150462996</v>
      </c>
      <c r="Y697" s="45" t="s">
        <v>118</v>
      </c>
      <c r="Z697" s="55" t="s">
        <v>119</v>
      </c>
      <c r="AA697" s="44" t="s">
        <v>105</v>
      </c>
      <c r="AB697" s="56" t="s">
        <v>3581</v>
      </c>
      <c r="AC697" s="57" t="s">
        <v>2901</v>
      </c>
      <c r="AD697" s="45">
        <v>3</v>
      </c>
      <c r="AF697" s="45">
        <v>3</v>
      </c>
      <c r="AO697" s="60">
        <v>1.55E-2</v>
      </c>
    </row>
    <row r="698" spans="1:41" ht="20.25" customHeight="1" x14ac:dyDescent="0.45">
      <c r="A698" s="62" t="str">
        <f>VLOOKUP(E698,销售员!A:B,2,0)</f>
        <v>南区</v>
      </c>
      <c r="B698" s="62" t="str">
        <f>VLOOKUP(E698,销售员!A:C,3,0)</f>
        <v>沪浙</v>
      </c>
      <c r="C698" s="24" t="str">
        <f>VLOOKUP(E698,销售员!A:D,4,0)</f>
        <v>上海</v>
      </c>
      <c r="D698" s="45">
        <v>822834</v>
      </c>
      <c r="E698" s="46" t="s">
        <v>908</v>
      </c>
      <c r="F698" s="45" t="s">
        <v>3582</v>
      </c>
      <c r="G698" s="45" t="s">
        <v>3573</v>
      </c>
      <c r="H698" s="45" t="s">
        <v>3583</v>
      </c>
      <c r="I698" s="44" t="s">
        <v>3584</v>
      </c>
      <c r="J698" s="47">
        <v>4665312</v>
      </c>
      <c r="K698" s="48" t="s">
        <v>79</v>
      </c>
      <c r="L698" s="49">
        <v>2404800</v>
      </c>
      <c r="M698" s="50">
        <v>-0.94</v>
      </c>
      <c r="N698" s="46">
        <v>0</v>
      </c>
      <c r="O698" s="51" t="s">
        <v>1425</v>
      </c>
      <c r="P698" s="52" t="s">
        <v>453</v>
      </c>
      <c r="Q698" s="52" t="s">
        <v>113</v>
      </c>
      <c r="X698" s="54">
        <v>45712.424606481502</v>
      </c>
      <c r="Y698" s="45" t="s">
        <v>92</v>
      </c>
      <c r="Z698" s="55" t="s">
        <v>119</v>
      </c>
      <c r="AA698" s="44" t="s">
        <v>1262</v>
      </c>
      <c r="AC698" s="57" t="s">
        <v>937</v>
      </c>
      <c r="AD698" s="45">
        <v>60</v>
      </c>
      <c r="AF698" s="45">
        <v>60</v>
      </c>
      <c r="AO698" s="60">
        <v>0.03</v>
      </c>
    </row>
    <row r="699" spans="1:41" ht="20.25" customHeight="1" x14ac:dyDescent="0.45">
      <c r="A699" s="62" t="str">
        <f>VLOOKUP(E699,销售员!A:B,2,0)</f>
        <v>北区</v>
      </c>
      <c r="B699" s="62" t="str">
        <f>VLOOKUP(E699,销售员!A:C,3,0)</f>
        <v>晋蒙宁</v>
      </c>
      <c r="C699" s="24" t="str">
        <f>VLOOKUP(E699,销售员!A:D,4,0)</f>
        <v>内蒙</v>
      </c>
      <c r="D699" s="45">
        <v>822837</v>
      </c>
      <c r="E699" s="46" t="s">
        <v>2362</v>
      </c>
      <c r="F699" s="45" t="s">
        <v>3585</v>
      </c>
      <c r="G699" s="45" t="s">
        <v>3586</v>
      </c>
      <c r="H699" s="45" t="s">
        <v>3587</v>
      </c>
      <c r="I699" s="44" t="s">
        <v>3588</v>
      </c>
      <c r="J699" s="47">
        <v>104653.67</v>
      </c>
      <c r="K699" s="48" t="s">
        <v>79</v>
      </c>
      <c r="L699" s="49">
        <v>109585</v>
      </c>
      <c r="M699" s="50">
        <v>4.4999999999999998E-2</v>
      </c>
      <c r="N699" s="46">
        <v>0</v>
      </c>
      <c r="O699" s="51" t="s">
        <v>3589</v>
      </c>
      <c r="P699" s="52" t="s">
        <v>170</v>
      </c>
      <c r="Q699" s="52" t="s">
        <v>113</v>
      </c>
      <c r="R699" s="53" t="s">
        <v>51</v>
      </c>
      <c r="V699" s="53">
        <v>90</v>
      </c>
      <c r="X699" s="54">
        <v>45712.430925925903</v>
      </c>
      <c r="Y699" s="45" t="s">
        <v>92</v>
      </c>
      <c r="Z699" s="55" t="s">
        <v>3590</v>
      </c>
      <c r="AA699" s="44" t="s">
        <v>127</v>
      </c>
      <c r="AC699" s="57" t="s">
        <v>937</v>
      </c>
      <c r="AD699" s="45">
        <v>90</v>
      </c>
      <c r="AF699" s="45">
        <v>90</v>
      </c>
      <c r="AO699" s="60">
        <v>4.4999999999999998E-2</v>
      </c>
    </row>
    <row r="700" spans="1:41" ht="20.25" customHeight="1" x14ac:dyDescent="0.45">
      <c r="A700" s="62" t="str">
        <f>VLOOKUP(E700,销售员!A:B,2,0)</f>
        <v>南区</v>
      </c>
      <c r="B700" s="62" t="str">
        <f>VLOOKUP(E700,销售员!A:C,3,0)</f>
        <v>苏皖</v>
      </c>
      <c r="C700" s="24" t="str">
        <f>VLOOKUP(E700,销售员!A:D,4,0)</f>
        <v>江苏</v>
      </c>
      <c r="D700" s="45">
        <v>822829</v>
      </c>
      <c r="E700" s="46" t="s">
        <v>632</v>
      </c>
      <c r="F700" s="45" t="s">
        <v>3591</v>
      </c>
      <c r="G700" s="45" t="s">
        <v>3592</v>
      </c>
      <c r="H700" s="45" t="s">
        <v>3593</v>
      </c>
      <c r="I700" s="44" t="s">
        <v>3594</v>
      </c>
      <c r="J700" s="47">
        <v>34424.89</v>
      </c>
      <c r="K700" s="48" t="s">
        <v>79</v>
      </c>
      <c r="L700" s="49">
        <v>36045</v>
      </c>
      <c r="M700" s="50">
        <v>4.4900000000000002E-2</v>
      </c>
      <c r="N700" s="46">
        <v>0</v>
      </c>
      <c r="O700" s="51" t="s">
        <v>3595</v>
      </c>
      <c r="P700" s="52" t="s">
        <v>91</v>
      </c>
      <c r="Q700" s="52" t="s">
        <v>113</v>
      </c>
      <c r="X700" s="54">
        <v>45712.435509259303</v>
      </c>
      <c r="Y700" s="45" t="s">
        <v>92</v>
      </c>
      <c r="Z700" s="55" t="s">
        <v>119</v>
      </c>
      <c r="AA700" s="44" t="s">
        <v>83</v>
      </c>
      <c r="AC700" s="57" t="s">
        <v>937</v>
      </c>
      <c r="AD700" s="45">
        <v>60</v>
      </c>
      <c r="AF700" s="45">
        <v>60</v>
      </c>
      <c r="AO700" s="60">
        <v>4.4999999999999998E-2</v>
      </c>
    </row>
    <row r="701" spans="1:41" ht="20.25" customHeight="1" x14ac:dyDescent="0.45">
      <c r="A701" s="62" t="str">
        <f>VLOOKUP(E701,销售员!A:B,2,0)</f>
        <v>南区</v>
      </c>
      <c r="B701" s="62" t="str">
        <f>VLOOKUP(E701,销售员!A:C,3,0)</f>
        <v>福建</v>
      </c>
      <c r="C701" s="24" t="str">
        <f>VLOOKUP(E701,销售员!A:D,4,0)</f>
        <v>福建</v>
      </c>
      <c r="D701" s="45">
        <v>822838</v>
      </c>
      <c r="E701" s="46" t="s">
        <v>638</v>
      </c>
      <c r="F701" s="45" t="s">
        <v>3596</v>
      </c>
      <c r="G701" s="45" t="s">
        <v>1051</v>
      </c>
      <c r="H701" s="45" t="s">
        <v>3597</v>
      </c>
      <c r="I701" s="44" t="s">
        <v>3598</v>
      </c>
      <c r="J701" s="47">
        <v>197064.46</v>
      </c>
      <c r="K701" s="48" t="s">
        <v>79</v>
      </c>
      <c r="L701" s="49">
        <v>209643.76</v>
      </c>
      <c r="M701" s="50">
        <v>0.06</v>
      </c>
      <c r="N701" s="46">
        <v>0</v>
      </c>
      <c r="O701" s="51" t="s">
        <v>3599</v>
      </c>
      <c r="P701" s="52" t="s">
        <v>294</v>
      </c>
      <c r="Q701" s="52" t="s">
        <v>113</v>
      </c>
      <c r="X701" s="54">
        <v>45712.438912037003</v>
      </c>
      <c r="Y701" s="45" t="s">
        <v>52</v>
      </c>
      <c r="Z701" s="55" t="s">
        <v>119</v>
      </c>
      <c r="AA701" s="44" t="s">
        <v>94</v>
      </c>
      <c r="AC701" s="57" t="s">
        <v>937</v>
      </c>
      <c r="AD701" s="45">
        <v>60</v>
      </c>
      <c r="AF701" s="45">
        <v>60</v>
      </c>
      <c r="AO701" s="60">
        <v>0.06</v>
      </c>
    </row>
    <row r="702" spans="1:41" ht="20.25" customHeight="1" x14ac:dyDescent="0.45">
      <c r="A702" s="62" t="str">
        <f>VLOOKUP(E702,销售员!A:B,2,0)</f>
        <v>北区</v>
      </c>
      <c r="B702" s="62" t="str">
        <f>VLOOKUP(E702,销售员!A:C,3,0)</f>
        <v>新甘青</v>
      </c>
      <c r="C702" s="24" t="str">
        <f>VLOOKUP(E702,销售员!A:D,4,0)</f>
        <v>新疆</v>
      </c>
      <c r="D702" s="45">
        <v>822800</v>
      </c>
      <c r="E702" s="46" t="s">
        <v>1864</v>
      </c>
      <c r="F702" s="45" t="s">
        <v>3600</v>
      </c>
      <c r="G702" s="45" t="s">
        <v>3601</v>
      </c>
      <c r="H702" s="45" t="s">
        <v>3602</v>
      </c>
      <c r="I702" s="44" t="s">
        <v>3603</v>
      </c>
      <c r="J702" s="47">
        <v>163152.20000000001</v>
      </c>
      <c r="K702" s="48" t="s">
        <v>79</v>
      </c>
      <c r="L702" s="49">
        <v>170840</v>
      </c>
      <c r="M702" s="50">
        <v>4.4999999999999998E-2</v>
      </c>
      <c r="N702" s="46">
        <v>51250</v>
      </c>
      <c r="O702" s="51" t="s">
        <v>3604</v>
      </c>
      <c r="P702" s="52" t="s">
        <v>91</v>
      </c>
      <c r="Q702" s="52" t="s">
        <v>113</v>
      </c>
      <c r="X702" s="54">
        <v>45712.444131944401</v>
      </c>
      <c r="Y702" s="45" t="s">
        <v>52</v>
      </c>
      <c r="Z702" s="55" t="s">
        <v>119</v>
      </c>
      <c r="AA702" s="44" t="s">
        <v>105</v>
      </c>
      <c r="AC702" s="57" t="s">
        <v>2901</v>
      </c>
      <c r="AD702" s="45">
        <v>30</v>
      </c>
      <c r="AF702" s="45">
        <v>30</v>
      </c>
      <c r="AO702" s="60">
        <v>4.4999999999999998E-2</v>
      </c>
    </row>
    <row r="703" spans="1:41" ht="20.25" customHeight="1" x14ac:dyDescent="0.45">
      <c r="A703" s="62" t="str">
        <f>VLOOKUP(E703,销售员!A:B,2,0)</f>
        <v>南区</v>
      </c>
      <c r="B703" s="62" t="str">
        <f>VLOOKUP(E703,销售员!A:C,3,0)</f>
        <v>广深</v>
      </c>
      <c r="C703" s="24" t="str">
        <f>VLOOKUP(E703,销售员!A:D,4,0)</f>
        <v>广东</v>
      </c>
      <c r="D703" s="45">
        <v>822835</v>
      </c>
      <c r="E703" s="46" t="s">
        <v>505</v>
      </c>
      <c r="F703" s="45" t="s">
        <v>3605</v>
      </c>
      <c r="G703" s="45" t="s">
        <v>507</v>
      </c>
      <c r="H703" s="45" t="s">
        <v>3606</v>
      </c>
      <c r="I703" s="44" t="s">
        <v>3607</v>
      </c>
      <c r="J703" s="47">
        <v>8087.1217999999999</v>
      </c>
      <c r="K703" s="48" t="s">
        <v>79</v>
      </c>
      <c r="L703" s="49">
        <v>8342</v>
      </c>
      <c r="M703" s="50">
        <v>3.0599999999999999E-2</v>
      </c>
      <c r="N703" s="46">
        <v>0</v>
      </c>
      <c r="O703" s="51" t="s">
        <v>3608</v>
      </c>
      <c r="P703" s="52" t="s">
        <v>511</v>
      </c>
      <c r="Q703" s="52" t="s">
        <v>103</v>
      </c>
      <c r="X703" s="54">
        <v>45712.445254629602</v>
      </c>
      <c r="Y703" s="45" t="s">
        <v>118</v>
      </c>
      <c r="Z703" s="55" t="s">
        <v>119</v>
      </c>
      <c r="AA703" s="44" t="s">
        <v>94</v>
      </c>
      <c r="AB703" s="56" t="s">
        <v>2017</v>
      </c>
      <c r="AC703" s="57" t="s">
        <v>2901</v>
      </c>
      <c r="AD703" s="45">
        <v>0</v>
      </c>
      <c r="AF703" s="45">
        <v>0</v>
      </c>
      <c r="AO703" s="60">
        <v>5.0599999999999999E-2</v>
      </c>
    </row>
    <row r="704" spans="1:41" ht="20.25" customHeight="1" x14ac:dyDescent="0.45">
      <c r="A704" s="62" t="str">
        <f>VLOOKUP(E704,销售员!A:B,2,0)</f>
        <v>南区</v>
      </c>
      <c r="B704" s="62" t="str">
        <f>VLOOKUP(E704,销售员!A:C,3,0)</f>
        <v>沪浙</v>
      </c>
      <c r="C704" s="24" t="str">
        <f>VLOOKUP(E704,销售员!A:D,4,0)</f>
        <v>上海</v>
      </c>
      <c r="D704" s="45">
        <v>822827</v>
      </c>
      <c r="E704" s="46" t="s">
        <v>908</v>
      </c>
      <c r="F704" s="45" t="s">
        <v>3572</v>
      </c>
      <c r="G704" s="45" t="s">
        <v>3573</v>
      </c>
      <c r="H704" s="45" t="s">
        <v>3574</v>
      </c>
      <c r="I704" s="44" t="s">
        <v>3575</v>
      </c>
      <c r="J704" s="47">
        <v>74195.3</v>
      </c>
      <c r="K704" s="48" t="s">
        <v>79</v>
      </c>
      <c r="L704" s="49">
        <v>38245</v>
      </c>
      <c r="M704" s="50">
        <v>-0.94</v>
      </c>
      <c r="N704" s="46">
        <v>0</v>
      </c>
      <c r="O704" s="51" t="s">
        <v>2516</v>
      </c>
      <c r="P704" s="52" t="s">
        <v>453</v>
      </c>
      <c r="Q704" s="52" t="s">
        <v>113</v>
      </c>
      <c r="X704" s="54">
        <v>45712.447094907402</v>
      </c>
      <c r="Y704" s="45" t="s">
        <v>92</v>
      </c>
      <c r="Z704" s="55" t="s">
        <v>119</v>
      </c>
      <c r="AA704" s="44" t="s">
        <v>1262</v>
      </c>
      <c r="AC704" s="57" t="s">
        <v>2901</v>
      </c>
      <c r="AD704" s="45">
        <v>60</v>
      </c>
      <c r="AF704" s="45">
        <v>60</v>
      </c>
      <c r="AO704" s="60">
        <v>0.03</v>
      </c>
    </row>
    <row r="705" spans="1:41" ht="20.25" customHeight="1" x14ac:dyDescent="0.45">
      <c r="A705" s="62" t="str">
        <f>VLOOKUP(E705,销售员!A:B,2,0)</f>
        <v>北区</v>
      </c>
      <c r="B705" s="62" t="str">
        <f>VLOOKUP(E705,销售员!A:C,3,0)</f>
        <v>晋蒙宁</v>
      </c>
      <c r="C705" s="24" t="str">
        <f>VLOOKUP(E705,销售员!A:D,4,0)</f>
        <v>山西</v>
      </c>
      <c r="D705" s="45">
        <v>822852</v>
      </c>
      <c r="E705" s="46" t="s">
        <v>790</v>
      </c>
      <c r="F705" s="45" t="s">
        <v>2098</v>
      </c>
      <c r="G705" s="45" t="s">
        <v>792</v>
      </c>
      <c r="H705" s="45" t="s">
        <v>2099</v>
      </c>
      <c r="I705" s="44" t="s">
        <v>2100</v>
      </c>
      <c r="J705" s="47">
        <v>2148475</v>
      </c>
      <c r="K705" s="48" t="s">
        <v>79</v>
      </c>
      <c r="L705" s="49">
        <v>2249712</v>
      </c>
      <c r="M705" s="50">
        <v>4.4999999999999998E-2</v>
      </c>
      <c r="N705" s="46">
        <v>0</v>
      </c>
      <c r="O705" s="51" t="s">
        <v>3609</v>
      </c>
      <c r="Q705" s="52" t="s">
        <v>81</v>
      </c>
      <c r="R705" s="53" t="s">
        <v>51</v>
      </c>
      <c r="V705" s="53">
        <v>90</v>
      </c>
      <c r="X705" s="54">
        <v>45712.449293981503</v>
      </c>
      <c r="Y705" s="45" t="s">
        <v>92</v>
      </c>
      <c r="Z705" s="55" t="s">
        <v>795</v>
      </c>
      <c r="AA705" s="44" t="s">
        <v>127</v>
      </c>
      <c r="AC705" s="57" t="s">
        <v>937</v>
      </c>
      <c r="AD705" s="45">
        <v>90</v>
      </c>
      <c r="AF705" s="45">
        <v>90</v>
      </c>
      <c r="AO705" s="60">
        <v>4.4999999999999998E-2</v>
      </c>
    </row>
    <row r="706" spans="1:41" ht="20.25" customHeight="1" x14ac:dyDescent="0.45">
      <c r="A706" s="62" t="str">
        <f>VLOOKUP(E706,销售员!A:B,2,0)</f>
        <v>北区</v>
      </c>
      <c r="B706" s="62" t="str">
        <f>VLOOKUP(E706,销售员!A:C,3,0)</f>
        <v>晋蒙宁</v>
      </c>
      <c r="C706" s="24" t="str">
        <f>VLOOKUP(E706,销售员!A:D,4,0)</f>
        <v>内蒙</v>
      </c>
      <c r="D706" s="45">
        <v>822833</v>
      </c>
      <c r="E706" s="46" t="s">
        <v>542</v>
      </c>
      <c r="F706" s="45" t="s">
        <v>3398</v>
      </c>
      <c r="G706" s="45" t="s">
        <v>2179</v>
      </c>
      <c r="H706" s="45" t="s">
        <v>3399</v>
      </c>
      <c r="I706" s="44" t="s">
        <v>3400</v>
      </c>
      <c r="J706" s="47">
        <v>553303.43999999994</v>
      </c>
      <c r="K706" s="48" t="s">
        <v>79</v>
      </c>
      <c r="L706" s="49">
        <v>279548</v>
      </c>
      <c r="M706" s="50">
        <v>-0.97929999999999995</v>
      </c>
      <c r="N706" s="46">
        <v>85900</v>
      </c>
      <c r="O706" s="51" t="s">
        <v>3610</v>
      </c>
      <c r="P706" s="52" t="s">
        <v>61</v>
      </c>
      <c r="Q706" s="52" t="s">
        <v>113</v>
      </c>
      <c r="R706" s="53" t="s">
        <v>51</v>
      </c>
      <c r="W706" s="53">
        <v>-3.5</v>
      </c>
      <c r="X706" s="54">
        <v>45712.455995370401</v>
      </c>
      <c r="Y706" s="45" t="s">
        <v>118</v>
      </c>
      <c r="Z706" s="55" t="s">
        <v>3611</v>
      </c>
      <c r="AA706" s="44" t="s">
        <v>127</v>
      </c>
      <c r="AC706" s="57" t="s">
        <v>2901</v>
      </c>
      <c r="AD706" s="45">
        <v>0</v>
      </c>
      <c r="AF706" s="45">
        <v>0</v>
      </c>
      <c r="AO706" s="60">
        <v>4.4999999999999998E-2</v>
      </c>
    </row>
    <row r="707" spans="1:41" ht="20.25" customHeight="1" x14ac:dyDescent="0.45">
      <c r="A707" s="62" t="str">
        <f>VLOOKUP(E707,销售员!A:B,2,0)</f>
        <v>南区</v>
      </c>
      <c r="B707" s="62" t="str">
        <f>VLOOKUP(E707,销售员!A:C,3,0)</f>
        <v>沪浙</v>
      </c>
      <c r="C707" s="24" t="str">
        <f>VLOOKUP(E707,销售员!A:D,4,0)</f>
        <v>上海</v>
      </c>
      <c r="D707" s="45">
        <v>822858</v>
      </c>
      <c r="E707" s="46" t="s">
        <v>604</v>
      </c>
      <c r="F707" s="45" t="s">
        <v>3612</v>
      </c>
      <c r="G707" s="45" t="s">
        <v>3613</v>
      </c>
      <c r="H707" s="45" t="s">
        <v>3614</v>
      </c>
      <c r="I707" s="44" t="s">
        <v>3615</v>
      </c>
      <c r="J707" s="47">
        <v>392394.82</v>
      </c>
      <c r="K707" s="48" t="s">
        <v>79</v>
      </c>
      <c r="L707" s="49">
        <v>402666.72</v>
      </c>
      <c r="M707" s="50">
        <v>2.5499999999999998E-2</v>
      </c>
      <c r="N707" s="46">
        <v>0</v>
      </c>
      <c r="O707" s="51" t="s">
        <v>3616</v>
      </c>
      <c r="P707" s="52" t="s">
        <v>91</v>
      </c>
      <c r="Q707" s="52" t="s">
        <v>81</v>
      </c>
      <c r="R707" s="53" t="s">
        <v>51</v>
      </c>
      <c r="V707" s="53">
        <v>90</v>
      </c>
      <c r="W707" s="53">
        <v>-2</v>
      </c>
      <c r="X707" s="54">
        <v>45712.458877314799</v>
      </c>
      <c r="Y707" s="45" t="s">
        <v>52</v>
      </c>
      <c r="Z707" s="100" t="s">
        <v>3617</v>
      </c>
      <c r="AA707" s="44" t="s">
        <v>1262</v>
      </c>
      <c r="AC707" s="57" t="s">
        <v>937</v>
      </c>
      <c r="AD707" s="45">
        <v>90</v>
      </c>
      <c r="AF707" s="45">
        <v>90</v>
      </c>
      <c r="AO707" s="60">
        <v>4.4999999999999998E-2</v>
      </c>
    </row>
    <row r="708" spans="1:41" ht="20.25" customHeight="1" x14ac:dyDescent="0.45">
      <c r="A708" s="62" t="str">
        <f>VLOOKUP(E708,销售员!A:B,2,0)</f>
        <v>南区</v>
      </c>
      <c r="B708" s="62" t="str">
        <f>VLOOKUP(E708,销售员!A:C,3,0)</f>
        <v>沪浙</v>
      </c>
      <c r="C708" s="24" t="str">
        <f>VLOOKUP(E708,销售员!A:D,4,0)</f>
        <v>浙江</v>
      </c>
      <c r="D708" s="45">
        <v>822861</v>
      </c>
      <c r="E708" s="46" t="s">
        <v>246</v>
      </c>
      <c r="F708" s="45" t="s">
        <v>3618</v>
      </c>
      <c r="G708" s="45" t="s">
        <v>2120</v>
      </c>
      <c r="H708" s="45" t="s">
        <v>3619</v>
      </c>
      <c r="I708" s="44" t="s">
        <v>3620</v>
      </c>
      <c r="J708" s="47">
        <v>1283667.94</v>
      </c>
      <c r="K708" s="48" t="s">
        <v>79</v>
      </c>
      <c r="L708" s="49">
        <v>1296903</v>
      </c>
      <c r="M708" s="50">
        <v>1.0200000000000001E-2</v>
      </c>
      <c r="N708" s="46">
        <v>0</v>
      </c>
      <c r="O708" s="51" t="s">
        <v>3621</v>
      </c>
      <c r="P708" s="52" t="s">
        <v>213</v>
      </c>
      <c r="Q708" s="52" t="s">
        <v>113</v>
      </c>
      <c r="X708" s="54">
        <v>45712.469502314802</v>
      </c>
      <c r="Y708" s="45" t="s">
        <v>118</v>
      </c>
      <c r="Z708" s="55" t="s">
        <v>119</v>
      </c>
      <c r="AA708" s="44" t="s">
        <v>1262</v>
      </c>
      <c r="AC708" s="57" t="s">
        <v>937</v>
      </c>
      <c r="AD708" s="45">
        <v>0</v>
      </c>
      <c r="AF708" s="45">
        <v>0</v>
      </c>
      <c r="AO708" s="60">
        <v>0.03</v>
      </c>
    </row>
    <row r="709" spans="1:41" ht="20.25" customHeight="1" x14ac:dyDescent="0.45">
      <c r="A709" s="62" t="str">
        <f>VLOOKUP(E709,销售员!A:B,2,0)</f>
        <v>南区</v>
      </c>
      <c r="B709" s="62" t="str">
        <f>VLOOKUP(E709,销售员!A:C,3,0)</f>
        <v>福建</v>
      </c>
      <c r="C709" s="24" t="str">
        <f>VLOOKUP(E709,销售员!A:D,4,0)</f>
        <v>福建</v>
      </c>
      <c r="D709" s="45">
        <v>822856</v>
      </c>
      <c r="E709" s="46" t="s">
        <v>822</v>
      </c>
      <c r="F709" s="45" t="s">
        <v>3276</v>
      </c>
      <c r="G709" s="45" t="s">
        <v>824</v>
      </c>
      <c r="H709" s="45" t="s">
        <v>3277</v>
      </c>
      <c r="I709" s="44" t="s">
        <v>3278</v>
      </c>
      <c r="J709" s="47">
        <v>1842253.76</v>
      </c>
      <c r="K709" s="48" t="s">
        <v>79</v>
      </c>
      <c r="L709" s="49">
        <v>1929062</v>
      </c>
      <c r="M709" s="50">
        <v>4.4999999999999998E-2</v>
      </c>
      <c r="N709" s="46">
        <v>0</v>
      </c>
      <c r="O709" s="51" t="s">
        <v>3622</v>
      </c>
      <c r="P709" s="52" t="s">
        <v>91</v>
      </c>
      <c r="Q709" s="52" t="s">
        <v>113</v>
      </c>
      <c r="X709" s="54">
        <v>45712.487500000003</v>
      </c>
      <c r="Y709" s="45" t="s">
        <v>52</v>
      </c>
      <c r="Z709" s="55" t="s">
        <v>119</v>
      </c>
      <c r="AA709" s="44" t="s">
        <v>94</v>
      </c>
      <c r="AC709" s="57" t="s">
        <v>937</v>
      </c>
      <c r="AD709" s="45">
        <v>60</v>
      </c>
      <c r="AF709" s="45">
        <v>60</v>
      </c>
      <c r="AO709" s="60">
        <v>4.4999999999999998E-2</v>
      </c>
    </row>
    <row r="710" spans="1:41" ht="20.25" customHeight="1" x14ac:dyDescent="0.45">
      <c r="A710" s="62" t="str">
        <f>VLOOKUP(E710,销售员!A:B,2,0)</f>
        <v>南区</v>
      </c>
      <c r="B710" s="62" t="str">
        <f>VLOOKUP(E710,销售员!A:C,3,0)</f>
        <v>云贵川渝</v>
      </c>
      <c r="C710" s="24" t="str">
        <f>VLOOKUP(E710,销售员!A:D,4,0)</f>
        <v>重庆</v>
      </c>
      <c r="D710" s="45">
        <v>822591</v>
      </c>
      <c r="E710" s="46" t="s">
        <v>963</v>
      </c>
      <c r="F710" s="45" t="s">
        <v>3623</v>
      </c>
      <c r="G710" s="45" t="s">
        <v>3624</v>
      </c>
      <c r="H710" s="45" t="s">
        <v>3625</v>
      </c>
      <c r="I710" s="44" t="s">
        <v>3626</v>
      </c>
      <c r="J710" s="47">
        <v>44223.69</v>
      </c>
      <c r="K710" s="48" t="s">
        <v>79</v>
      </c>
      <c r="L710" s="49">
        <v>45381.37</v>
      </c>
      <c r="M710" s="50">
        <v>2.5499999999999998E-2</v>
      </c>
      <c r="N710" s="46">
        <v>0</v>
      </c>
      <c r="O710" s="51" t="s">
        <v>3627</v>
      </c>
      <c r="P710" s="52" t="s">
        <v>91</v>
      </c>
      <c r="Q710" s="52" t="s">
        <v>113</v>
      </c>
      <c r="X710" s="54">
        <v>45712.490011574097</v>
      </c>
      <c r="Y710" s="45" t="s">
        <v>118</v>
      </c>
      <c r="Z710" s="55" t="s">
        <v>119</v>
      </c>
      <c r="AA710" s="44" t="s">
        <v>54</v>
      </c>
      <c r="AC710" s="57" t="s">
        <v>937</v>
      </c>
      <c r="AD710" s="45">
        <v>0</v>
      </c>
      <c r="AF710" s="45">
        <v>0</v>
      </c>
      <c r="AO710" s="60">
        <v>4.4999999999999998E-2</v>
      </c>
    </row>
    <row r="711" spans="1:41" ht="20.25" customHeight="1" x14ac:dyDescent="0.45">
      <c r="A711" s="62" t="str">
        <f>VLOOKUP(E711,销售员!A:B,2,0)</f>
        <v>南区</v>
      </c>
      <c r="B711" s="62" t="str">
        <f>VLOOKUP(E711,销售员!A:C,3,0)</f>
        <v>福建</v>
      </c>
      <c r="C711" s="24" t="str">
        <f>VLOOKUP(E711,销售员!A:D,4,0)</f>
        <v>福建</v>
      </c>
      <c r="D711" s="45">
        <v>822763</v>
      </c>
      <c r="E711" s="46" t="s">
        <v>676</v>
      </c>
      <c r="F711" s="45" t="s">
        <v>3628</v>
      </c>
      <c r="G711" s="45" t="s">
        <v>3629</v>
      </c>
      <c r="H711" s="45" t="s">
        <v>3630</v>
      </c>
      <c r="I711" s="44" t="s">
        <v>3631</v>
      </c>
      <c r="J711" s="47">
        <v>719006.51</v>
      </c>
      <c r="K711" s="48" t="s">
        <v>79</v>
      </c>
      <c r="L711" s="49">
        <v>728596.54</v>
      </c>
      <c r="M711" s="50">
        <v>1.32E-2</v>
      </c>
      <c r="N711" s="46">
        <v>0</v>
      </c>
      <c r="O711" s="51" t="s">
        <v>3632</v>
      </c>
      <c r="P711" s="52" t="s">
        <v>61</v>
      </c>
      <c r="Q711" s="52" t="s">
        <v>113</v>
      </c>
      <c r="R711" s="53" t="s">
        <v>51</v>
      </c>
      <c r="W711" s="53">
        <v>-3</v>
      </c>
      <c r="X711" s="54">
        <v>45712.549479166701</v>
      </c>
      <c r="Y711" s="45" t="s">
        <v>118</v>
      </c>
      <c r="Z711" s="55" t="s">
        <v>3633</v>
      </c>
      <c r="AA711" s="44" t="s">
        <v>94</v>
      </c>
      <c r="AB711" s="56" t="s">
        <v>3634</v>
      </c>
      <c r="AC711" s="57" t="s">
        <v>610</v>
      </c>
      <c r="AD711" s="45">
        <v>0</v>
      </c>
      <c r="AF711" s="45">
        <v>0</v>
      </c>
      <c r="AO711" s="60">
        <v>4.2799999999999998E-2</v>
      </c>
    </row>
    <row r="712" spans="1:41" ht="20.25" customHeight="1" x14ac:dyDescent="0.45">
      <c r="A712" s="62" t="str">
        <f>VLOOKUP(E712,销售员!A:B,2,0)</f>
        <v>南区</v>
      </c>
      <c r="B712" s="62" t="str">
        <f>VLOOKUP(E712,销售员!A:C,3,0)</f>
        <v>沪浙</v>
      </c>
      <c r="C712" s="24" t="str">
        <f>VLOOKUP(E712,销售员!A:D,4,0)</f>
        <v>上海</v>
      </c>
      <c r="D712" s="45">
        <v>822834</v>
      </c>
      <c r="E712" s="46" t="s">
        <v>908</v>
      </c>
      <c r="F712" s="45" t="s">
        <v>3582</v>
      </c>
      <c r="G712" s="45" t="s">
        <v>3573</v>
      </c>
      <c r="H712" s="45" t="s">
        <v>3583</v>
      </c>
      <c r="I712" s="44" t="s">
        <v>3584</v>
      </c>
      <c r="J712" s="47">
        <v>4665312</v>
      </c>
      <c r="K712" s="48" t="s">
        <v>79</v>
      </c>
      <c r="L712" s="49">
        <v>2404800</v>
      </c>
      <c r="M712" s="50">
        <v>-0.94</v>
      </c>
      <c r="N712" s="46">
        <v>0</v>
      </c>
      <c r="O712" s="51" t="s">
        <v>1425</v>
      </c>
      <c r="P712" s="52" t="s">
        <v>453</v>
      </c>
      <c r="Q712" s="52" t="s">
        <v>113</v>
      </c>
      <c r="X712" s="54">
        <v>45712.576388888898</v>
      </c>
      <c r="Y712" s="45" t="s">
        <v>92</v>
      </c>
      <c r="Z712" s="55" t="s">
        <v>119</v>
      </c>
      <c r="AA712" s="44" t="s">
        <v>1262</v>
      </c>
      <c r="AC712" s="57" t="s">
        <v>2901</v>
      </c>
      <c r="AD712" s="45">
        <v>60</v>
      </c>
      <c r="AF712" s="45">
        <v>60</v>
      </c>
      <c r="AO712" s="60">
        <v>0.03</v>
      </c>
    </row>
    <row r="713" spans="1:41" ht="20.25" customHeight="1" x14ac:dyDescent="0.45">
      <c r="A713" s="62" t="str">
        <f>VLOOKUP(E713,销售员!A:B,2,0)</f>
        <v>南区</v>
      </c>
      <c r="B713" s="62" t="str">
        <f>VLOOKUP(E713,销售员!A:C,3,0)</f>
        <v>鄂赣</v>
      </c>
      <c r="C713" s="24" t="str">
        <f>VLOOKUP(E713,销售员!A:D,4,0)</f>
        <v>江西</v>
      </c>
      <c r="D713" s="45">
        <v>822855</v>
      </c>
      <c r="E713" s="46" t="s">
        <v>670</v>
      </c>
      <c r="F713" s="45" t="s">
        <v>3635</v>
      </c>
      <c r="G713" s="45" t="s">
        <v>1390</v>
      </c>
      <c r="H713" s="45" t="s">
        <v>3636</v>
      </c>
      <c r="I713" s="44" t="s">
        <v>3637</v>
      </c>
      <c r="J713" s="47">
        <v>111987.8064</v>
      </c>
      <c r="K713" s="48" t="s">
        <v>79</v>
      </c>
      <c r="L713" s="49">
        <v>116997</v>
      </c>
      <c r="M713" s="50">
        <v>4.2799999999999998E-2</v>
      </c>
      <c r="N713" s="46">
        <v>0</v>
      </c>
      <c r="O713" s="51" t="s">
        <v>3638</v>
      </c>
      <c r="P713" s="52" t="s">
        <v>91</v>
      </c>
      <c r="Q713" s="52" t="s">
        <v>103</v>
      </c>
      <c r="R713" s="53" t="s">
        <v>51</v>
      </c>
      <c r="V713" s="53">
        <v>90</v>
      </c>
      <c r="X713" s="54">
        <v>45712.590127314797</v>
      </c>
      <c r="Y713" s="45" t="s">
        <v>52</v>
      </c>
      <c r="Z713" s="55" t="s">
        <v>3639</v>
      </c>
      <c r="AA713" s="44" t="s">
        <v>1262</v>
      </c>
      <c r="AC713" s="57" t="s">
        <v>937</v>
      </c>
      <c r="AD713" s="45">
        <v>90</v>
      </c>
      <c r="AF713" s="45">
        <v>90</v>
      </c>
      <c r="AO713" s="60">
        <v>4.2799999999999998E-2</v>
      </c>
    </row>
    <row r="714" spans="1:41" ht="20.25" customHeight="1" x14ac:dyDescent="0.45">
      <c r="A714" s="62" t="str">
        <f>VLOOKUP(E714,销售员!A:B,2,0)</f>
        <v>南区</v>
      </c>
      <c r="B714" s="62" t="str">
        <f>VLOOKUP(E714,销售员!A:C,3,0)</f>
        <v>福建</v>
      </c>
      <c r="C714" s="24" t="str">
        <f>VLOOKUP(E714,销售员!A:D,4,0)</f>
        <v>福建</v>
      </c>
      <c r="D714" s="45">
        <v>822892</v>
      </c>
      <c r="E714" s="46" t="s">
        <v>822</v>
      </c>
      <c r="F714" s="45" t="s">
        <v>2636</v>
      </c>
      <c r="G714" s="45" t="s">
        <v>756</v>
      </c>
      <c r="H714" s="45" t="s">
        <v>2637</v>
      </c>
      <c r="I714" s="44" t="s">
        <v>2638</v>
      </c>
      <c r="J714" s="47">
        <v>3023963.53</v>
      </c>
      <c r="K714" s="48" t="s">
        <v>79</v>
      </c>
      <c r="L714" s="49">
        <v>3039800.2</v>
      </c>
      <c r="M714" s="50">
        <v>5.1999999999999998E-3</v>
      </c>
      <c r="N714" s="46">
        <v>0</v>
      </c>
      <c r="O714" s="51" t="s">
        <v>3640</v>
      </c>
      <c r="P714" s="52" t="s">
        <v>91</v>
      </c>
      <c r="Q714" s="52" t="s">
        <v>81</v>
      </c>
      <c r="R714" s="53" t="s">
        <v>51</v>
      </c>
      <c r="V714" s="53">
        <v>30</v>
      </c>
      <c r="W714" s="53">
        <v>-4</v>
      </c>
      <c r="X714" s="54">
        <v>45712.590706018498</v>
      </c>
      <c r="Y714" s="45" t="s">
        <v>52</v>
      </c>
      <c r="Z714" s="100" t="s">
        <v>3641</v>
      </c>
      <c r="AA714" s="44" t="s">
        <v>94</v>
      </c>
      <c r="AC714" s="57" t="s">
        <v>937</v>
      </c>
      <c r="AD714" s="45">
        <v>30</v>
      </c>
      <c r="AF714" s="45">
        <v>30</v>
      </c>
      <c r="AO714" s="60">
        <v>4.4999999999999998E-2</v>
      </c>
    </row>
    <row r="715" spans="1:41" ht="20.25" customHeight="1" x14ac:dyDescent="0.45">
      <c r="A715" s="62" t="str">
        <f>VLOOKUP(E715,销售员!A:B,2,0)</f>
        <v>北区</v>
      </c>
      <c r="B715" s="62" t="str">
        <f>VLOOKUP(E715,销售员!A:C,3,0)</f>
        <v>晋蒙宁</v>
      </c>
      <c r="C715" s="24" t="str">
        <f>VLOOKUP(E715,销售员!A:D,4,0)</f>
        <v>内蒙</v>
      </c>
      <c r="D715" s="45">
        <v>822833</v>
      </c>
      <c r="E715" s="46" t="s">
        <v>542</v>
      </c>
      <c r="F715" s="45" t="s">
        <v>3398</v>
      </c>
      <c r="G715" s="45" t="s">
        <v>2179</v>
      </c>
      <c r="H715" s="45" t="s">
        <v>3399</v>
      </c>
      <c r="I715" s="44" t="s">
        <v>3400</v>
      </c>
      <c r="J715" s="47">
        <v>553303.43999999994</v>
      </c>
      <c r="K715" s="48" t="s">
        <v>79</v>
      </c>
      <c r="L715" s="49">
        <v>279548</v>
      </c>
      <c r="M715" s="50">
        <v>-0.97929999999999995</v>
      </c>
      <c r="N715" s="46">
        <v>85900</v>
      </c>
      <c r="O715" s="51" t="s">
        <v>3610</v>
      </c>
      <c r="P715" s="52" t="s">
        <v>61</v>
      </c>
      <c r="Q715" s="52" t="s">
        <v>113</v>
      </c>
      <c r="R715" s="53" t="s">
        <v>51</v>
      </c>
      <c r="W715" s="53">
        <v>-3.5</v>
      </c>
      <c r="X715" s="54">
        <v>45712.593043981498</v>
      </c>
      <c r="Y715" s="45" t="s">
        <v>118</v>
      </c>
      <c r="Z715" s="55" t="s">
        <v>3611</v>
      </c>
      <c r="AA715" s="44" t="s">
        <v>127</v>
      </c>
      <c r="AC715" s="57" t="s">
        <v>2901</v>
      </c>
      <c r="AD715" s="45">
        <v>0</v>
      </c>
      <c r="AF715" s="45">
        <v>0</v>
      </c>
      <c r="AO715" s="60">
        <v>4.4999999999999998E-2</v>
      </c>
    </row>
    <row r="716" spans="1:41" ht="20.25" customHeight="1" x14ac:dyDescent="0.45">
      <c r="A716" s="62" t="str">
        <f>VLOOKUP(E716,销售员!A:B,2,0)</f>
        <v>北区</v>
      </c>
      <c r="B716" s="62" t="str">
        <f>VLOOKUP(E716,销售员!A:C,3,0)</f>
        <v>京津冀</v>
      </c>
      <c r="C716" s="24" t="str">
        <f>VLOOKUP(E716,销售员!A:D,4,0)</f>
        <v>天津</v>
      </c>
      <c r="D716" s="45">
        <v>822896</v>
      </c>
      <c r="E716" s="46" t="s">
        <v>392</v>
      </c>
      <c r="F716" s="45" t="s">
        <v>3642</v>
      </c>
      <c r="G716" s="45" t="s">
        <v>3643</v>
      </c>
      <c r="H716" s="45" t="s">
        <v>3644</v>
      </c>
      <c r="I716" s="44" t="s">
        <v>3645</v>
      </c>
      <c r="J716" s="47">
        <v>167394.66570000001</v>
      </c>
      <c r="K716" s="48" t="s">
        <v>79</v>
      </c>
      <c r="L716" s="49">
        <v>167570</v>
      </c>
      <c r="M716" s="50">
        <v>1E-3</v>
      </c>
      <c r="N716" s="46">
        <v>0</v>
      </c>
      <c r="O716" s="51" t="s">
        <v>3646</v>
      </c>
      <c r="P716" s="52" t="s">
        <v>91</v>
      </c>
      <c r="Q716" s="52" t="s">
        <v>103</v>
      </c>
      <c r="R716" s="53" t="s">
        <v>51</v>
      </c>
      <c r="V716" s="53">
        <v>90</v>
      </c>
      <c r="W716" s="53">
        <v>-3</v>
      </c>
      <c r="X716" s="54">
        <v>45712.595046296301</v>
      </c>
      <c r="Y716" s="45" t="s">
        <v>92</v>
      </c>
      <c r="Z716" s="100" t="s">
        <v>3647</v>
      </c>
      <c r="AA716" s="44" t="s">
        <v>127</v>
      </c>
      <c r="AC716" s="57" t="s">
        <v>937</v>
      </c>
      <c r="AD716" s="45">
        <v>90</v>
      </c>
      <c r="AF716" s="45">
        <v>90</v>
      </c>
      <c r="AO716" s="60">
        <v>3.1E-2</v>
      </c>
    </row>
    <row r="717" spans="1:41" ht="20.25" customHeight="1" x14ac:dyDescent="0.45">
      <c r="A717" s="62" t="str">
        <f>VLOOKUP(E717,销售员!A:B,2,0)</f>
        <v>南区</v>
      </c>
      <c r="B717" s="62" t="str">
        <f>VLOOKUP(E717,销售员!A:C,3,0)</f>
        <v>苏皖</v>
      </c>
      <c r="C717" s="24" t="str">
        <f>VLOOKUP(E717,销售员!A:D,4,0)</f>
        <v>安徽</v>
      </c>
      <c r="D717" s="45">
        <v>822894</v>
      </c>
      <c r="E717" s="46" t="s">
        <v>425</v>
      </c>
      <c r="F717" s="45" t="s">
        <v>3648</v>
      </c>
      <c r="G717" s="45" t="s">
        <v>3649</v>
      </c>
      <c r="H717" s="45" t="s">
        <v>3650</v>
      </c>
      <c r="I717" s="44" t="s">
        <v>3651</v>
      </c>
      <c r="J717" s="47">
        <v>8247.02</v>
      </c>
      <c r="K717" s="48" t="s">
        <v>79</v>
      </c>
      <c r="L717" s="49">
        <v>8635.6200000000008</v>
      </c>
      <c r="M717" s="50">
        <v>4.4999999999999998E-2</v>
      </c>
      <c r="N717" s="46">
        <v>0</v>
      </c>
      <c r="O717" s="51" t="s">
        <v>3177</v>
      </c>
      <c r="P717" s="52" t="s">
        <v>91</v>
      </c>
      <c r="Q717" s="52" t="s">
        <v>113</v>
      </c>
      <c r="X717" s="54">
        <v>45712.596655092602</v>
      </c>
      <c r="Y717" s="45" t="s">
        <v>118</v>
      </c>
      <c r="Z717" s="55" t="s">
        <v>119</v>
      </c>
      <c r="AA717" s="44" t="s">
        <v>83</v>
      </c>
      <c r="AC717" s="57" t="s">
        <v>937</v>
      </c>
      <c r="AD717" s="45">
        <v>0</v>
      </c>
      <c r="AF717" s="45">
        <v>0</v>
      </c>
      <c r="AO717" s="60">
        <v>4.4999999999999998E-2</v>
      </c>
    </row>
    <row r="718" spans="1:41" ht="20.25" customHeight="1" x14ac:dyDescent="0.45">
      <c r="A718" s="62" t="str">
        <f>VLOOKUP(E718,销售员!A:B,2,0)</f>
        <v>北区</v>
      </c>
      <c r="B718" s="62" t="str">
        <f>VLOOKUP(E718,销售员!A:C,3,0)</f>
        <v>陕豫鲁</v>
      </c>
      <c r="C718" s="24" t="str">
        <f>VLOOKUP(E718,销售员!A:D,4,0)</f>
        <v>山东</v>
      </c>
      <c r="D718" s="45">
        <v>822680</v>
      </c>
      <c r="E718" s="46" t="s">
        <v>400</v>
      </c>
      <c r="F718" s="45" t="s">
        <v>3652</v>
      </c>
      <c r="G718" s="45" t="s">
        <v>3653</v>
      </c>
      <c r="H718" s="45" t="s">
        <v>3654</v>
      </c>
      <c r="I718" s="44" t="s">
        <v>3655</v>
      </c>
      <c r="J718" s="47">
        <v>1278240.08</v>
      </c>
      <c r="K718" s="48" t="s">
        <v>79</v>
      </c>
      <c r="L718" s="49">
        <v>1322158.8999999999</v>
      </c>
      <c r="M718" s="50">
        <v>3.32E-2</v>
      </c>
      <c r="N718" s="46">
        <v>0</v>
      </c>
      <c r="O718" s="51" t="s">
        <v>3656</v>
      </c>
      <c r="P718" s="52" t="s">
        <v>453</v>
      </c>
      <c r="Q718" s="52" t="s">
        <v>113</v>
      </c>
      <c r="R718" s="53" t="s">
        <v>51</v>
      </c>
      <c r="S718" s="53" t="s">
        <v>51</v>
      </c>
      <c r="T718" s="53">
        <v>150</v>
      </c>
      <c r="V718" s="53">
        <v>150</v>
      </c>
      <c r="X718" s="54">
        <v>45712.598622685196</v>
      </c>
      <c r="Y718" s="45" t="s">
        <v>92</v>
      </c>
      <c r="Z718" s="55" t="s">
        <v>114</v>
      </c>
      <c r="AA718" s="44" t="s">
        <v>105</v>
      </c>
      <c r="AB718" s="56" t="s">
        <v>3657</v>
      </c>
      <c r="AC718" s="57" t="s">
        <v>2901</v>
      </c>
      <c r="AD718" s="45">
        <v>150</v>
      </c>
      <c r="AF718" s="45">
        <v>150</v>
      </c>
      <c r="AO718" s="60">
        <v>3.32E-2</v>
      </c>
    </row>
    <row r="719" spans="1:41" ht="20.25" customHeight="1" x14ac:dyDescent="0.45">
      <c r="A719" s="62" t="str">
        <f>VLOOKUP(E719,销售员!A:B,2,0)</f>
        <v>南区</v>
      </c>
      <c r="B719" s="62" t="str">
        <f>VLOOKUP(E719,销售员!A:C,3,0)</f>
        <v>苏皖</v>
      </c>
      <c r="C719" s="24" t="str">
        <f>VLOOKUP(E719,销售员!A:D,4,0)</f>
        <v>江苏</v>
      </c>
      <c r="D719" s="45">
        <v>822897</v>
      </c>
      <c r="E719" s="46" t="s">
        <v>796</v>
      </c>
      <c r="F719" s="45" t="s">
        <v>3658</v>
      </c>
      <c r="G719" s="45" t="s">
        <v>3659</v>
      </c>
      <c r="H719" s="45" t="s">
        <v>3660</v>
      </c>
      <c r="I719" s="44" t="s">
        <v>3661</v>
      </c>
      <c r="J719" s="47">
        <v>90591.99</v>
      </c>
      <c r="K719" s="48" t="s">
        <v>79</v>
      </c>
      <c r="L719" s="49">
        <v>92964</v>
      </c>
      <c r="M719" s="50">
        <v>2.5499999999999998E-2</v>
      </c>
      <c r="N719" s="46">
        <v>0</v>
      </c>
      <c r="O719" s="51" t="s">
        <v>3662</v>
      </c>
      <c r="P719" s="52" t="s">
        <v>91</v>
      </c>
      <c r="Q719" s="52" t="s">
        <v>113</v>
      </c>
      <c r="X719" s="54">
        <v>45712.6012037037</v>
      </c>
      <c r="Y719" s="45" t="s">
        <v>118</v>
      </c>
      <c r="Z719" s="55" t="s">
        <v>119</v>
      </c>
      <c r="AA719" s="44" t="s">
        <v>83</v>
      </c>
      <c r="AC719" s="57" t="s">
        <v>937</v>
      </c>
      <c r="AD719" s="45">
        <v>3</v>
      </c>
      <c r="AF719" s="45">
        <v>3</v>
      </c>
      <c r="AO719" s="60">
        <v>4.4999999999999998E-2</v>
      </c>
    </row>
    <row r="720" spans="1:41" ht="20.25" customHeight="1" x14ac:dyDescent="0.45">
      <c r="A720" s="62" t="str">
        <f>VLOOKUP(E720,销售员!A:B,2,0)</f>
        <v>北区</v>
      </c>
      <c r="B720" s="62" t="str">
        <f>VLOOKUP(E720,销售员!A:C,3,0)</f>
        <v>京津冀</v>
      </c>
      <c r="C720" s="24" t="str">
        <f>VLOOKUP(E720,销售员!A:D,4,0)</f>
        <v>北京</v>
      </c>
      <c r="D720" s="45">
        <v>822916</v>
      </c>
      <c r="E720" s="46" t="s">
        <v>776</v>
      </c>
      <c r="F720" s="45" t="s">
        <v>2079</v>
      </c>
      <c r="G720" s="45" t="s">
        <v>2080</v>
      </c>
      <c r="H720" s="45" t="s">
        <v>3663</v>
      </c>
      <c r="I720" s="44" t="s">
        <v>3664</v>
      </c>
      <c r="J720" s="47">
        <v>7854.86</v>
      </c>
      <c r="K720" s="48" t="s">
        <v>79</v>
      </c>
      <c r="L720" s="49">
        <v>8225</v>
      </c>
      <c r="M720" s="50">
        <v>4.4999999999999998E-2</v>
      </c>
      <c r="N720" s="46">
        <v>0</v>
      </c>
      <c r="O720" s="51" t="s">
        <v>754</v>
      </c>
      <c r="P720" s="52" t="s">
        <v>91</v>
      </c>
      <c r="Q720" s="52" t="s">
        <v>113</v>
      </c>
      <c r="X720" s="54">
        <v>45712.60125</v>
      </c>
      <c r="Y720" s="45" t="s">
        <v>118</v>
      </c>
      <c r="Z720" s="55" t="s">
        <v>119</v>
      </c>
      <c r="AA720" s="44" t="s">
        <v>127</v>
      </c>
      <c r="AC720" s="57" t="s">
        <v>937</v>
      </c>
      <c r="AD720" s="45">
        <v>0</v>
      </c>
      <c r="AF720" s="45">
        <v>0</v>
      </c>
      <c r="AO720" s="60">
        <v>4.4999999999999998E-2</v>
      </c>
    </row>
    <row r="721" spans="1:41" ht="20.25" customHeight="1" x14ac:dyDescent="0.45">
      <c r="A721" s="62" t="str">
        <f>VLOOKUP(E721,销售员!A:B,2,0)</f>
        <v>南区</v>
      </c>
      <c r="B721" s="62" t="str">
        <f>VLOOKUP(E721,销售员!A:C,3,0)</f>
        <v>苏皖</v>
      </c>
      <c r="C721" s="24" t="str">
        <f>VLOOKUP(E721,销售员!A:D,4,0)</f>
        <v>江苏</v>
      </c>
      <c r="D721" s="45">
        <v>822898</v>
      </c>
      <c r="E721" s="46" t="s">
        <v>632</v>
      </c>
      <c r="F721" s="45" t="s">
        <v>3591</v>
      </c>
      <c r="G721" s="45" t="s">
        <v>3592</v>
      </c>
      <c r="H721" s="45" t="s">
        <v>3593</v>
      </c>
      <c r="I721" s="44" t="s">
        <v>3594</v>
      </c>
      <c r="J721" s="47">
        <v>34424.89</v>
      </c>
      <c r="K721" s="48" t="s">
        <v>79</v>
      </c>
      <c r="L721" s="49">
        <v>36045</v>
      </c>
      <c r="M721" s="50">
        <v>4.4900000000000002E-2</v>
      </c>
      <c r="N721" s="46">
        <v>0</v>
      </c>
      <c r="O721" s="51" t="s">
        <v>3665</v>
      </c>
      <c r="P721" s="52" t="s">
        <v>91</v>
      </c>
      <c r="Q721" s="52" t="s">
        <v>81</v>
      </c>
      <c r="R721" s="53" t="s">
        <v>51</v>
      </c>
      <c r="V721" s="53">
        <v>115</v>
      </c>
      <c r="X721" s="54">
        <v>45712.602986111102</v>
      </c>
      <c r="Y721" s="45" t="s">
        <v>92</v>
      </c>
      <c r="Z721" s="55" t="s">
        <v>3666</v>
      </c>
      <c r="AA721" s="44" t="s">
        <v>83</v>
      </c>
      <c r="AC721" s="57" t="s">
        <v>937</v>
      </c>
      <c r="AD721" s="45">
        <v>115</v>
      </c>
      <c r="AF721" s="45">
        <v>115</v>
      </c>
      <c r="AO721" s="60">
        <v>4.4999999999999998E-2</v>
      </c>
    </row>
    <row r="722" spans="1:41" ht="20.25" customHeight="1" x14ac:dyDescent="0.45">
      <c r="A722" s="62" t="str">
        <f>VLOOKUP(E722,销售员!A:B,2,0)</f>
        <v>北区</v>
      </c>
      <c r="B722" s="62" t="str">
        <f>VLOOKUP(E722,销售员!A:C,3,0)</f>
        <v>行业业务</v>
      </c>
      <c r="C722" s="24" t="str">
        <f>VLOOKUP(E722,销售员!A:D,4,0)</f>
        <v>综合</v>
      </c>
      <c r="D722" s="45">
        <v>822869</v>
      </c>
      <c r="E722" s="46" t="s">
        <v>1206</v>
      </c>
      <c r="F722" s="45" t="s">
        <v>3667</v>
      </c>
      <c r="G722" s="45" t="s">
        <v>3668</v>
      </c>
      <c r="H722" s="45" t="s">
        <v>3669</v>
      </c>
      <c r="I722" s="44" t="s">
        <v>3670</v>
      </c>
      <c r="J722" s="47">
        <v>1787312.58</v>
      </c>
      <c r="K722" s="48" t="s">
        <v>79</v>
      </c>
      <c r="L722" s="49">
        <v>1787309.89</v>
      </c>
      <c r="M722" s="50">
        <v>0</v>
      </c>
      <c r="N722" s="46">
        <v>0</v>
      </c>
      <c r="O722" s="51" t="s">
        <v>3671</v>
      </c>
      <c r="P722" s="52" t="s">
        <v>213</v>
      </c>
      <c r="Q722" s="52" t="s">
        <v>113</v>
      </c>
      <c r="R722" s="53" t="s">
        <v>51</v>
      </c>
      <c r="W722" s="53">
        <v>-3</v>
      </c>
      <c r="X722" s="54">
        <v>45712.619525463</v>
      </c>
      <c r="Y722" s="45" t="s">
        <v>118</v>
      </c>
      <c r="Z722" s="55" t="s">
        <v>3672</v>
      </c>
      <c r="AA722" s="44" t="s">
        <v>105</v>
      </c>
      <c r="AC722" s="57" t="s">
        <v>937</v>
      </c>
      <c r="AD722" s="45">
        <v>0</v>
      </c>
      <c r="AF722" s="45">
        <v>0</v>
      </c>
      <c r="AO722" s="60">
        <v>0.03</v>
      </c>
    </row>
    <row r="723" spans="1:41" ht="20.25" customHeight="1" x14ac:dyDescent="0.45">
      <c r="A723" s="62" t="str">
        <f>VLOOKUP(E723,销售员!A:B,2,0)</f>
        <v>北区</v>
      </c>
      <c r="B723" s="62" t="str">
        <f>VLOOKUP(E723,销售员!A:C,3,0)</f>
        <v>行业业务</v>
      </c>
      <c r="C723" s="24" t="str">
        <f>VLOOKUP(E723,销售员!A:D,4,0)</f>
        <v>泛企业</v>
      </c>
      <c r="D723" s="45">
        <v>822932</v>
      </c>
      <c r="E723" s="46" t="s">
        <v>2649</v>
      </c>
      <c r="F723" s="45" t="s">
        <v>3673</v>
      </c>
      <c r="G723" s="45" t="s">
        <v>2651</v>
      </c>
      <c r="H723" s="45" t="s">
        <v>3674</v>
      </c>
      <c r="I723" s="44" t="s">
        <v>3675</v>
      </c>
      <c r="J723" s="47">
        <v>168769.2</v>
      </c>
      <c r="K723" s="48" t="s">
        <v>79</v>
      </c>
      <c r="L723" s="49">
        <v>176721.7</v>
      </c>
      <c r="M723" s="50">
        <v>4.4999999999999998E-2</v>
      </c>
      <c r="N723" s="46">
        <v>0</v>
      </c>
      <c r="O723" s="51" t="s">
        <v>3676</v>
      </c>
      <c r="P723" s="52" t="s">
        <v>170</v>
      </c>
      <c r="Q723" s="52" t="s">
        <v>113</v>
      </c>
      <c r="X723" s="54">
        <v>45712.631400462997</v>
      </c>
      <c r="Y723" s="45" t="s">
        <v>52</v>
      </c>
      <c r="Z723" s="55" t="s">
        <v>119</v>
      </c>
      <c r="AA723" s="44" t="s">
        <v>105</v>
      </c>
      <c r="AC723" s="57" t="s">
        <v>937</v>
      </c>
      <c r="AD723" s="45">
        <v>60</v>
      </c>
      <c r="AF723" s="45">
        <v>60</v>
      </c>
      <c r="AO723" s="60">
        <v>4.4999999999999998E-2</v>
      </c>
    </row>
    <row r="724" spans="1:41" ht="20.25" customHeight="1" x14ac:dyDescent="0.45">
      <c r="A724" s="62" t="str">
        <f>VLOOKUP(E724,销售员!A:B,2,0)</f>
        <v>北区</v>
      </c>
      <c r="B724" s="62" t="str">
        <f>VLOOKUP(E724,销售员!A:C,3,0)</f>
        <v>陕豫鲁</v>
      </c>
      <c r="C724" s="24" t="str">
        <f>VLOOKUP(E724,销售员!A:D,4,0)</f>
        <v>陕西</v>
      </c>
      <c r="D724" s="45">
        <v>822961</v>
      </c>
      <c r="E724" s="46" t="s">
        <v>56</v>
      </c>
      <c r="F724" s="45" t="s">
        <v>3677</v>
      </c>
      <c r="G724" s="45" t="s">
        <v>3678</v>
      </c>
      <c r="H724" s="45" t="s">
        <v>3679</v>
      </c>
      <c r="I724" s="44" t="s">
        <v>3680</v>
      </c>
      <c r="J724" s="47">
        <v>28985</v>
      </c>
      <c r="K724" s="48" t="s">
        <v>79</v>
      </c>
      <c r="L724" s="49">
        <v>29744</v>
      </c>
      <c r="M724" s="50">
        <v>2.5499999999999998E-2</v>
      </c>
      <c r="N724" s="46">
        <v>0</v>
      </c>
      <c r="O724" s="51" t="s">
        <v>3681</v>
      </c>
      <c r="P724" s="52" t="s">
        <v>252</v>
      </c>
      <c r="Q724" s="52" t="s">
        <v>113</v>
      </c>
      <c r="X724" s="54">
        <v>45712.637766203698</v>
      </c>
      <c r="Y724" s="45" t="s">
        <v>118</v>
      </c>
      <c r="Z724" s="55" t="s">
        <v>119</v>
      </c>
      <c r="AA724" s="44" t="s">
        <v>105</v>
      </c>
      <c r="AC724" s="57" t="s">
        <v>937</v>
      </c>
      <c r="AD724" s="45">
        <v>0</v>
      </c>
      <c r="AF724" s="45">
        <v>0</v>
      </c>
      <c r="AO724" s="60">
        <v>4.4999999999999998E-2</v>
      </c>
    </row>
    <row r="725" spans="1:41" ht="20.25" customHeight="1" x14ac:dyDescent="0.45">
      <c r="A725" s="62" t="str">
        <f>VLOOKUP(E725,销售员!A:B,2,0)</f>
        <v>北区</v>
      </c>
      <c r="B725" s="62" t="str">
        <f>VLOOKUP(E725,销售员!A:C,3,0)</f>
        <v>晋蒙宁</v>
      </c>
      <c r="C725" s="24" t="str">
        <f>VLOOKUP(E725,销售员!A:D,4,0)</f>
        <v>内蒙</v>
      </c>
      <c r="D725" s="45">
        <v>822951</v>
      </c>
      <c r="E725" s="46" t="s">
        <v>2362</v>
      </c>
      <c r="F725" s="45" t="s">
        <v>3682</v>
      </c>
      <c r="G725" s="45" t="s">
        <v>3683</v>
      </c>
      <c r="H725" s="45" t="s">
        <v>3684</v>
      </c>
      <c r="I725" s="44" t="s">
        <v>3685</v>
      </c>
      <c r="J725" s="47">
        <v>603872.64</v>
      </c>
      <c r="K725" s="48" t="s">
        <v>79</v>
      </c>
      <c r="L725" s="49">
        <v>632327.64</v>
      </c>
      <c r="M725" s="50">
        <v>4.4999999999999998E-2</v>
      </c>
      <c r="N725" s="46">
        <v>0</v>
      </c>
      <c r="O725" s="51" t="s">
        <v>3589</v>
      </c>
      <c r="P725" s="52" t="s">
        <v>61</v>
      </c>
      <c r="Q725" s="52" t="s">
        <v>113</v>
      </c>
      <c r="R725" s="53" t="s">
        <v>51</v>
      </c>
      <c r="V725" s="53">
        <v>90</v>
      </c>
      <c r="X725" s="54">
        <v>45712.649571759299</v>
      </c>
      <c r="Y725" s="45" t="s">
        <v>92</v>
      </c>
      <c r="Z725" s="55" t="s">
        <v>3686</v>
      </c>
      <c r="AA725" s="44" t="s">
        <v>127</v>
      </c>
      <c r="AB725" s="56" t="s">
        <v>3687</v>
      </c>
      <c r="AC725" s="57" t="s">
        <v>2901</v>
      </c>
      <c r="AD725" s="45">
        <v>90</v>
      </c>
      <c r="AF725" s="45">
        <v>90</v>
      </c>
      <c r="AO725" s="60">
        <v>4.4999999999999998E-2</v>
      </c>
    </row>
    <row r="726" spans="1:41" ht="20.25" customHeight="1" x14ac:dyDescent="0.45">
      <c r="A726" s="62" t="str">
        <f>VLOOKUP(E726,销售员!A:B,2,0)</f>
        <v>北区</v>
      </c>
      <c r="B726" s="62" t="str">
        <f>VLOOKUP(E726,销售员!A:C,3,0)</f>
        <v>京津冀</v>
      </c>
      <c r="C726" s="24" t="str">
        <f>VLOOKUP(E726,销售员!A:D,4,0)</f>
        <v>北京</v>
      </c>
      <c r="D726" s="45">
        <v>822772</v>
      </c>
      <c r="E726" s="46" t="s">
        <v>323</v>
      </c>
      <c r="F726" s="45" t="s">
        <v>3541</v>
      </c>
      <c r="G726" s="45" t="s">
        <v>3542</v>
      </c>
      <c r="H726" s="45" t="s">
        <v>3543</v>
      </c>
      <c r="I726" s="44" t="s">
        <v>3544</v>
      </c>
      <c r="J726" s="47">
        <v>3389960.08</v>
      </c>
      <c r="K726" s="48" t="s">
        <v>79</v>
      </c>
      <c r="L726" s="49">
        <v>1774848.56</v>
      </c>
      <c r="M726" s="50">
        <v>-0.91</v>
      </c>
      <c r="N726" s="46">
        <v>0</v>
      </c>
      <c r="O726" s="51" t="s">
        <v>237</v>
      </c>
      <c r="P726" s="52" t="s">
        <v>91</v>
      </c>
      <c r="Q726" s="52" t="s">
        <v>113</v>
      </c>
      <c r="X726" s="54">
        <v>45712.675659722197</v>
      </c>
      <c r="Y726" s="45" t="s">
        <v>92</v>
      </c>
      <c r="Z726" s="55" t="s">
        <v>119</v>
      </c>
      <c r="AA726" s="44" t="s">
        <v>127</v>
      </c>
      <c r="AC726" s="57" t="s">
        <v>937</v>
      </c>
      <c r="AD726" s="45">
        <v>60</v>
      </c>
      <c r="AF726" s="45">
        <v>60</v>
      </c>
      <c r="AO726" s="60">
        <v>4.4999999999999998E-2</v>
      </c>
    </row>
    <row r="727" spans="1:41" ht="20.25" customHeight="1" x14ac:dyDescent="0.45">
      <c r="A727" s="62" t="str">
        <f>VLOOKUP(E727,销售员!A:B,2,0)</f>
        <v>北区</v>
      </c>
      <c r="B727" s="62" t="str">
        <f>VLOOKUP(E727,销售员!A:C,3,0)</f>
        <v>京津冀</v>
      </c>
      <c r="C727" s="24" t="str">
        <f>VLOOKUP(E727,销售员!A:D,4,0)</f>
        <v>北京</v>
      </c>
      <c r="D727" s="45">
        <v>822988</v>
      </c>
      <c r="E727" s="46" t="s">
        <v>267</v>
      </c>
      <c r="F727" s="45" t="s">
        <v>3688</v>
      </c>
      <c r="G727" s="45" t="s">
        <v>3214</v>
      </c>
      <c r="H727" s="45" t="s">
        <v>3689</v>
      </c>
      <c r="I727" s="44" t="s">
        <v>3690</v>
      </c>
      <c r="J727" s="47">
        <v>13929.63</v>
      </c>
      <c r="K727" s="48" t="s">
        <v>79</v>
      </c>
      <c r="L727" s="49">
        <v>14586.02</v>
      </c>
      <c r="M727" s="50">
        <v>4.4999999999999998E-2</v>
      </c>
      <c r="N727" s="46">
        <v>0</v>
      </c>
      <c r="O727" s="51" t="s">
        <v>237</v>
      </c>
      <c r="P727" s="52" t="s">
        <v>91</v>
      </c>
      <c r="Q727" s="52" t="s">
        <v>113</v>
      </c>
      <c r="X727" s="54">
        <v>45712.679722222201</v>
      </c>
      <c r="Y727" s="45" t="s">
        <v>92</v>
      </c>
      <c r="Z727" s="55" t="s">
        <v>119</v>
      </c>
      <c r="AA727" s="44" t="s">
        <v>127</v>
      </c>
      <c r="AC727" s="57" t="s">
        <v>937</v>
      </c>
      <c r="AD727" s="45">
        <v>60</v>
      </c>
      <c r="AF727" s="45">
        <v>60</v>
      </c>
      <c r="AO727" s="60">
        <v>4.4999999999999998E-2</v>
      </c>
    </row>
    <row r="728" spans="1:41" ht="20.25" customHeight="1" x14ac:dyDescent="0.45">
      <c r="A728" s="62" t="str">
        <f>VLOOKUP(E728,销售员!A:B,2,0)</f>
        <v>北区</v>
      </c>
      <c r="B728" s="62" t="str">
        <f>VLOOKUP(E728,销售员!A:C,3,0)</f>
        <v>京津冀</v>
      </c>
      <c r="C728" s="24" t="str">
        <f>VLOOKUP(E728,销售员!A:D,4,0)</f>
        <v>河北</v>
      </c>
      <c r="D728" s="45">
        <v>822994</v>
      </c>
      <c r="E728" s="46" t="s">
        <v>115</v>
      </c>
      <c r="F728" s="45" t="s">
        <v>3691</v>
      </c>
      <c r="G728" s="45" t="s">
        <v>3692</v>
      </c>
      <c r="H728" s="45" t="s">
        <v>3693</v>
      </c>
      <c r="I728" s="44" t="s">
        <v>3694</v>
      </c>
      <c r="J728" s="47">
        <v>60185.297449999998</v>
      </c>
      <c r="K728" s="48" t="s">
        <v>79</v>
      </c>
      <c r="L728" s="49">
        <v>63043</v>
      </c>
      <c r="M728" s="50">
        <v>4.53E-2</v>
      </c>
      <c r="N728" s="46">
        <v>0</v>
      </c>
      <c r="O728" s="51" t="s">
        <v>3695</v>
      </c>
      <c r="P728" s="52" t="s">
        <v>91</v>
      </c>
      <c r="Q728" s="52" t="s">
        <v>103</v>
      </c>
      <c r="R728" s="53" t="s">
        <v>51</v>
      </c>
      <c r="S728" s="53" t="s">
        <v>51</v>
      </c>
      <c r="T728" s="53">
        <v>120</v>
      </c>
      <c r="V728" s="53">
        <v>120</v>
      </c>
      <c r="X728" s="54">
        <v>45712.682233796302</v>
      </c>
      <c r="Y728" s="45" t="s">
        <v>92</v>
      </c>
      <c r="Z728" s="55" t="s">
        <v>3696</v>
      </c>
      <c r="AA728" s="44" t="s">
        <v>127</v>
      </c>
      <c r="AC728" s="57" t="s">
        <v>937</v>
      </c>
      <c r="AD728" s="45" t="s">
        <v>3697</v>
      </c>
      <c r="AF728" s="45" t="s">
        <v>3697</v>
      </c>
      <c r="AO728" s="60">
        <v>4.53E-2</v>
      </c>
    </row>
    <row r="729" spans="1:41" ht="20.25" customHeight="1" x14ac:dyDescent="0.45">
      <c r="A729" s="62" t="str">
        <f>VLOOKUP(E729,销售员!A:B,2,0)</f>
        <v>南区</v>
      </c>
      <c r="B729" s="62" t="str">
        <f>VLOOKUP(E729,销售员!A:C,3,0)</f>
        <v>沪浙</v>
      </c>
      <c r="C729" s="24" t="str">
        <f>VLOOKUP(E729,销售员!A:D,4,0)</f>
        <v>浙江</v>
      </c>
      <c r="D729" s="45">
        <v>822993</v>
      </c>
      <c r="E729" s="46" t="s">
        <v>288</v>
      </c>
      <c r="F729" s="45" t="s">
        <v>3698</v>
      </c>
      <c r="G729" s="45" t="s">
        <v>3699</v>
      </c>
      <c r="H729" s="45" t="s">
        <v>3700</v>
      </c>
      <c r="I729" s="44" t="s">
        <v>3701</v>
      </c>
      <c r="J729" s="47">
        <v>11328.45</v>
      </c>
      <c r="K729" s="48" t="s">
        <v>79</v>
      </c>
      <c r="L729" s="49">
        <v>11862</v>
      </c>
      <c r="M729" s="50">
        <v>4.4999999999999998E-2</v>
      </c>
      <c r="N729" s="46">
        <v>0</v>
      </c>
      <c r="O729" s="51" t="s">
        <v>954</v>
      </c>
      <c r="P729" s="52" t="s">
        <v>91</v>
      </c>
      <c r="Q729" s="52" t="s">
        <v>113</v>
      </c>
      <c r="X729" s="54">
        <v>45712.684513888897</v>
      </c>
      <c r="Y729" s="45" t="s">
        <v>92</v>
      </c>
      <c r="Z729" s="55" t="s">
        <v>119</v>
      </c>
      <c r="AA729" s="44" t="s">
        <v>1262</v>
      </c>
      <c r="AC729" s="57" t="s">
        <v>937</v>
      </c>
      <c r="AD729" s="45">
        <v>60</v>
      </c>
      <c r="AF729" s="45">
        <v>60</v>
      </c>
      <c r="AO729" s="60">
        <v>4.4999999999999998E-2</v>
      </c>
    </row>
    <row r="730" spans="1:41" ht="20.25" customHeight="1" x14ac:dyDescent="0.45">
      <c r="A730" s="62" t="str">
        <f>VLOOKUP(E730,销售员!A:B,2,0)</f>
        <v>北区</v>
      </c>
      <c r="B730" s="62" t="str">
        <f>VLOOKUP(E730,销售员!A:C,3,0)</f>
        <v>京津冀</v>
      </c>
      <c r="C730" s="24" t="str">
        <f>VLOOKUP(E730,销售员!A:D,4,0)</f>
        <v>北京</v>
      </c>
      <c r="D730" s="45">
        <v>822992</v>
      </c>
      <c r="E730" s="46" t="s">
        <v>267</v>
      </c>
      <c r="F730" s="45" t="s">
        <v>3702</v>
      </c>
      <c r="G730" s="45" t="s">
        <v>2211</v>
      </c>
      <c r="H730" s="45" t="s">
        <v>3703</v>
      </c>
      <c r="I730" s="44" t="s">
        <v>3704</v>
      </c>
      <c r="J730" s="47">
        <v>80259.88</v>
      </c>
      <c r="K730" s="48" t="s">
        <v>79</v>
      </c>
      <c r="L730" s="49">
        <v>84041.76</v>
      </c>
      <c r="M730" s="50">
        <v>4.4999999999999998E-2</v>
      </c>
      <c r="N730" s="46">
        <v>0</v>
      </c>
      <c r="O730" s="51" t="s">
        <v>237</v>
      </c>
      <c r="P730" s="52" t="s">
        <v>91</v>
      </c>
      <c r="Q730" s="52" t="s">
        <v>113</v>
      </c>
      <c r="X730" s="54">
        <v>45712.685358796298</v>
      </c>
      <c r="Y730" s="45" t="s">
        <v>92</v>
      </c>
      <c r="Z730" s="55" t="s">
        <v>119</v>
      </c>
      <c r="AA730" s="44" t="s">
        <v>127</v>
      </c>
      <c r="AC730" s="57" t="s">
        <v>937</v>
      </c>
      <c r="AD730" s="45">
        <v>60</v>
      </c>
      <c r="AF730" s="45">
        <v>60</v>
      </c>
      <c r="AO730" s="60">
        <v>4.4999999999999998E-2</v>
      </c>
    </row>
    <row r="731" spans="1:41" ht="20.25" customHeight="1" x14ac:dyDescent="0.45">
      <c r="A731" s="62" t="str">
        <f>VLOOKUP(E731,销售员!A:B,2,0)</f>
        <v>北区</v>
      </c>
      <c r="B731" s="62" t="str">
        <f>VLOOKUP(E731,销售员!A:C,3,0)</f>
        <v>京津冀</v>
      </c>
      <c r="C731" s="24" t="str">
        <f>VLOOKUP(E731,销售员!A:D,4,0)</f>
        <v>北京</v>
      </c>
      <c r="D731" s="45">
        <v>823001</v>
      </c>
      <c r="E731" s="46" t="s">
        <v>323</v>
      </c>
      <c r="F731" s="45" t="s">
        <v>3705</v>
      </c>
      <c r="G731" s="45" t="s">
        <v>3706</v>
      </c>
      <c r="H731" s="45" t="s">
        <v>3707</v>
      </c>
      <c r="I731" s="44" t="s">
        <v>3708</v>
      </c>
      <c r="J731" s="47">
        <v>6360.2</v>
      </c>
      <c r="K731" s="48" t="s">
        <v>79</v>
      </c>
      <c r="L731" s="49">
        <v>6660</v>
      </c>
      <c r="M731" s="50">
        <v>4.4999999999999998E-2</v>
      </c>
      <c r="N731" s="46">
        <v>0</v>
      </c>
      <c r="O731" s="51" t="s">
        <v>557</v>
      </c>
      <c r="Q731" s="52" t="s">
        <v>113</v>
      </c>
      <c r="X731" s="54">
        <v>45712.699756944399</v>
      </c>
      <c r="Y731" s="45" t="s">
        <v>52</v>
      </c>
      <c r="Z731" s="55" t="s">
        <v>119</v>
      </c>
      <c r="AA731" s="44" t="s">
        <v>127</v>
      </c>
      <c r="AC731" s="57" t="s">
        <v>937</v>
      </c>
      <c r="AD731" s="45">
        <v>60</v>
      </c>
      <c r="AF731" s="45">
        <v>60</v>
      </c>
      <c r="AO731" s="60">
        <v>4.4999999999999998E-2</v>
      </c>
    </row>
    <row r="732" spans="1:41" ht="20.25" customHeight="1" x14ac:dyDescent="0.45">
      <c r="A732" s="62" t="str">
        <f>VLOOKUP(E732,销售员!A:B,2,0)</f>
        <v>南区</v>
      </c>
      <c r="B732" s="62" t="str">
        <f>VLOOKUP(E732,销售员!A:C,3,0)</f>
        <v>湘桂琼</v>
      </c>
      <c r="C732" s="24" t="str">
        <f>VLOOKUP(E732,销售员!A:D,4,0)</f>
        <v>广西</v>
      </c>
      <c r="D732" s="45">
        <v>822960</v>
      </c>
      <c r="E732" s="46" t="s">
        <v>523</v>
      </c>
      <c r="F732" s="45" t="s">
        <v>3709</v>
      </c>
      <c r="G732" s="45" t="s">
        <v>1411</v>
      </c>
      <c r="H732" s="45" t="s">
        <v>3710</v>
      </c>
      <c r="I732" s="44" t="s">
        <v>3711</v>
      </c>
      <c r="J732" s="47">
        <v>36731.129999999997</v>
      </c>
      <c r="K732" s="48" t="s">
        <v>79</v>
      </c>
      <c r="L732" s="49">
        <v>38458</v>
      </c>
      <c r="M732" s="50">
        <v>4.4900000000000002E-2</v>
      </c>
      <c r="N732" s="46">
        <v>0</v>
      </c>
      <c r="O732" s="51" t="s">
        <v>3712</v>
      </c>
      <c r="P732" s="52" t="s">
        <v>91</v>
      </c>
      <c r="Q732" s="52" t="s">
        <v>113</v>
      </c>
      <c r="X732" s="54">
        <v>45712.704641203702</v>
      </c>
      <c r="Y732" s="45" t="s">
        <v>52</v>
      </c>
      <c r="Z732" s="55" t="s">
        <v>119</v>
      </c>
      <c r="AA732" s="44" t="s">
        <v>83</v>
      </c>
      <c r="AB732" s="56" t="s">
        <v>3713</v>
      </c>
      <c r="AC732" s="57" t="s">
        <v>610</v>
      </c>
      <c r="AD732" s="45">
        <v>60</v>
      </c>
      <c r="AF732" s="45">
        <v>60</v>
      </c>
      <c r="AO732" s="60">
        <v>4.4900000000000002E-2</v>
      </c>
    </row>
    <row r="733" spans="1:41" ht="20.25" customHeight="1" x14ac:dyDescent="0.45">
      <c r="A733" s="62" t="str">
        <f>VLOOKUP(E733,销售员!A:B,2,0)</f>
        <v>北区</v>
      </c>
      <c r="B733" s="62" t="str">
        <f>VLOOKUP(E733,销售员!A:C,3,0)</f>
        <v>京津冀</v>
      </c>
      <c r="C733" s="24" t="str">
        <f>VLOOKUP(E733,销售员!A:D,4,0)</f>
        <v>河北</v>
      </c>
      <c r="D733" s="45">
        <v>822985</v>
      </c>
      <c r="E733" s="46" t="s">
        <v>115</v>
      </c>
      <c r="F733" s="45" t="s">
        <v>3714</v>
      </c>
      <c r="G733" s="45" t="s">
        <v>2141</v>
      </c>
      <c r="H733" s="45" t="s">
        <v>3715</v>
      </c>
      <c r="I733" s="44" t="s">
        <v>3716</v>
      </c>
      <c r="J733" s="47">
        <v>29383</v>
      </c>
      <c r="K733" s="48" t="s">
        <v>79</v>
      </c>
      <c r="L733" s="49">
        <v>30633</v>
      </c>
      <c r="M733" s="50">
        <v>4.0800000000000003E-2</v>
      </c>
      <c r="N733" s="46">
        <v>3000</v>
      </c>
      <c r="O733" s="51" t="s">
        <v>3717</v>
      </c>
      <c r="P733" s="52" t="s">
        <v>294</v>
      </c>
      <c r="Q733" s="52" t="s">
        <v>113</v>
      </c>
      <c r="X733" s="54">
        <v>45712.742650462998</v>
      </c>
      <c r="Y733" s="45" t="s">
        <v>118</v>
      </c>
      <c r="Z733" s="55" t="s">
        <v>119</v>
      </c>
      <c r="AA733" s="44" t="s">
        <v>127</v>
      </c>
      <c r="AC733" s="57" t="s">
        <v>2901</v>
      </c>
      <c r="AD733" s="45">
        <v>0</v>
      </c>
      <c r="AF733" s="45">
        <v>0</v>
      </c>
      <c r="AO733" s="60">
        <v>0.06</v>
      </c>
    </row>
    <row r="734" spans="1:41" ht="20.25" customHeight="1" x14ac:dyDescent="0.45">
      <c r="A734" s="62" t="str">
        <f>VLOOKUP(E734,销售员!A:B,2,0)</f>
        <v>北区</v>
      </c>
      <c r="B734" s="62" t="str">
        <f>VLOOKUP(E734,销售员!A:C,3,0)</f>
        <v>京津冀</v>
      </c>
      <c r="C734" s="24" t="str">
        <f>VLOOKUP(E734,销售员!A:D,4,0)</f>
        <v>北京</v>
      </c>
      <c r="D734" s="45">
        <v>823037</v>
      </c>
      <c r="E734" s="46" t="s">
        <v>692</v>
      </c>
      <c r="F734" s="45" t="s">
        <v>3718</v>
      </c>
      <c r="G734" s="45" t="s">
        <v>1799</v>
      </c>
      <c r="H734" s="45" t="s">
        <v>3719</v>
      </c>
      <c r="I734" s="44" t="s">
        <v>3720</v>
      </c>
      <c r="J734" s="47">
        <v>17533.8</v>
      </c>
      <c r="K734" s="48" t="s">
        <v>79</v>
      </c>
      <c r="L734" s="49">
        <v>18360</v>
      </c>
      <c r="M734" s="50">
        <v>4.4999999999999998E-2</v>
      </c>
      <c r="N734" s="46">
        <v>0</v>
      </c>
      <c r="O734" s="51" t="s">
        <v>557</v>
      </c>
      <c r="P734" s="52" t="s">
        <v>91</v>
      </c>
      <c r="Q734" s="52" t="s">
        <v>113</v>
      </c>
      <c r="X734" s="54">
        <v>45712.750740740703</v>
      </c>
      <c r="Y734" s="45" t="s">
        <v>52</v>
      </c>
      <c r="Z734" s="55" t="s">
        <v>119</v>
      </c>
      <c r="AA734" s="44" t="s">
        <v>127</v>
      </c>
      <c r="AB734" s="56" t="s">
        <v>735</v>
      </c>
      <c r="AC734" s="57" t="s">
        <v>2901</v>
      </c>
      <c r="AD734" s="45">
        <v>60</v>
      </c>
      <c r="AF734" s="45">
        <v>60</v>
      </c>
      <c r="AO734" s="60">
        <v>4.4999999999999998E-2</v>
      </c>
    </row>
    <row r="735" spans="1:41" ht="20.25" customHeight="1" x14ac:dyDescent="0.45">
      <c r="A735" s="62" t="str">
        <f>VLOOKUP(E735,销售员!A:B,2,0)</f>
        <v>南区</v>
      </c>
      <c r="B735" s="62" t="str">
        <f>VLOOKUP(E735,销售员!A:C,3,0)</f>
        <v>沪浙</v>
      </c>
      <c r="C735" s="24" t="str">
        <f>VLOOKUP(E735,销售员!A:D,4,0)</f>
        <v>浙江</v>
      </c>
      <c r="D735" s="45">
        <v>823019</v>
      </c>
      <c r="E735" s="46" t="s">
        <v>246</v>
      </c>
      <c r="F735" s="45" t="s">
        <v>3618</v>
      </c>
      <c r="G735" s="45" t="s">
        <v>2120</v>
      </c>
      <c r="H735" s="45" t="s">
        <v>3619</v>
      </c>
      <c r="I735" s="44" t="s">
        <v>3620</v>
      </c>
      <c r="J735" s="47">
        <v>1283667.94</v>
      </c>
      <c r="K735" s="48" t="s">
        <v>79</v>
      </c>
      <c r="L735" s="49">
        <v>1283669</v>
      </c>
      <c r="M735" s="50">
        <v>0</v>
      </c>
      <c r="N735" s="46">
        <v>380000</v>
      </c>
      <c r="O735" s="51" t="s">
        <v>3721</v>
      </c>
      <c r="P735" s="52" t="s">
        <v>213</v>
      </c>
      <c r="Q735" s="52" t="s">
        <v>81</v>
      </c>
      <c r="R735" s="53" t="s">
        <v>51</v>
      </c>
      <c r="W735" s="53">
        <v>-3</v>
      </c>
      <c r="X735" s="54">
        <v>45712.760879629597</v>
      </c>
      <c r="Y735" s="45" t="s">
        <v>118</v>
      </c>
      <c r="Z735" s="55" t="s">
        <v>3722</v>
      </c>
      <c r="AA735" s="44" t="s">
        <v>1262</v>
      </c>
      <c r="AC735" s="57" t="s">
        <v>2901</v>
      </c>
      <c r="AD735" s="45">
        <v>0</v>
      </c>
      <c r="AF735" s="45">
        <v>0</v>
      </c>
      <c r="AO735" s="60">
        <v>0.03</v>
      </c>
    </row>
    <row r="736" spans="1:41" ht="20.25" customHeight="1" x14ac:dyDescent="0.45">
      <c r="A736" s="62" t="str">
        <f>VLOOKUP(E736,销售员!A:B,2,0)</f>
        <v>南区</v>
      </c>
      <c r="B736" s="62" t="str">
        <f>VLOOKUP(E736,销售员!A:C,3,0)</f>
        <v>鄂赣</v>
      </c>
      <c r="C736" s="24" t="str">
        <f>VLOOKUP(E736,销售员!A:D,4,0)</f>
        <v>湖北</v>
      </c>
      <c r="D736" s="45">
        <v>823060</v>
      </c>
      <c r="E736" s="46" t="s">
        <v>121</v>
      </c>
      <c r="F736" s="45" t="s">
        <v>3723</v>
      </c>
      <c r="G736" s="45" t="s">
        <v>1395</v>
      </c>
      <c r="H736" s="45" t="s">
        <v>3724</v>
      </c>
      <c r="I736" s="44" t="s">
        <v>3725</v>
      </c>
      <c r="J736" s="47">
        <v>378.3</v>
      </c>
      <c r="K736" s="48" t="s">
        <v>79</v>
      </c>
      <c r="L736" s="49">
        <v>195</v>
      </c>
      <c r="M736" s="50">
        <v>-0.94</v>
      </c>
      <c r="N736" s="46">
        <v>0</v>
      </c>
      <c r="O736" s="51" t="s">
        <v>3726</v>
      </c>
      <c r="P736" s="52" t="s">
        <v>213</v>
      </c>
      <c r="Q736" s="52" t="s">
        <v>113</v>
      </c>
      <c r="X736" s="54">
        <v>45713.402604166702</v>
      </c>
      <c r="Y736" s="45" t="s">
        <v>118</v>
      </c>
      <c r="Z736" s="55" t="s">
        <v>119</v>
      </c>
      <c r="AA736" s="44" t="s">
        <v>1262</v>
      </c>
      <c r="AC736" s="57" t="s">
        <v>937</v>
      </c>
      <c r="AD736" s="45">
        <v>0</v>
      </c>
      <c r="AF736" s="45">
        <v>0</v>
      </c>
      <c r="AO736" s="60">
        <v>0.03</v>
      </c>
    </row>
    <row r="737" spans="1:41" ht="20.25" customHeight="1" x14ac:dyDescent="0.45">
      <c r="A737" s="62" t="str">
        <f>VLOOKUP(E737,销售员!A:B,2,0)</f>
        <v>北区</v>
      </c>
      <c r="B737" s="62" t="str">
        <f>VLOOKUP(E737,销售员!A:C,3,0)</f>
        <v>晋蒙宁</v>
      </c>
      <c r="C737" s="24" t="str">
        <f>VLOOKUP(E737,销售员!A:D,4,0)</f>
        <v>山西</v>
      </c>
      <c r="D737" s="45">
        <v>822990</v>
      </c>
      <c r="E737" s="46" t="s">
        <v>362</v>
      </c>
      <c r="F737" s="45" t="s">
        <v>363</v>
      </c>
      <c r="G737" s="45" t="s">
        <v>364</v>
      </c>
      <c r="H737" s="45" t="s">
        <v>365</v>
      </c>
      <c r="I737" s="44" t="s">
        <v>3727</v>
      </c>
      <c r="J737" s="47">
        <v>742204.92</v>
      </c>
      <c r="K737" s="48" t="s">
        <v>79</v>
      </c>
      <c r="L737" s="49">
        <v>257926.2</v>
      </c>
      <c r="M737" s="50">
        <v>-1.8775999999999999</v>
      </c>
      <c r="N737" s="46">
        <v>77377</v>
      </c>
      <c r="O737" s="51" t="s">
        <v>3728</v>
      </c>
      <c r="P737" s="52" t="s">
        <v>91</v>
      </c>
      <c r="Q737" s="52" t="s">
        <v>113</v>
      </c>
      <c r="X737" s="54">
        <v>45713.403206018498</v>
      </c>
      <c r="Y737" s="45" t="s">
        <v>118</v>
      </c>
      <c r="Z737" s="55" t="s">
        <v>119</v>
      </c>
      <c r="AA737" s="44" t="s">
        <v>127</v>
      </c>
      <c r="AC737" s="57" t="s">
        <v>2901</v>
      </c>
      <c r="AD737" s="45">
        <v>0</v>
      </c>
      <c r="AF737" s="45">
        <v>0</v>
      </c>
      <c r="AO737" s="60">
        <v>0.06</v>
      </c>
    </row>
    <row r="738" spans="1:41" ht="20.25" customHeight="1" x14ac:dyDescent="0.45">
      <c r="A738" s="62" t="str">
        <f>VLOOKUP(E738,销售员!A:B,2,0)</f>
        <v>北区</v>
      </c>
      <c r="B738" s="62" t="str">
        <f>VLOOKUP(E738,销售员!A:C,3,0)</f>
        <v>京津冀</v>
      </c>
      <c r="C738" s="24" t="str">
        <f>VLOOKUP(E738,销售员!A:D,4,0)</f>
        <v>北京</v>
      </c>
      <c r="D738" s="45">
        <v>823057</v>
      </c>
      <c r="E738" s="46" t="s">
        <v>776</v>
      </c>
      <c r="F738" s="45" t="s">
        <v>777</v>
      </c>
      <c r="G738" s="45" t="s">
        <v>778</v>
      </c>
      <c r="H738" s="45" t="s">
        <v>3729</v>
      </c>
      <c r="I738" s="44" t="s">
        <v>3730</v>
      </c>
      <c r="J738" s="47">
        <v>3772.35</v>
      </c>
      <c r="K738" s="48" t="s">
        <v>79</v>
      </c>
      <c r="L738" s="49">
        <v>3950.1</v>
      </c>
      <c r="M738" s="50">
        <v>4.4999999999999998E-2</v>
      </c>
      <c r="N738" s="46">
        <v>0</v>
      </c>
      <c r="O738" s="51" t="s">
        <v>754</v>
      </c>
      <c r="Q738" s="52" t="s">
        <v>113</v>
      </c>
      <c r="X738" s="54">
        <v>45713.417337963001</v>
      </c>
      <c r="Y738" s="45" t="s">
        <v>118</v>
      </c>
      <c r="Z738" s="55" t="s">
        <v>119</v>
      </c>
      <c r="AA738" s="44" t="s">
        <v>127</v>
      </c>
      <c r="AB738" s="56" t="s">
        <v>3731</v>
      </c>
      <c r="AC738" s="57" t="s">
        <v>2901</v>
      </c>
      <c r="AD738" s="45">
        <v>0</v>
      </c>
      <c r="AF738" s="45">
        <v>0</v>
      </c>
      <c r="AO738" s="60">
        <v>4.4999999999999998E-2</v>
      </c>
    </row>
    <row r="739" spans="1:41" ht="20.25" customHeight="1" x14ac:dyDescent="0.45">
      <c r="A739" s="62" t="str">
        <f>VLOOKUP(E739,销售员!A:B,2,0)</f>
        <v>南区</v>
      </c>
      <c r="B739" s="62" t="str">
        <f>VLOOKUP(E739,销售员!A:C,3,0)</f>
        <v>福建</v>
      </c>
      <c r="C739" s="24" t="str">
        <f>VLOOKUP(E739,销售员!A:D,4,0)</f>
        <v>福建</v>
      </c>
      <c r="D739" s="45">
        <v>823052</v>
      </c>
      <c r="E739" s="46" t="s">
        <v>638</v>
      </c>
      <c r="F739" s="45" t="s">
        <v>3732</v>
      </c>
      <c r="G739" s="45" t="s">
        <v>3733</v>
      </c>
      <c r="H739" s="45" t="s">
        <v>3734</v>
      </c>
      <c r="I739" s="44" t="s">
        <v>3735</v>
      </c>
      <c r="J739" s="47">
        <v>1482939</v>
      </c>
      <c r="K739" s="48" t="s">
        <v>79</v>
      </c>
      <c r="L739" s="49">
        <v>1552818.46</v>
      </c>
      <c r="M739" s="50">
        <v>4.4999999999999998E-2</v>
      </c>
      <c r="N739" s="46">
        <v>0</v>
      </c>
      <c r="O739" s="51" t="s">
        <v>3736</v>
      </c>
      <c r="P739" s="52" t="s">
        <v>61</v>
      </c>
      <c r="Q739" s="52" t="s">
        <v>113</v>
      </c>
      <c r="R739" s="53" t="s">
        <v>51</v>
      </c>
      <c r="V739" s="53">
        <v>120</v>
      </c>
      <c r="X739" s="54">
        <v>45713.434374999997</v>
      </c>
      <c r="Y739" s="45" t="s">
        <v>92</v>
      </c>
      <c r="Z739" s="55" t="s">
        <v>3737</v>
      </c>
      <c r="AA739" s="44" t="s">
        <v>94</v>
      </c>
      <c r="AC739" s="57" t="s">
        <v>937</v>
      </c>
      <c r="AD739" s="45">
        <v>120</v>
      </c>
      <c r="AF739" s="45">
        <v>120</v>
      </c>
      <c r="AO739" s="60">
        <v>4.4999999999999998E-2</v>
      </c>
    </row>
    <row r="740" spans="1:41" ht="20.25" customHeight="1" x14ac:dyDescent="0.45">
      <c r="A740" s="62" t="str">
        <f>VLOOKUP(E740,销售员!A:B,2,0)</f>
        <v>北区</v>
      </c>
      <c r="B740" s="62" t="str">
        <f>VLOOKUP(E740,销售员!A:C,3,0)</f>
        <v>晋蒙宁</v>
      </c>
      <c r="C740" s="24" t="str">
        <f>VLOOKUP(E740,销售员!A:D,4,0)</f>
        <v>山西</v>
      </c>
      <c r="D740" s="45">
        <v>822990</v>
      </c>
      <c r="E740" s="46" t="s">
        <v>362</v>
      </c>
      <c r="F740" s="45" t="s">
        <v>363</v>
      </c>
      <c r="G740" s="45" t="s">
        <v>364</v>
      </c>
      <c r="H740" s="45" t="s">
        <v>365</v>
      </c>
      <c r="I740" s="44" t="s">
        <v>3727</v>
      </c>
      <c r="J740" s="47">
        <v>742204.92</v>
      </c>
      <c r="K740" s="48" t="s">
        <v>79</v>
      </c>
      <c r="L740" s="49">
        <v>257926.2</v>
      </c>
      <c r="M740" s="50">
        <v>-1.8775999999999999</v>
      </c>
      <c r="N740" s="46">
        <v>77377</v>
      </c>
      <c r="O740" s="51" t="s">
        <v>3728</v>
      </c>
      <c r="P740" s="52" t="s">
        <v>91</v>
      </c>
      <c r="Q740" s="52" t="s">
        <v>113</v>
      </c>
      <c r="X740" s="54">
        <v>45713.456886574102</v>
      </c>
      <c r="Y740" s="45" t="s">
        <v>118</v>
      </c>
      <c r="Z740" s="55" t="s">
        <v>119</v>
      </c>
      <c r="AA740" s="44" t="s">
        <v>127</v>
      </c>
      <c r="AC740" s="57" t="s">
        <v>610</v>
      </c>
      <c r="AD740" s="45">
        <v>0</v>
      </c>
      <c r="AF740" s="45">
        <v>0</v>
      </c>
      <c r="AO740" s="60">
        <v>0.06</v>
      </c>
    </row>
    <row r="741" spans="1:41" ht="20.25" customHeight="1" x14ac:dyDescent="0.45">
      <c r="A741" s="62" t="str">
        <f>VLOOKUP(E741,销售员!A:B,2,0)</f>
        <v>北区</v>
      </c>
      <c r="B741" s="62" t="str">
        <f>VLOOKUP(E741,销售员!A:C,3,0)</f>
        <v>晋蒙宁</v>
      </c>
      <c r="C741" s="24" t="str">
        <f>VLOOKUP(E741,销售员!A:D,4,0)</f>
        <v>山西</v>
      </c>
      <c r="D741" s="45">
        <v>822990</v>
      </c>
      <c r="E741" s="46" t="s">
        <v>362</v>
      </c>
      <c r="F741" s="45" t="s">
        <v>363</v>
      </c>
      <c r="G741" s="45" t="s">
        <v>364</v>
      </c>
      <c r="H741" s="45" t="s">
        <v>365</v>
      </c>
      <c r="I741" s="44" t="s">
        <v>3727</v>
      </c>
      <c r="J741" s="47">
        <v>742204.92</v>
      </c>
      <c r="K741" s="48" t="s">
        <v>79</v>
      </c>
      <c r="L741" s="49">
        <v>257926.2</v>
      </c>
      <c r="M741" s="50">
        <v>-1.8775999999999999</v>
      </c>
      <c r="N741" s="46">
        <v>77377</v>
      </c>
      <c r="O741" s="51" t="s">
        <v>3728</v>
      </c>
      <c r="P741" s="52" t="s">
        <v>91</v>
      </c>
      <c r="Q741" s="52" t="s">
        <v>113</v>
      </c>
      <c r="X741" s="54">
        <v>45713.456886574102</v>
      </c>
      <c r="Y741" s="45" t="s">
        <v>118</v>
      </c>
      <c r="Z741" s="55" t="s">
        <v>119</v>
      </c>
      <c r="AA741" s="44" t="s">
        <v>127</v>
      </c>
      <c r="AC741" s="57" t="s">
        <v>610</v>
      </c>
      <c r="AD741" s="45">
        <v>0</v>
      </c>
      <c r="AF741" s="45">
        <v>0</v>
      </c>
      <c r="AO741" s="60">
        <v>0.06</v>
      </c>
    </row>
    <row r="742" spans="1:41" ht="20.25" customHeight="1" x14ac:dyDescent="0.45">
      <c r="A742" s="62" t="str">
        <f>VLOOKUP(E742,销售员!A:B,2,0)</f>
        <v>南区</v>
      </c>
      <c r="B742" s="62" t="str">
        <f>VLOOKUP(E742,销售员!A:C,3,0)</f>
        <v>沪浙</v>
      </c>
      <c r="C742" s="24" t="str">
        <f>VLOOKUP(E742,销售员!A:D,4,0)</f>
        <v>上海</v>
      </c>
      <c r="D742" s="45">
        <v>823059</v>
      </c>
      <c r="E742" s="46" t="s">
        <v>908</v>
      </c>
      <c r="F742" s="45" t="s">
        <v>3582</v>
      </c>
      <c r="G742" s="45" t="s">
        <v>3573</v>
      </c>
      <c r="H742" s="45" t="s">
        <v>3583</v>
      </c>
      <c r="I742" s="44" t="s">
        <v>3584</v>
      </c>
      <c r="J742" s="47">
        <v>2332656</v>
      </c>
      <c r="K742" s="48" t="s">
        <v>79</v>
      </c>
      <c r="L742" s="49">
        <v>2440872</v>
      </c>
      <c r="M742" s="50">
        <v>4.4299999999999999E-2</v>
      </c>
      <c r="N742" s="46">
        <v>0</v>
      </c>
      <c r="O742" s="51" t="s">
        <v>3738</v>
      </c>
      <c r="P742" s="52" t="s">
        <v>344</v>
      </c>
      <c r="Q742" s="52" t="s">
        <v>81</v>
      </c>
      <c r="R742" s="53" t="s">
        <v>51</v>
      </c>
      <c r="V742" s="53">
        <v>270</v>
      </c>
      <c r="W742" s="53">
        <v>1.5</v>
      </c>
      <c r="X742" s="54">
        <v>45713.457326388903</v>
      </c>
      <c r="Y742" s="45" t="s">
        <v>92</v>
      </c>
      <c r="Z742" s="100" t="s">
        <v>3739</v>
      </c>
      <c r="AA742" s="44" t="s">
        <v>1262</v>
      </c>
      <c r="AB742" s="56" t="s">
        <v>3740</v>
      </c>
      <c r="AC742" s="57" t="s">
        <v>2901</v>
      </c>
      <c r="AD742" s="45">
        <v>270</v>
      </c>
      <c r="AF742" s="45">
        <v>270</v>
      </c>
      <c r="AO742" s="60">
        <v>0.03</v>
      </c>
    </row>
    <row r="743" spans="1:41" ht="20.25" customHeight="1" x14ac:dyDescent="0.45">
      <c r="A743" s="62" t="str">
        <f>VLOOKUP(E743,销售员!A:B,2,0)</f>
        <v>南区</v>
      </c>
      <c r="B743" s="62" t="str">
        <f>VLOOKUP(E743,销售员!A:C,3,0)</f>
        <v>沪浙</v>
      </c>
      <c r="C743" s="24" t="str">
        <f>VLOOKUP(E743,销售员!A:D,4,0)</f>
        <v>上海</v>
      </c>
      <c r="D743" s="45">
        <v>823058</v>
      </c>
      <c r="E743" s="46" t="s">
        <v>908</v>
      </c>
      <c r="F743" s="45" t="s">
        <v>3572</v>
      </c>
      <c r="G743" s="45" t="s">
        <v>3573</v>
      </c>
      <c r="H743" s="45" t="s">
        <v>3574</v>
      </c>
      <c r="I743" s="44" t="s">
        <v>3575</v>
      </c>
      <c r="J743" s="47">
        <v>37097.65</v>
      </c>
      <c r="K743" s="48" t="s">
        <v>79</v>
      </c>
      <c r="L743" s="49">
        <v>38845</v>
      </c>
      <c r="M743" s="50">
        <v>4.4999999999999998E-2</v>
      </c>
      <c r="N743" s="46">
        <v>0</v>
      </c>
      <c r="O743" s="51" t="s">
        <v>3741</v>
      </c>
      <c r="P743" s="52" t="s">
        <v>344</v>
      </c>
      <c r="Q743" s="52" t="s">
        <v>81</v>
      </c>
      <c r="R743" s="53" t="s">
        <v>51</v>
      </c>
      <c r="V743" s="53">
        <v>270</v>
      </c>
      <c r="W743" s="53">
        <v>1.5</v>
      </c>
      <c r="X743" s="54">
        <v>45713.457824074103</v>
      </c>
      <c r="Y743" s="45" t="s">
        <v>92</v>
      </c>
      <c r="Z743" s="100" t="s">
        <v>3739</v>
      </c>
      <c r="AA743" s="44" t="s">
        <v>1262</v>
      </c>
      <c r="AB743" s="101" t="s">
        <v>3742</v>
      </c>
      <c r="AC743" s="57" t="s">
        <v>2901</v>
      </c>
      <c r="AD743" s="45">
        <v>270</v>
      </c>
      <c r="AF743" s="45">
        <v>270</v>
      </c>
      <c r="AO743" s="60">
        <v>0.03</v>
      </c>
    </row>
    <row r="744" spans="1:41" ht="20.25" customHeight="1" x14ac:dyDescent="0.45">
      <c r="A744" s="62" t="str">
        <f>VLOOKUP(E744,销售员!A:B,2,0)</f>
        <v>南区</v>
      </c>
      <c r="B744" s="62" t="str">
        <f>VLOOKUP(E744,销售员!A:C,3,0)</f>
        <v>苏皖</v>
      </c>
      <c r="C744" s="24" t="str">
        <f>VLOOKUP(E744,销售员!A:D,4,0)</f>
        <v>江苏</v>
      </c>
      <c r="D744" s="45">
        <v>823081</v>
      </c>
      <c r="E744" s="46" t="s">
        <v>2172</v>
      </c>
      <c r="F744" s="45" t="s">
        <v>3743</v>
      </c>
      <c r="G744" s="45" t="s">
        <v>3744</v>
      </c>
      <c r="H744" s="45" t="s">
        <v>3745</v>
      </c>
      <c r="I744" s="44" t="s">
        <v>3746</v>
      </c>
      <c r="J744" s="47">
        <v>847881.59</v>
      </c>
      <c r="K744" s="48" t="s">
        <v>79</v>
      </c>
      <c r="L744" s="49">
        <v>874104</v>
      </c>
      <c r="M744" s="50">
        <v>0.03</v>
      </c>
      <c r="N744" s="46">
        <v>0</v>
      </c>
      <c r="O744" s="51" t="s">
        <v>3747</v>
      </c>
      <c r="P744" s="52" t="s">
        <v>213</v>
      </c>
      <c r="Q744" s="52" t="s">
        <v>113</v>
      </c>
      <c r="R744" s="53" t="s">
        <v>51</v>
      </c>
      <c r="V744" s="53">
        <v>90</v>
      </c>
      <c r="X744" s="54">
        <v>45713.459398148101</v>
      </c>
      <c r="Y744" s="45" t="s">
        <v>92</v>
      </c>
      <c r="Z744" s="55" t="s">
        <v>3748</v>
      </c>
      <c r="AA744" s="44" t="s">
        <v>83</v>
      </c>
      <c r="AC744" s="57" t="s">
        <v>937</v>
      </c>
      <c r="AD744" s="45">
        <v>90</v>
      </c>
      <c r="AF744" s="45">
        <v>90</v>
      </c>
      <c r="AO744" s="60">
        <v>0.03</v>
      </c>
    </row>
    <row r="745" spans="1:41" ht="20.25" customHeight="1" x14ac:dyDescent="0.45">
      <c r="A745" s="62" t="str">
        <f>VLOOKUP(E745,销售员!A:B,2,0)</f>
        <v>南区</v>
      </c>
      <c r="B745" s="62" t="str">
        <f>VLOOKUP(E745,销售员!A:C,3,0)</f>
        <v>沪浙</v>
      </c>
      <c r="C745" s="24" t="str">
        <f>VLOOKUP(E745,销售员!A:D,4,0)</f>
        <v>上海</v>
      </c>
      <c r="D745" s="45">
        <v>823067</v>
      </c>
      <c r="E745" s="46" t="s">
        <v>604</v>
      </c>
      <c r="F745" s="45" t="s">
        <v>3749</v>
      </c>
      <c r="G745" s="45" t="s">
        <v>3750</v>
      </c>
      <c r="H745" s="45" t="s">
        <v>3751</v>
      </c>
      <c r="I745" s="44" t="s">
        <v>3752</v>
      </c>
      <c r="J745" s="47">
        <v>2460017.09</v>
      </c>
      <c r="K745" s="48" t="s">
        <v>79</v>
      </c>
      <c r="L745" s="49">
        <v>2636100</v>
      </c>
      <c r="M745" s="50">
        <v>6.6799999999999998E-2</v>
      </c>
      <c r="N745" s="46">
        <v>0</v>
      </c>
      <c r="O745" s="51" t="s">
        <v>3753</v>
      </c>
      <c r="P745" s="52" t="s">
        <v>232</v>
      </c>
      <c r="Q745" s="52" t="s">
        <v>113</v>
      </c>
      <c r="R745" s="53" t="s">
        <v>51</v>
      </c>
      <c r="V745" s="53">
        <v>60</v>
      </c>
      <c r="W745" s="53">
        <v>3.68</v>
      </c>
      <c r="X745" s="54">
        <v>45713.463379629597</v>
      </c>
      <c r="Y745" s="45" t="s">
        <v>52</v>
      </c>
      <c r="Z745" s="55" t="s">
        <v>3754</v>
      </c>
      <c r="AA745" s="44" t="s">
        <v>1262</v>
      </c>
      <c r="AB745" s="56" t="s">
        <v>3755</v>
      </c>
      <c r="AC745" s="57" t="s">
        <v>3350</v>
      </c>
      <c r="AD745" s="45">
        <v>60</v>
      </c>
      <c r="AF745" s="45">
        <v>60</v>
      </c>
      <c r="AO745" s="60">
        <v>0.03</v>
      </c>
    </row>
    <row r="746" spans="1:41" ht="20.25" customHeight="1" x14ac:dyDescent="0.45">
      <c r="A746" s="62" t="str">
        <f>VLOOKUP(E746,销售员!A:B,2,0)</f>
        <v>南区</v>
      </c>
      <c r="B746" s="62" t="str">
        <f>VLOOKUP(E746,销售员!A:C,3,0)</f>
        <v>鄂赣</v>
      </c>
      <c r="C746" s="24" t="str">
        <f>VLOOKUP(E746,销售员!A:D,4,0)</f>
        <v>湖北</v>
      </c>
      <c r="D746" s="45">
        <v>823060</v>
      </c>
      <c r="E746" s="46" t="s">
        <v>121</v>
      </c>
      <c r="F746" s="45" t="s">
        <v>3723</v>
      </c>
      <c r="G746" s="45" t="s">
        <v>1395</v>
      </c>
      <c r="H746" s="45" t="s">
        <v>3724</v>
      </c>
      <c r="I746" s="44" t="s">
        <v>3725</v>
      </c>
      <c r="J746" s="47">
        <v>378.3</v>
      </c>
      <c r="K746" s="48" t="s">
        <v>79</v>
      </c>
      <c r="L746" s="49">
        <v>195</v>
      </c>
      <c r="M746" s="50">
        <v>-0.94</v>
      </c>
      <c r="N746" s="46">
        <v>0</v>
      </c>
      <c r="O746" s="51" t="s">
        <v>3726</v>
      </c>
      <c r="P746" s="52" t="s">
        <v>213</v>
      </c>
      <c r="Q746" s="52" t="s">
        <v>113</v>
      </c>
      <c r="X746" s="54">
        <v>45713.465393518498</v>
      </c>
      <c r="Y746" s="45" t="s">
        <v>118</v>
      </c>
      <c r="Z746" s="55" t="s">
        <v>119</v>
      </c>
      <c r="AA746" s="44" t="s">
        <v>1262</v>
      </c>
      <c r="AC746" s="57" t="s">
        <v>937</v>
      </c>
      <c r="AD746" s="45">
        <v>0</v>
      </c>
      <c r="AF746" s="45">
        <v>0</v>
      </c>
      <c r="AO746" s="60">
        <v>0.03</v>
      </c>
    </row>
    <row r="747" spans="1:41" ht="20.25" customHeight="1" x14ac:dyDescent="0.45">
      <c r="A747" s="62" t="str">
        <f>VLOOKUP(E747,销售员!A:B,2,0)</f>
        <v>北区</v>
      </c>
      <c r="B747" s="62" t="str">
        <f>VLOOKUP(E747,销售员!A:C,3,0)</f>
        <v>行业业务</v>
      </c>
      <c r="C747" s="24" t="str">
        <f>VLOOKUP(E747,销售员!A:D,4,0)</f>
        <v>泛政府</v>
      </c>
      <c r="D747" s="45">
        <v>823077</v>
      </c>
      <c r="E747" s="46" t="s">
        <v>3756</v>
      </c>
      <c r="F747" s="45" t="s">
        <v>3757</v>
      </c>
      <c r="G747" s="45" t="s">
        <v>3758</v>
      </c>
      <c r="H747" s="45" t="s">
        <v>3759</v>
      </c>
      <c r="I747" s="44" t="s">
        <v>3760</v>
      </c>
      <c r="J747" s="47">
        <v>2569234.84</v>
      </c>
      <c r="K747" s="48" t="s">
        <v>79</v>
      </c>
      <c r="L747" s="49">
        <v>2602193.34</v>
      </c>
      <c r="M747" s="50">
        <v>1.2699999999999999E-2</v>
      </c>
      <c r="N747" s="46">
        <v>0</v>
      </c>
      <c r="O747" s="51" t="s">
        <v>3761</v>
      </c>
      <c r="P747" s="52" t="s">
        <v>3183</v>
      </c>
      <c r="Q747" s="52" t="s">
        <v>113</v>
      </c>
      <c r="R747" s="53" t="s">
        <v>51</v>
      </c>
      <c r="W747" s="53">
        <v>-3</v>
      </c>
      <c r="X747" s="54">
        <v>45713.476284722201</v>
      </c>
      <c r="Y747" s="45" t="s">
        <v>118</v>
      </c>
      <c r="Z747" s="55" t="s">
        <v>3762</v>
      </c>
      <c r="AA747" s="44" t="s">
        <v>105</v>
      </c>
      <c r="AC747" s="57" t="s">
        <v>937</v>
      </c>
      <c r="AD747" s="45">
        <v>0</v>
      </c>
      <c r="AF747" s="45">
        <v>0</v>
      </c>
      <c r="AO747" s="60">
        <v>4.2299999999999997E-2</v>
      </c>
    </row>
    <row r="748" spans="1:41" ht="20.25" customHeight="1" x14ac:dyDescent="0.45">
      <c r="A748" s="62" t="str">
        <f>VLOOKUP(E748,销售员!A:B,2,0)</f>
        <v>南区</v>
      </c>
      <c r="B748" s="62" t="str">
        <f>VLOOKUP(E748,销售员!A:C,3,0)</f>
        <v>苏皖</v>
      </c>
      <c r="C748" s="24" t="str">
        <f>VLOOKUP(E748,销售员!A:D,4,0)</f>
        <v>安徽</v>
      </c>
      <c r="D748" s="45">
        <v>823120</v>
      </c>
      <c r="E748" s="46" t="s">
        <v>425</v>
      </c>
      <c r="F748" s="45" t="s">
        <v>3763</v>
      </c>
      <c r="G748" s="45" t="s">
        <v>3764</v>
      </c>
      <c r="H748" s="45" t="s">
        <v>3765</v>
      </c>
      <c r="I748" s="44" t="s">
        <v>3766</v>
      </c>
      <c r="J748" s="47">
        <v>312591.18</v>
      </c>
      <c r="K748" s="48" t="s">
        <v>79</v>
      </c>
      <c r="L748" s="49">
        <v>163660.32</v>
      </c>
      <c r="M748" s="50">
        <v>-0.91</v>
      </c>
      <c r="N748" s="46">
        <v>0</v>
      </c>
      <c r="O748" s="51" t="s">
        <v>3355</v>
      </c>
      <c r="P748" s="52" t="s">
        <v>91</v>
      </c>
      <c r="Q748" s="52" t="s">
        <v>113</v>
      </c>
      <c r="R748" s="53" t="s">
        <v>51</v>
      </c>
      <c r="V748" s="53">
        <v>120</v>
      </c>
      <c r="X748" s="54">
        <v>45713.505081018498</v>
      </c>
      <c r="Y748" s="45" t="s">
        <v>92</v>
      </c>
      <c r="Z748" s="55" t="s">
        <v>3767</v>
      </c>
      <c r="AA748" s="44" t="s">
        <v>83</v>
      </c>
      <c r="AC748" s="57" t="s">
        <v>937</v>
      </c>
      <c r="AD748" s="45">
        <v>120</v>
      </c>
      <c r="AF748" s="45">
        <v>120</v>
      </c>
      <c r="AO748" s="60">
        <v>4.4999999999999998E-2</v>
      </c>
    </row>
    <row r="749" spans="1:41" ht="20.25" customHeight="1" x14ac:dyDescent="0.45">
      <c r="A749" s="62" t="str">
        <f>VLOOKUP(E749,销售员!A:B,2,0)</f>
        <v>北区</v>
      </c>
      <c r="B749" s="62" t="str">
        <f>VLOOKUP(E749,销售员!A:C,3,0)</f>
        <v>陕豫鲁</v>
      </c>
      <c r="C749" s="24" t="str">
        <f>VLOOKUP(E749,销售员!A:D,4,0)</f>
        <v>山东</v>
      </c>
      <c r="D749" s="45">
        <v>823109</v>
      </c>
      <c r="E749" s="46" t="s">
        <v>3451</v>
      </c>
      <c r="F749" s="45" t="s">
        <v>3768</v>
      </c>
      <c r="G749" s="45" t="s">
        <v>3769</v>
      </c>
      <c r="H749" s="45" t="s">
        <v>3770</v>
      </c>
      <c r="I749" s="44" t="s">
        <v>3771</v>
      </c>
      <c r="J749" s="47">
        <v>2889739.31</v>
      </c>
      <c r="K749" s="48" t="s">
        <v>79</v>
      </c>
      <c r="L749" s="49">
        <v>2979113.8</v>
      </c>
      <c r="M749" s="50">
        <v>0.03</v>
      </c>
      <c r="N749" s="46">
        <v>0</v>
      </c>
      <c r="O749" s="51" t="s">
        <v>3772</v>
      </c>
      <c r="P749" s="52" t="s">
        <v>3773</v>
      </c>
      <c r="Q749" s="52" t="s">
        <v>113</v>
      </c>
      <c r="R749" s="53" t="s">
        <v>51</v>
      </c>
      <c r="V749" s="53">
        <v>110</v>
      </c>
      <c r="X749" s="54">
        <v>45713.582418981503</v>
      </c>
      <c r="Y749" s="45" t="s">
        <v>345</v>
      </c>
      <c r="Z749" s="55" t="s">
        <v>114</v>
      </c>
      <c r="AA749" s="44" t="s">
        <v>105</v>
      </c>
      <c r="AC749" s="57" t="s">
        <v>937</v>
      </c>
      <c r="AD749" s="45">
        <v>110</v>
      </c>
      <c r="AF749" s="45">
        <v>110</v>
      </c>
      <c r="AO749" s="60">
        <v>0.03</v>
      </c>
    </row>
    <row r="750" spans="1:41" ht="20.25" customHeight="1" x14ac:dyDescent="0.45">
      <c r="A750" s="62" t="str">
        <f>VLOOKUP(E750,销售员!A:B,2,0)</f>
        <v>南区</v>
      </c>
      <c r="B750" s="62" t="str">
        <f>VLOOKUP(E750,销售员!A:C,3,0)</f>
        <v>苏皖</v>
      </c>
      <c r="C750" s="24" t="str">
        <f>VLOOKUP(E750,销售员!A:D,4,0)</f>
        <v>江苏</v>
      </c>
      <c r="D750" s="45">
        <v>823153</v>
      </c>
      <c r="E750" s="46" t="s">
        <v>796</v>
      </c>
      <c r="F750" s="45" t="s">
        <v>3774</v>
      </c>
      <c r="G750" s="45" t="s">
        <v>1378</v>
      </c>
      <c r="H750" s="45" t="s">
        <v>3775</v>
      </c>
      <c r="I750" s="44" t="s">
        <v>3776</v>
      </c>
      <c r="J750" s="47">
        <v>6738.94</v>
      </c>
      <c r="K750" s="48" t="s">
        <v>79</v>
      </c>
      <c r="L750" s="49">
        <v>6915</v>
      </c>
      <c r="M750" s="50">
        <v>2.5499999999999998E-2</v>
      </c>
      <c r="N750" s="46">
        <v>0</v>
      </c>
      <c r="O750" s="51" t="s">
        <v>3662</v>
      </c>
      <c r="P750" s="52" t="s">
        <v>91</v>
      </c>
      <c r="Q750" s="52" t="s">
        <v>113</v>
      </c>
      <c r="X750" s="54">
        <v>45713.5881828704</v>
      </c>
      <c r="Y750" s="45" t="s">
        <v>118</v>
      </c>
      <c r="Z750" s="55" t="s">
        <v>119</v>
      </c>
      <c r="AA750" s="44" t="s">
        <v>83</v>
      </c>
      <c r="AC750" s="57" t="s">
        <v>937</v>
      </c>
      <c r="AD750" s="45">
        <v>3</v>
      </c>
      <c r="AF750" s="45">
        <v>3</v>
      </c>
      <c r="AO750" s="60">
        <v>4.4999999999999998E-2</v>
      </c>
    </row>
    <row r="751" spans="1:41" ht="20.25" customHeight="1" x14ac:dyDescent="0.45">
      <c r="A751" s="62" t="str">
        <f>VLOOKUP(E751,销售员!A:B,2,0)</f>
        <v>南区</v>
      </c>
      <c r="B751" s="62" t="str">
        <f>VLOOKUP(E751,销售员!A:C,3,0)</f>
        <v>广深</v>
      </c>
      <c r="C751" s="24" t="str">
        <f>VLOOKUP(E751,销售员!A:D,4,0)</f>
        <v>广东深圳</v>
      </c>
      <c r="D751" s="45">
        <v>823107</v>
      </c>
      <c r="E751" s="46" t="s">
        <v>997</v>
      </c>
      <c r="F751" s="45" t="s">
        <v>3777</v>
      </c>
      <c r="G751" s="45" t="s">
        <v>999</v>
      </c>
      <c r="H751" s="45" t="s">
        <v>3778</v>
      </c>
      <c r="I751" s="44" t="s">
        <v>3779</v>
      </c>
      <c r="J751" s="47">
        <v>7571.04</v>
      </c>
      <c r="K751" s="48" t="s">
        <v>79</v>
      </c>
      <c r="L751" s="49">
        <v>7927.8</v>
      </c>
      <c r="M751" s="50">
        <v>4.4999999999999998E-2</v>
      </c>
      <c r="N751" s="46">
        <v>0</v>
      </c>
      <c r="O751" s="51" t="s">
        <v>3780</v>
      </c>
      <c r="Q751" s="52" t="s">
        <v>113</v>
      </c>
      <c r="R751" s="53" t="s">
        <v>51</v>
      </c>
      <c r="V751" s="53">
        <v>90</v>
      </c>
      <c r="X751" s="54">
        <v>45713.590590277803</v>
      </c>
      <c r="Y751" s="45" t="s">
        <v>52</v>
      </c>
      <c r="Z751" s="55" t="s">
        <v>3781</v>
      </c>
      <c r="AA751" s="44" t="s">
        <v>94</v>
      </c>
      <c r="AC751" s="57" t="s">
        <v>937</v>
      </c>
      <c r="AD751" s="45">
        <v>90</v>
      </c>
      <c r="AF751" s="45">
        <v>90</v>
      </c>
      <c r="AO751" s="60">
        <v>4.4999999999999998E-2</v>
      </c>
    </row>
    <row r="752" spans="1:41" ht="20.25" customHeight="1" x14ac:dyDescent="0.45">
      <c r="A752" s="62" t="str">
        <f>VLOOKUP(E752,销售员!A:B,2,0)</f>
        <v>南区</v>
      </c>
      <c r="B752" s="62" t="str">
        <f>VLOOKUP(E752,销售员!A:C,3,0)</f>
        <v>福建</v>
      </c>
      <c r="C752" s="24" t="str">
        <f>VLOOKUP(E752,销售员!A:D,4,0)</f>
        <v>福建</v>
      </c>
      <c r="D752" s="45">
        <v>823106</v>
      </c>
      <c r="E752" s="46" t="s">
        <v>638</v>
      </c>
      <c r="F752" s="45" t="s">
        <v>2550</v>
      </c>
      <c r="G752" s="45" t="s">
        <v>1325</v>
      </c>
      <c r="H752" s="45" t="s">
        <v>2551</v>
      </c>
      <c r="I752" s="44" t="s">
        <v>2552</v>
      </c>
      <c r="J752" s="47">
        <v>35223.03</v>
      </c>
      <c r="K752" s="48" t="s">
        <v>79</v>
      </c>
      <c r="L752" s="49">
        <v>36312.400000000001</v>
      </c>
      <c r="M752" s="50">
        <v>0.03</v>
      </c>
      <c r="N752" s="46">
        <v>0</v>
      </c>
      <c r="O752" s="51" t="s">
        <v>3389</v>
      </c>
      <c r="P752" s="52" t="s">
        <v>280</v>
      </c>
      <c r="Q752" s="52" t="s">
        <v>81</v>
      </c>
      <c r="R752" s="53" t="s">
        <v>51</v>
      </c>
      <c r="V752" s="53">
        <v>120</v>
      </c>
      <c r="X752" s="54">
        <v>45713.593043981498</v>
      </c>
      <c r="Y752" s="45" t="s">
        <v>92</v>
      </c>
      <c r="Z752" s="55" t="s">
        <v>3782</v>
      </c>
      <c r="AA752" s="44" t="s">
        <v>94</v>
      </c>
      <c r="AC752" s="57" t="s">
        <v>937</v>
      </c>
      <c r="AD752" s="45">
        <v>120</v>
      </c>
      <c r="AF752" s="45">
        <v>120</v>
      </c>
      <c r="AO752" s="60">
        <v>0.03</v>
      </c>
    </row>
    <row r="753" spans="1:41" ht="20.25" customHeight="1" x14ac:dyDescent="0.45">
      <c r="A753" s="62" t="str">
        <f>VLOOKUP(E753,销售员!A:B,2,0)</f>
        <v>南区</v>
      </c>
      <c r="B753" s="62" t="str">
        <f>VLOOKUP(E753,销售员!A:C,3,0)</f>
        <v>福建</v>
      </c>
      <c r="C753" s="24" t="str">
        <f>VLOOKUP(E753,销售员!A:D,4,0)</f>
        <v>福建</v>
      </c>
      <c r="D753" s="45">
        <v>823138</v>
      </c>
      <c r="E753" s="46" t="s">
        <v>638</v>
      </c>
      <c r="F753" s="45" t="s">
        <v>2540</v>
      </c>
      <c r="G753" s="45" t="s">
        <v>1325</v>
      </c>
      <c r="H753" s="45" t="s">
        <v>2541</v>
      </c>
      <c r="I753" s="44" t="s">
        <v>2542</v>
      </c>
      <c r="J753" s="47">
        <v>168325.81</v>
      </c>
      <c r="K753" s="48" t="s">
        <v>79</v>
      </c>
      <c r="L753" s="49">
        <v>176258.5</v>
      </c>
      <c r="M753" s="50">
        <v>4.4999999999999998E-2</v>
      </c>
      <c r="N753" s="46">
        <v>0</v>
      </c>
      <c r="O753" s="51" t="s">
        <v>3783</v>
      </c>
      <c r="P753" s="52" t="s">
        <v>61</v>
      </c>
      <c r="Q753" s="52" t="s">
        <v>81</v>
      </c>
      <c r="R753" s="53" t="s">
        <v>51</v>
      </c>
      <c r="V753" s="53">
        <v>120</v>
      </c>
      <c r="X753" s="54">
        <v>45713.594629629602</v>
      </c>
      <c r="Y753" s="45" t="s">
        <v>92</v>
      </c>
      <c r="Z753" s="55" t="s">
        <v>3782</v>
      </c>
      <c r="AA753" s="44" t="s">
        <v>94</v>
      </c>
      <c r="AC753" s="57" t="s">
        <v>937</v>
      </c>
      <c r="AD753" s="45">
        <v>120</v>
      </c>
      <c r="AF753" s="45">
        <v>120</v>
      </c>
      <c r="AO753" s="60">
        <v>4.4999999999999998E-2</v>
      </c>
    </row>
    <row r="754" spans="1:41" ht="20.25" customHeight="1" x14ac:dyDescent="0.45">
      <c r="A754" s="62" t="str">
        <f>VLOOKUP(E754,销售员!A:B,2,0)</f>
        <v>南区</v>
      </c>
      <c r="B754" s="62" t="str">
        <f>VLOOKUP(E754,销售员!A:C,3,0)</f>
        <v>苏皖</v>
      </c>
      <c r="C754" s="24" t="str">
        <f>VLOOKUP(E754,销售员!A:D,4,0)</f>
        <v>安徽</v>
      </c>
      <c r="D754" s="45">
        <v>823120</v>
      </c>
      <c r="E754" s="46" t="s">
        <v>425</v>
      </c>
      <c r="F754" s="45" t="s">
        <v>3763</v>
      </c>
      <c r="G754" s="45" t="s">
        <v>3764</v>
      </c>
      <c r="H754" s="45" t="s">
        <v>3765</v>
      </c>
      <c r="I754" s="44" t="s">
        <v>3766</v>
      </c>
      <c r="J754" s="47">
        <v>312591.18</v>
      </c>
      <c r="K754" s="48" t="s">
        <v>79</v>
      </c>
      <c r="L754" s="49">
        <v>163660.32</v>
      </c>
      <c r="M754" s="50">
        <v>-0.91</v>
      </c>
      <c r="N754" s="46">
        <v>0</v>
      </c>
      <c r="O754" s="51" t="s">
        <v>3355</v>
      </c>
      <c r="P754" s="52" t="s">
        <v>91</v>
      </c>
      <c r="Q754" s="52" t="s">
        <v>113</v>
      </c>
      <c r="R754" s="53" t="s">
        <v>51</v>
      </c>
      <c r="V754" s="53">
        <v>120</v>
      </c>
      <c r="X754" s="54">
        <v>45713.596377314803</v>
      </c>
      <c r="Y754" s="45" t="s">
        <v>92</v>
      </c>
      <c r="Z754" s="55" t="s">
        <v>3767</v>
      </c>
      <c r="AA754" s="44" t="s">
        <v>83</v>
      </c>
      <c r="AC754" s="57" t="s">
        <v>2901</v>
      </c>
      <c r="AD754" s="45">
        <v>120</v>
      </c>
      <c r="AF754" s="45">
        <v>120</v>
      </c>
      <c r="AO754" s="60">
        <v>4.4999999999999998E-2</v>
      </c>
    </row>
    <row r="755" spans="1:41" ht="20.25" customHeight="1" x14ac:dyDescent="0.45">
      <c r="A755" s="62" t="str">
        <f>VLOOKUP(E755,销售员!A:B,2,0)</f>
        <v>北区</v>
      </c>
      <c r="B755" s="62" t="str">
        <f>VLOOKUP(E755,销售员!A:C,3,0)</f>
        <v>京津冀</v>
      </c>
      <c r="C755" s="24" t="str">
        <f>VLOOKUP(E755,销售员!A:D,4,0)</f>
        <v>北京</v>
      </c>
      <c r="D755" s="45">
        <v>823148</v>
      </c>
      <c r="E755" s="46" t="s">
        <v>776</v>
      </c>
      <c r="F755" s="45" t="s">
        <v>3784</v>
      </c>
      <c r="G755" s="45" t="s">
        <v>3785</v>
      </c>
      <c r="H755" s="45" t="s">
        <v>3786</v>
      </c>
      <c r="I755" s="44" t="s">
        <v>3787</v>
      </c>
      <c r="J755" s="47">
        <v>1621197.84</v>
      </c>
      <c r="K755" s="48" t="s">
        <v>79</v>
      </c>
      <c r="L755" s="49">
        <v>1697578.99</v>
      </c>
      <c r="M755" s="50">
        <v>4.4999999999999998E-2</v>
      </c>
      <c r="N755" s="46">
        <v>0</v>
      </c>
      <c r="O755" s="51" t="s">
        <v>237</v>
      </c>
      <c r="Q755" s="52" t="s">
        <v>113</v>
      </c>
      <c r="X755" s="54">
        <v>45713.609837962998</v>
      </c>
      <c r="Y755" s="45" t="s">
        <v>92</v>
      </c>
      <c r="Z755" s="55" t="s">
        <v>119</v>
      </c>
      <c r="AA755" s="44" t="s">
        <v>127</v>
      </c>
      <c r="AC755" s="57" t="s">
        <v>937</v>
      </c>
      <c r="AD755" s="45">
        <v>60</v>
      </c>
      <c r="AF755" s="45">
        <v>60</v>
      </c>
      <c r="AO755" s="60">
        <v>4.4999999999999998E-2</v>
      </c>
    </row>
    <row r="756" spans="1:41" ht="20.25" customHeight="1" x14ac:dyDescent="0.45">
      <c r="A756" s="62" t="str">
        <f>VLOOKUP(E756,销售员!A:B,2,0)</f>
        <v>南区</v>
      </c>
      <c r="B756" s="62" t="str">
        <f>VLOOKUP(E756,销售员!A:C,3,0)</f>
        <v>沪浙</v>
      </c>
      <c r="C756" s="24" t="str">
        <f>VLOOKUP(E756,销售员!A:D,4,0)</f>
        <v>浙江</v>
      </c>
      <c r="D756" s="45">
        <v>823175</v>
      </c>
      <c r="E756" s="46" t="s">
        <v>164</v>
      </c>
      <c r="F756" s="45" t="s">
        <v>3788</v>
      </c>
      <c r="G756" s="45" t="s">
        <v>3091</v>
      </c>
      <c r="H756" s="45" t="s">
        <v>3789</v>
      </c>
      <c r="I756" s="44" t="s">
        <v>3790</v>
      </c>
      <c r="J756" s="47">
        <v>141642.21</v>
      </c>
      <c r="K756" s="48" t="s">
        <v>79</v>
      </c>
      <c r="L756" s="49">
        <v>148316</v>
      </c>
      <c r="M756" s="50">
        <v>4.4999999999999998E-2</v>
      </c>
      <c r="N756" s="46">
        <v>0</v>
      </c>
      <c r="O756" s="51" t="s">
        <v>2658</v>
      </c>
      <c r="P756" s="52" t="s">
        <v>61</v>
      </c>
      <c r="Q756" s="52" t="s">
        <v>113</v>
      </c>
      <c r="R756" s="53" t="s">
        <v>51</v>
      </c>
      <c r="V756" s="53">
        <v>90</v>
      </c>
      <c r="X756" s="54">
        <v>45713.616967592599</v>
      </c>
      <c r="Y756" s="45" t="s">
        <v>92</v>
      </c>
      <c r="Z756" s="55" t="s">
        <v>3791</v>
      </c>
      <c r="AA756" s="44" t="s">
        <v>1262</v>
      </c>
      <c r="AC756" s="57" t="s">
        <v>937</v>
      </c>
      <c r="AD756" s="45">
        <v>90</v>
      </c>
      <c r="AF756" s="45">
        <v>90</v>
      </c>
      <c r="AO756" s="60">
        <v>4.4999999999999998E-2</v>
      </c>
    </row>
    <row r="757" spans="1:41" ht="20.25" customHeight="1" x14ac:dyDescent="0.45">
      <c r="A757" s="62" t="str">
        <f>VLOOKUP(E757,销售员!A:B,2,0)</f>
        <v>南区</v>
      </c>
      <c r="B757" s="62" t="str">
        <f>VLOOKUP(E757,销售员!A:C,3,0)</f>
        <v>广深</v>
      </c>
      <c r="C757" s="24" t="str">
        <f>VLOOKUP(E757,销售员!A:D,4,0)</f>
        <v>广东</v>
      </c>
      <c r="D757" s="45">
        <v>823182</v>
      </c>
      <c r="E757" s="46" t="s">
        <v>2955</v>
      </c>
      <c r="F757" s="45" t="s">
        <v>3792</v>
      </c>
      <c r="G757" s="45" t="s">
        <v>3373</v>
      </c>
      <c r="H757" s="45" t="s">
        <v>3793</v>
      </c>
      <c r="I757" s="44" t="s">
        <v>3794</v>
      </c>
      <c r="J757" s="47">
        <v>22601.608</v>
      </c>
      <c r="K757" s="48" t="s">
        <v>79</v>
      </c>
      <c r="L757" s="49">
        <v>23680</v>
      </c>
      <c r="M757" s="50">
        <v>4.5499999999999999E-2</v>
      </c>
      <c r="N757" s="46">
        <v>0</v>
      </c>
      <c r="O757" s="51" t="s">
        <v>3795</v>
      </c>
      <c r="P757" s="52" t="s">
        <v>91</v>
      </c>
      <c r="Q757" s="52" t="s">
        <v>103</v>
      </c>
      <c r="X757" s="54">
        <v>45713.628437500003</v>
      </c>
      <c r="Y757" s="45" t="s">
        <v>52</v>
      </c>
      <c r="Z757" s="55" t="s">
        <v>119</v>
      </c>
      <c r="AA757" s="44" t="s">
        <v>94</v>
      </c>
      <c r="AC757" s="57" t="s">
        <v>937</v>
      </c>
      <c r="AD757" s="45">
        <v>60</v>
      </c>
      <c r="AF757" s="45">
        <v>60</v>
      </c>
      <c r="AO757" s="60">
        <v>4.5499999999999999E-2</v>
      </c>
    </row>
    <row r="758" spans="1:41" ht="20.25" customHeight="1" x14ac:dyDescent="0.45">
      <c r="A758" s="62" t="str">
        <f>VLOOKUP(E758,销售员!A:B,2,0)</f>
        <v>南区</v>
      </c>
      <c r="B758" s="62" t="str">
        <f>VLOOKUP(E758,销售员!A:C,3,0)</f>
        <v>福建</v>
      </c>
      <c r="C758" s="24" t="str">
        <f>VLOOKUP(E758,销售员!A:D,4,0)</f>
        <v>福建</v>
      </c>
      <c r="D758" s="45">
        <v>823131</v>
      </c>
      <c r="E758" s="46" t="s">
        <v>638</v>
      </c>
      <c r="F758" s="45" t="s">
        <v>2513</v>
      </c>
      <c r="G758" s="45" t="s">
        <v>1325</v>
      </c>
      <c r="H758" s="45" t="s">
        <v>2514</v>
      </c>
      <c r="I758" s="44" t="s">
        <v>2515</v>
      </c>
      <c r="J758" s="47">
        <v>159204.24</v>
      </c>
      <c r="K758" s="48" t="s">
        <v>79</v>
      </c>
      <c r="L758" s="49">
        <v>164128.35</v>
      </c>
      <c r="M758" s="50">
        <v>0.03</v>
      </c>
      <c r="N758" s="46">
        <v>0</v>
      </c>
      <c r="O758" s="51" t="s">
        <v>3517</v>
      </c>
      <c r="P758" s="52" t="s">
        <v>751</v>
      </c>
      <c r="Q758" s="52" t="s">
        <v>81</v>
      </c>
      <c r="R758" s="53" t="s">
        <v>51</v>
      </c>
      <c r="V758" s="53">
        <v>120</v>
      </c>
      <c r="X758" s="54">
        <v>45713.640659722201</v>
      </c>
      <c r="Y758" s="45" t="s">
        <v>92</v>
      </c>
      <c r="Z758" s="55" t="s">
        <v>3782</v>
      </c>
      <c r="AA758" s="44" t="s">
        <v>94</v>
      </c>
      <c r="AB758" s="56" t="s">
        <v>735</v>
      </c>
      <c r="AC758" s="57" t="s">
        <v>2901</v>
      </c>
      <c r="AD758" s="45">
        <v>120</v>
      </c>
      <c r="AF758" s="45">
        <v>120</v>
      </c>
      <c r="AO758" s="60">
        <v>0.03</v>
      </c>
    </row>
    <row r="759" spans="1:41" ht="20.25" customHeight="1" x14ac:dyDescent="0.45">
      <c r="A759" s="62" t="str">
        <f>VLOOKUP(E759,销售员!A:B,2,0)</f>
        <v>南区</v>
      </c>
      <c r="B759" s="62" t="str">
        <f>VLOOKUP(E759,销售员!A:C,3,0)</f>
        <v>云贵川渝</v>
      </c>
      <c r="C759" s="24" t="str">
        <f>VLOOKUP(E759,销售员!A:D,4,0)</f>
        <v>重庆</v>
      </c>
      <c r="D759" s="45">
        <v>823136</v>
      </c>
      <c r="E759" s="46" t="s">
        <v>963</v>
      </c>
      <c r="F759" s="45" t="s">
        <v>3796</v>
      </c>
      <c r="G759" s="45" t="s">
        <v>3797</v>
      </c>
      <c r="H759" s="45" t="s">
        <v>3798</v>
      </c>
      <c r="I759" s="44" t="s">
        <v>3799</v>
      </c>
      <c r="J759" s="47">
        <v>1531046.92</v>
      </c>
      <c r="K759" s="48" t="s">
        <v>79</v>
      </c>
      <c r="L759" s="49">
        <v>1578386.42</v>
      </c>
      <c r="M759" s="50">
        <v>0.03</v>
      </c>
      <c r="N759" s="46">
        <v>0</v>
      </c>
      <c r="O759" s="51" t="s">
        <v>3800</v>
      </c>
      <c r="P759" s="52" t="s">
        <v>280</v>
      </c>
      <c r="Q759" s="52" t="s">
        <v>113</v>
      </c>
      <c r="R759" s="53" t="s">
        <v>51</v>
      </c>
      <c r="V759" s="53">
        <v>90</v>
      </c>
      <c r="X759" s="54">
        <v>45713.645266203697</v>
      </c>
      <c r="Y759" s="45" t="s">
        <v>52</v>
      </c>
      <c r="Z759" s="55" t="s">
        <v>3801</v>
      </c>
      <c r="AA759" s="44" t="s">
        <v>54</v>
      </c>
      <c r="AB759" s="56" t="s">
        <v>3802</v>
      </c>
      <c r="AC759" s="57" t="s">
        <v>2901</v>
      </c>
      <c r="AD759" s="45">
        <v>90</v>
      </c>
      <c r="AF759" s="45">
        <v>90</v>
      </c>
      <c r="AO759" s="60">
        <v>0.03</v>
      </c>
    </row>
    <row r="760" spans="1:41" ht="20.25" customHeight="1" x14ac:dyDescent="0.45">
      <c r="A760" s="62" t="str">
        <f>VLOOKUP(E760,销售员!A:B,2,0)</f>
        <v>南区</v>
      </c>
      <c r="B760" s="62" t="str">
        <f>VLOOKUP(E760,销售员!A:C,3,0)</f>
        <v>云贵川渝</v>
      </c>
      <c r="C760" s="24" t="str">
        <f>VLOOKUP(E760,销售员!A:D,4,0)</f>
        <v>重庆</v>
      </c>
      <c r="D760" s="45">
        <v>823142</v>
      </c>
      <c r="E760" s="46" t="s">
        <v>963</v>
      </c>
      <c r="F760" s="45" t="s">
        <v>3803</v>
      </c>
      <c r="G760" s="45" t="s">
        <v>3797</v>
      </c>
      <c r="H760" s="45" t="s">
        <v>3804</v>
      </c>
      <c r="I760" s="44" t="s">
        <v>3805</v>
      </c>
      <c r="J760" s="47">
        <v>210537.48</v>
      </c>
      <c r="K760" s="48" t="s">
        <v>79</v>
      </c>
      <c r="L760" s="49">
        <v>217048.94</v>
      </c>
      <c r="M760" s="50">
        <v>0.03</v>
      </c>
      <c r="N760" s="46">
        <v>0</v>
      </c>
      <c r="O760" s="51" t="s">
        <v>3806</v>
      </c>
      <c r="P760" s="52" t="s">
        <v>1276</v>
      </c>
      <c r="Q760" s="52" t="s">
        <v>113</v>
      </c>
      <c r="R760" s="53" t="s">
        <v>51</v>
      </c>
      <c r="V760" s="53">
        <v>90</v>
      </c>
      <c r="X760" s="54">
        <v>45713.646296296298</v>
      </c>
      <c r="Y760" s="45" t="s">
        <v>3807</v>
      </c>
      <c r="Z760" s="55" t="s">
        <v>3801</v>
      </c>
      <c r="AA760" s="44" t="s">
        <v>54</v>
      </c>
      <c r="AB760" s="56" t="s">
        <v>3808</v>
      </c>
      <c r="AC760" s="57" t="s">
        <v>2901</v>
      </c>
      <c r="AD760" s="45">
        <v>90</v>
      </c>
      <c r="AF760" s="45">
        <v>90</v>
      </c>
      <c r="AO760" s="60">
        <v>0.03</v>
      </c>
    </row>
    <row r="761" spans="1:41" ht="20.25" customHeight="1" x14ac:dyDescent="0.45">
      <c r="A761" s="62" t="str">
        <f>VLOOKUP(E761,销售员!A:B,2,0)</f>
        <v>北区</v>
      </c>
      <c r="B761" s="62" t="str">
        <f>VLOOKUP(E761,销售员!A:C,3,0)</f>
        <v>陕豫鲁</v>
      </c>
      <c r="C761" s="24" t="str">
        <f>VLOOKUP(E761,销售员!A:D,4,0)</f>
        <v>河南</v>
      </c>
      <c r="D761" s="45">
        <v>823216</v>
      </c>
      <c r="E761" s="46" t="s">
        <v>1451</v>
      </c>
      <c r="F761" s="45" t="s">
        <v>3809</v>
      </c>
      <c r="G761" s="45" t="s">
        <v>3810</v>
      </c>
      <c r="H761" s="45" t="s">
        <v>3811</v>
      </c>
      <c r="I761" s="44" t="s">
        <v>3812</v>
      </c>
      <c r="J761" s="47">
        <v>572339.30000000005</v>
      </c>
      <c r="K761" s="48" t="s">
        <v>79</v>
      </c>
      <c r="L761" s="49">
        <v>599308</v>
      </c>
      <c r="M761" s="50">
        <v>4.4999999999999998E-2</v>
      </c>
      <c r="N761" s="46">
        <v>0</v>
      </c>
      <c r="O761" s="51" t="s">
        <v>3676</v>
      </c>
      <c r="P761" s="52" t="s">
        <v>398</v>
      </c>
      <c r="Q761" s="52" t="s">
        <v>113</v>
      </c>
      <c r="X761" s="54">
        <v>45713.667476851799</v>
      </c>
      <c r="Y761" s="45" t="s">
        <v>52</v>
      </c>
      <c r="Z761" s="55" t="s">
        <v>119</v>
      </c>
      <c r="AA761" s="44" t="s">
        <v>105</v>
      </c>
      <c r="AC761" s="57" t="s">
        <v>937</v>
      </c>
      <c r="AD761" s="45">
        <v>60</v>
      </c>
      <c r="AF761" s="45">
        <v>60</v>
      </c>
      <c r="AO761" s="60">
        <v>4.4999999999999998E-2</v>
      </c>
    </row>
    <row r="762" spans="1:41" ht="20.25" customHeight="1" x14ac:dyDescent="0.45">
      <c r="A762" s="62" t="str">
        <f>VLOOKUP(E762,销售员!A:B,2,0)</f>
        <v>北区</v>
      </c>
      <c r="B762" s="62" t="str">
        <f>VLOOKUP(E762,销售员!A:C,3,0)</f>
        <v>行业业务</v>
      </c>
      <c r="C762" s="24" t="str">
        <f>VLOOKUP(E762,销售员!A:D,4,0)</f>
        <v>泛政府</v>
      </c>
      <c r="D762" s="45">
        <v>823196</v>
      </c>
      <c r="E762" s="46" t="s">
        <v>1463</v>
      </c>
      <c r="F762" s="45" t="s">
        <v>3813</v>
      </c>
      <c r="G762" s="45" t="s">
        <v>3814</v>
      </c>
      <c r="H762" s="45" t="s">
        <v>3815</v>
      </c>
      <c r="I762" s="44" t="s">
        <v>3816</v>
      </c>
      <c r="J762" s="47">
        <v>79559.7</v>
      </c>
      <c r="K762" s="48" t="s">
        <v>79</v>
      </c>
      <c r="L762" s="49">
        <v>82020.320000000007</v>
      </c>
      <c r="M762" s="50">
        <v>0.03</v>
      </c>
      <c r="N762" s="46">
        <v>0</v>
      </c>
      <c r="O762" s="51" t="s">
        <v>3407</v>
      </c>
      <c r="P762" s="52" t="s">
        <v>266</v>
      </c>
      <c r="Q762" s="52" t="s">
        <v>113</v>
      </c>
      <c r="X762" s="54">
        <v>45713.681597222203</v>
      </c>
      <c r="Y762" s="45" t="s">
        <v>52</v>
      </c>
      <c r="Z762" s="55" t="s">
        <v>119</v>
      </c>
      <c r="AA762" s="44" t="s">
        <v>105</v>
      </c>
      <c r="AB762" s="56" t="s">
        <v>3817</v>
      </c>
      <c r="AC762" s="57" t="s">
        <v>2901</v>
      </c>
      <c r="AD762" s="45">
        <v>60</v>
      </c>
      <c r="AF762" s="45">
        <v>60</v>
      </c>
      <c r="AO762" s="60">
        <v>0.03</v>
      </c>
    </row>
    <row r="763" spans="1:41" ht="20.25" customHeight="1" x14ac:dyDescent="0.45">
      <c r="A763" s="62" t="str">
        <f>VLOOKUP(E763,销售员!A:B,2,0)</f>
        <v>北区</v>
      </c>
      <c r="B763" s="62" t="str">
        <f>VLOOKUP(E763,销售员!A:C,3,0)</f>
        <v>行业业务</v>
      </c>
      <c r="C763" s="24" t="str">
        <f>VLOOKUP(E763,销售员!A:D,4,0)</f>
        <v>泛政府</v>
      </c>
      <c r="D763" s="45">
        <v>822978</v>
      </c>
      <c r="E763" s="46" t="s">
        <v>85</v>
      </c>
      <c r="F763" s="45" t="s">
        <v>3818</v>
      </c>
      <c r="G763" s="45" t="s">
        <v>3819</v>
      </c>
      <c r="H763" s="45" t="s">
        <v>3820</v>
      </c>
      <c r="I763" s="44" t="s">
        <v>3821</v>
      </c>
      <c r="J763" s="47">
        <v>687066.06</v>
      </c>
      <c r="K763" s="48" t="s">
        <v>79</v>
      </c>
      <c r="L763" s="49">
        <v>719440.9</v>
      </c>
      <c r="M763" s="50">
        <v>4.4999999999999998E-2</v>
      </c>
      <c r="N763" s="46">
        <v>0</v>
      </c>
      <c r="O763" s="51" t="s">
        <v>3822</v>
      </c>
      <c r="P763" s="52" t="s">
        <v>252</v>
      </c>
      <c r="Q763" s="52" t="s">
        <v>113</v>
      </c>
      <c r="R763" s="53" t="s">
        <v>51</v>
      </c>
      <c r="V763" s="53">
        <v>120</v>
      </c>
      <c r="X763" s="54">
        <v>45713.691620370402</v>
      </c>
      <c r="Y763" s="45" t="s">
        <v>92</v>
      </c>
      <c r="Z763" s="55" t="s">
        <v>3823</v>
      </c>
      <c r="AA763" s="44" t="s">
        <v>105</v>
      </c>
      <c r="AB763" s="56" t="s">
        <v>3824</v>
      </c>
      <c r="AC763" s="57" t="s">
        <v>2901</v>
      </c>
      <c r="AD763" s="45">
        <v>120</v>
      </c>
      <c r="AF763" s="45">
        <v>120</v>
      </c>
      <c r="AO763" s="60">
        <v>4.4999999999999998E-2</v>
      </c>
    </row>
    <row r="764" spans="1:41" ht="20.25" customHeight="1" x14ac:dyDescent="0.45">
      <c r="A764" s="62" t="str">
        <f>VLOOKUP(E764,销售员!A:B,2,0)</f>
        <v>北区</v>
      </c>
      <c r="B764" s="62" t="str">
        <f>VLOOKUP(E764,销售员!A:C,3,0)</f>
        <v>行业业务</v>
      </c>
      <c r="C764" s="24" t="str">
        <f>VLOOKUP(E764,销售员!A:D,4,0)</f>
        <v>泛企业</v>
      </c>
      <c r="D764" s="45">
        <v>823234</v>
      </c>
      <c r="E764" s="46" t="s">
        <v>3331</v>
      </c>
      <c r="F764" s="45" t="s">
        <v>3825</v>
      </c>
      <c r="G764" s="45" t="s">
        <v>3826</v>
      </c>
      <c r="H764" s="45" t="s">
        <v>3827</v>
      </c>
      <c r="I764" s="44" t="s">
        <v>3828</v>
      </c>
      <c r="J764" s="47">
        <v>64733.72</v>
      </c>
      <c r="K764" s="48" t="s">
        <v>79</v>
      </c>
      <c r="L764" s="49">
        <v>67784</v>
      </c>
      <c r="M764" s="50">
        <v>4.4999999999999998E-2</v>
      </c>
      <c r="N764" s="46">
        <v>0</v>
      </c>
      <c r="O764" s="51" t="s">
        <v>3676</v>
      </c>
      <c r="P764" s="52" t="s">
        <v>91</v>
      </c>
      <c r="Q764" s="52" t="s">
        <v>113</v>
      </c>
      <c r="X764" s="54">
        <v>45713.7166319444</v>
      </c>
      <c r="Y764" s="45" t="s">
        <v>52</v>
      </c>
      <c r="Z764" s="55" t="s">
        <v>119</v>
      </c>
      <c r="AA764" s="44" t="s">
        <v>105</v>
      </c>
      <c r="AC764" s="57" t="s">
        <v>937</v>
      </c>
      <c r="AD764" s="45">
        <v>60</v>
      </c>
      <c r="AF764" s="45">
        <v>60</v>
      </c>
      <c r="AO764" s="60">
        <v>4.4999999999999998E-2</v>
      </c>
    </row>
    <row r="765" spans="1:41" ht="20.25" customHeight="1" x14ac:dyDescent="0.45">
      <c r="A765" s="62" t="str">
        <f>VLOOKUP(E765,销售员!A:B,2,0)</f>
        <v>南区</v>
      </c>
      <c r="B765" s="62" t="str">
        <f>VLOOKUP(E765,销售员!A:C,3,0)</f>
        <v>沪浙</v>
      </c>
      <c r="C765" s="24" t="str">
        <f>VLOOKUP(E765,销售员!A:D,4,0)</f>
        <v>上海</v>
      </c>
      <c r="D765" s="45">
        <v>822742</v>
      </c>
      <c r="E765" s="46" t="s">
        <v>338</v>
      </c>
      <c r="F765" s="45" t="s">
        <v>3532</v>
      </c>
      <c r="G765" s="45" t="s">
        <v>1074</v>
      </c>
      <c r="H765" s="45" t="s">
        <v>3533</v>
      </c>
      <c r="I765" s="44" t="s">
        <v>3534</v>
      </c>
      <c r="J765" s="47">
        <v>17116248.359999999</v>
      </c>
      <c r="K765" s="48" t="s">
        <v>79</v>
      </c>
      <c r="L765" s="49">
        <v>5881872.2999999998</v>
      </c>
      <c r="M765" s="50">
        <v>-1.91</v>
      </c>
      <c r="N765" s="46">
        <v>0</v>
      </c>
      <c r="O765" s="51" t="s">
        <v>3829</v>
      </c>
      <c r="P765" s="52" t="s">
        <v>751</v>
      </c>
      <c r="Q765" s="52" t="s">
        <v>81</v>
      </c>
      <c r="R765" s="53" t="s">
        <v>51</v>
      </c>
      <c r="V765" s="53">
        <v>180</v>
      </c>
      <c r="X765" s="54">
        <v>45713.716874999998</v>
      </c>
      <c r="Y765" s="45" t="s">
        <v>345</v>
      </c>
      <c r="Z765" s="100" t="s">
        <v>3536</v>
      </c>
      <c r="AA765" s="44" t="s">
        <v>1262</v>
      </c>
      <c r="AC765" s="57" t="s">
        <v>610</v>
      </c>
      <c r="AD765" s="45">
        <v>180</v>
      </c>
      <c r="AF765" s="45">
        <v>180</v>
      </c>
      <c r="AO765" s="60">
        <v>0.03</v>
      </c>
    </row>
    <row r="766" spans="1:41" ht="20.25" customHeight="1" x14ac:dyDescent="0.45">
      <c r="A766" s="62" t="str">
        <f>VLOOKUP(E766,销售员!A:B,2,0)</f>
        <v>北区</v>
      </c>
      <c r="B766" s="62" t="str">
        <f>VLOOKUP(E766,销售员!A:C,3,0)</f>
        <v>晋蒙宁</v>
      </c>
      <c r="C766" s="24" t="str">
        <f>VLOOKUP(E766,销售员!A:D,4,0)</f>
        <v>内蒙</v>
      </c>
      <c r="D766" s="45">
        <v>823215</v>
      </c>
      <c r="E766" s="46" t="s">
        <v>542</v>
      </c>
      <c r="F766" s="45" t="s">
        <v>3830</v>
      </c>
      <c r="G766" s="45" t="s">
        <v>2179</v>
      </c>
      <c r="H766" s="45" t="s">
        <v>3831</v>
      </c>
      <c r="I766" s="44" t="s">
        <v>3832</v>
      </c>
      <c r="J766" s="47">
        <v>762668.96</v>
      </c>
      <c r="K766" s="48" t="s">
        <v>79</v>
      </c>
      <c r="L766" s="49">
        <v>385326</v>
      </c>
      <c r="M766" s="50">
        <v>-0.97929999999999995</v>
      </c>
      <c r="N766" s="46">
        <v>115000</v>
      </c>
      <c r="O766" s="51" t="s">
        <v>3833</v>
      </c>
      <c r="P766" s="52" t="s">
        <v>91</v>
      </c>
      <c r="Q766" s="52" t="s">
        <v>113</v>
      </c>
      <c r="R766" s="53" t="s">
        <v>51</v>
      </c>
      <c r="W766" s="53">
        <v>-3.5</v>
      </c>
      <c r="X766" s="54">
        <v>45713.738749999997</v>
      </c>
      <c r="Y766" s="45" t="s">
        <v>118</v>
      </c>
      <c r="Z766" s="55" t="s">
        <v>3834</v>
      </c>
      <c r="AA766" s="44" t="s">
        <v>127</v>
      </c>
      <c r="AC766" s="57" t="s">
        <v>2901</v>
      </c>
      <c r="AD766" s="45">
        <v>0</v>
      </c>
      <c r="AF766" s="45">
        <v>0</v>
      </c>
      <c r="AO766" s="60">
        <v>4.4999999999999998E-2</v>
      </c>
    </row>
    <row r="767" spans="1:41" ht="20.25" customHeight="1" x14ac:dyDescent="0.45">
      <c r="A767" s="62" t="str">
        <f>VLOOKUP(E767,销售员!A:B,2,0)</f>
        <v>北区</v>
      </c>
      <c r="B767" s="62" t="str">
        <f>VLOOKUP(E767,销售员!A:C,3,0)</f>
        <v>晋蒙宁</v>
      </c>
      <c r="C767" s="24" t="str">
        <f>VLOOKUP(E767,销售员!A:D,4,0)</f>
        <v>山西</v>
      </c>
      <c r="D767" s="45">
        <v>823201</v>
      </c>
      <c r="E767" s="46" t="s">
        <v>362</v>
      </c>
      <c r="F767" s="45" t="s">
        <v>3835</v>
      </c>
      <c r="G767" s="45" t="s">
        <v>3836</v>
      </c>
      <c r="H767" s="45" t="s">
        <v>3837</v>
      </c>
      <c r="I767" s="44" t="s">
        <v>3838</v>
      </c>
      <c r="J767" s="47">
        <v>19734485.079999998</v>
      </c>
      <c r="K767" s="48" t="s">
        <v>79</v>
      </c>
      <c r="L767" s="49">
        <v>20712648.77</v>
      </c>
      <c r="M767" s="50">
        <v>4.7199999999999999E-2</v>
      </c>
      <c r="N767" s="46">
        <v>174625.71</v>
      </c>
      <c r="O767" s="51" t="s">
        <v>3839</v>
      </c>
      <c r="P767" s="52" t="s">
        <v>280</v>
      </c>
      <c r="Q767" s="52" t="s">
        <v>81</v>
      </c>
      <c r="R767" s="53" t="s">
        <v>51</v>
      </c>
      <c r="S767" s="53" t="s">
        <v>51</v>
      </c>
      <c r="T767" s="53">
        <v>210</v>
      </c>
      <c r="U767" s="53">
        <v>1.5</v>
      </c>
      <c r="V767" s="53">
        <v>210</v>
      </c>
      <c r="W767" s="53">
        <v>1.5</v>
      </c>
      <c r="X767" s="54">
        <v>45713.739236111098</v>
      </c>
      <c r="Y767" s="45" t="s">
        <v>92</v>
      </c>
      <c r="Z767" s="55" t="s">
        <v>3840</v>
      </c>
      <c r="AA767" s="44" t="s">
        <v>127</v>
      </c>
      <c r="AC767" s="57" t="s">
        <v>2901</v>
      </c>
      <c r="AD767" s="45" t="s">
        <v>3841</v>
      </c>
      <c r="AF767" s="45" t="s">
        <v>3841</v>
      </c>
      <c r="AO767" s="60">
        <v>3.2099999999999997E-2</v>
      </c>
    </row>
    <row r="768" spans="1:41" ht="20.25" customHeight="1" x14ac:dyDescent="0.45">
      <c r="A768" s="62" t="str">
        <f>VLOOKUP(E768,销售员!A:B,2,0)</f>
        <v>北区</v>
      </c>
      <c r="B768" s="62" t="str">
        <f>VLOOKUP(E768,销售员!A:C,3,0)</f>
        <v>京津冀</v>
      </c>
      <c r="C768" s="24" t="str">
        <f>VLOOKUP(E768,销售员!A:D,4,0)</f>
        <v>北京</v>
      </c>
      <c r="D768" s="45">
        <v>823248</v>
      </c>
      <c r="E768" s="46" t="s">
        <v>776</v>
      </c>
      <c r="F768" s="45" t="s">
        <v>3842</v>
      </c>
      <c r="G768" s="45" t="s">
        <v>778</v>
      </c>
      <c r="H768" s="45" t="s">
        <v>3308</v>
      </c>
      <c r="I768" s="44" t="s">
        <v>3309</v>
      </c>
      <c r="J768" s="47">
        <v>962.6</v>
      </c>
      <c r="K768" s="48" t="s">
        <v>79</v>
      </c>
      <c r="L768" s="49">
        <v>1008</v>
      </c>
      <c r="M768" s="50">
        <v>4.4999999999999998E-2</v>
      </c>
      <c r="N768" s="46">
        <v>0</v>
      </c>
      <c r="O768" s="51" t="s">
        <v>754</v>
      </c>
      <c r="P768" s="52" t="s">
        <v>91</v>
      </c>
      <c r="Q768" s="52" t="s">
        <v>113</v>
      </c>
      <c r="X768" s="54">
        <v>45713.7410648148</v>
      </c>
      <c r="Y768" s="45" t="s">
        <v>118</v>
      </c>
      <c r="Z768" s="55" t="s">
        <v>119</v>
      </c>
      <c r="AA768" s="44" t="s">
        <v>127</v>
      </c>
      <c r="AC768" s="57" t="s">
        <v>937</v>
      </c>
      <c r="AD768" s="45">
        <v>0</v>
      </c>
      <c r="AF768" s="45">
        <v>0</v>
      </c>
      <c r="AO768" s="60">
        <v>4.4999999999999998E-2</v>
      </c>
    </row>
    <row r="769" spans="1:41" ht="20.25" customHeight="1" x14ac:dyDescent="0.45">
      <c r="A769" s="62" t="str">
        <f>VLOOKUP(E769,销售员!A:B,2,0)</f>
        <v>北区</v>
      </c>
      <c r="B769" s="62" t="str">
        <f>VLOOKUP(E769,销售员!A:C,3,0)</f>
        <v>京津冀</v>
      </c>
      <c r="C769" s="24" t="str">
        <f>VLOOKUP(E769,销售员!A:D,4,0)</f>
        <v>北京</v>
      </c>
      <c r="D769" s="45">
        <v>823242</v>
      </c>
      <c r="E769" s="46" t="s">
        <v>323</v>
      </c>
      <c r="F769" s="45" t="s">
        <v>3541</v>
      </c>
      <c r="G769" s="45" t="s">
        <v>3542</v>
      </c>
      <c r="H769" s="45" t="s">
        <v>3543</v>
      </c>
      <c r="I769" s="44" t="s">
        <v>3544</v>
      </c>
      <c r="J769" s="47">
        <v>1694980.04</v>
      </c>
      <c r="K769" s="48" t="s">
        <v>79</v>
      </c>
      <c r="L769" s="49">
        <v>1774848.56</v>
      </c>
      <c r="M769" s="50">
        <v>4.4999999999999998E-2</v>
      </c>
      <c r="N769" s="46">
        <v>0</v>
      </c>
      <c r="O769" s="51" t="s">
        <v>3843</v>
      </c>
      <c r="P769" s="52" t="s">
        <v>91</v>
      </c>
      <c r="Q769" s="52" t="s">
        <v>81</v>
      </c>
      <c r="R769" s="53" t="s">
        <v>51</v>
      </c>
      <c r="V769" s="53">
        <v>120</v>
      </c>
      <c r="X769" s="54">
        <v>45713.742465277799</v>
      </c>
      <c r="Y769" s="45" t="s">
        <v>92</v>
      </c>
      <c r="Z769" s="55" t="s">
        <v>3844</v>
      </c>
      <c r="AA769" s="44" t="s">
        <v>127</v>
      </c>
      <c r="AC769" s="57" t="s">
        <v>937</v>
      </c>
      <c r="AD769" s="45">
        <v>120</v>
      </c>
      <c r="AF769" s="45">
        <v>120</v>
      </c>
      <c r="AO769" s="60">
        <v>4.4999999999999998E-2</v>
      </c>
    </row>
    <row r="770" spans="1:41" ht="20.25" customHeight="1" x14ac:dyDescent="0.45">
      <c r="A770" s="62" t="str">
        <f>VLOOKUP(E770,销售员!A:B,2,0)</f>
        <v>南区</v>
      </c>
      <c r="B770" s="62" t="str">
        <f>VLOOKUP(E770,销售员!A:C,3,0)</f>
        <v>鄂赣</v>
      </c>
      <c r="C770" s="24" t="str">
        <f>VLOOKUP(E770,销售员!A:D,4,0)</f>
        <v>江西</v>
      </c>
      <c r="D770" s="45">
        <v>823183</v>
      </c>
      <c r="E770" s="46" t="s">
        <v>670</v>
      </c>
      <c r="F770" s="45" t="s">
        <v>3635</v>
      </c>
      <c r="G770" s="45" t="s">
        <v>1390</v>
      </c>
      <c r="H770" s="45" t="s">
        <v>3636</v>
      </c>
      <c r="I770" s="44" t="s">
        <v>3637</v>
      </c>
      <c r="J770" s="47">
        <v>111987.8064</v>
      </c>
      <c r="K770" s="48" t="s">
        <v>79</v>
      </c>
      <c r="L770" s="49">
        <v>116996.89</v>
      </c>
      <c r="M770" s="50">
        <v>4.2799999999999998E-2</v>
      </c>
      <c r="N770" s="46">
        <v>30801.89</v>
      </c>
      <c r="O770" s="51" t="s">
        <v>3845</v>
      </c>
      <c r="P770" s="52" t="s">
        <v>91</v>
      </c>
      <c r="Q770" s="52" t="s">
        <v>103</v>
      </c>
      <c r="R770" s="53" t="s">
        <v>51</v>
      </c>
      <c r="V770" s="53">
        <v>90</v>
      </c>
      <c r="X770" s="54">
        <v>45713.746296296304</v>
      </c>
      <c r="Y770" s="45" t="s">
        <v>52</v>
      </c>
      <c r="Z770" s="55" t="s">
        <v>3846</v>
      </c>
      <c r="AA770" s="44" t="s">
        <v>1262</v>
      </c>
      <c r="AC770" s="57" t="s">
        <v>2901</v>
      </c>
      <c r="AD770" s="45">
        <v>90</v>
      </c>
      <c r="AF770" s="45">
        <v>90</v>
      </c>
      <c r="AO770" s="60">
        <v>4.2799999999999998E-2</v>
      </c>
    </row>
    <row r="771" spans="1:41" ht="20.25" customHeight="1" x14ac:dyDescent="0.45">
      <c r="A771" s="62" t="str">
        <f>VLOOKUP(E771,销售员!A:B,2,0)</f>
        <v>北区</v>
      </c>
      <c r="B771" s="62" t="str">
        <f>VLOOKUP(E771,销售员!A:C,3,0)</f>
        <v>京津冀</v>
      </c>
      <c r="C771" s="24" t="str">
        <f>VLOOKUP(E771,销售员!A:D,4,0)</f>
        <v>北京</v>
      </c>
      <c r="D771" s="45">
        <v>823254</v>
      </c>
      <c r="E771" s="46" t="s">
        <v>323</v>
      </c>
      <c r="F771" s="45" t="s">
        <v>3847</v>
      </c>
      <c r="G771" s="45" t="s">
        <v>554</v>
      </c>
      <c r="H771" s="45" t="s">
        <v>3848</v>
      </c>
      <c r="I771" s="44" t="s">
        <v>3849</v>
      </c>
      <c r="J771" s="47">
        <v>51924.41</v>
      </c>
      <c r="K771" s="48" t="s">
        <v>79</v>
      </c>
      <c r="L771" s="49">
        <v>54371.11</v>
      </c>
      <c r="M771" s="50">
        <v>4.4999999999999998E-2</v>
      </c>
      <c r="N771" s="46">
        <v>0</v>
      </c>
      <c r="O771" s="51" t="s">
        <v>557</v>
      </c>
      <c r="Q771" s="52" t="s">
        <v>113</v>
      </c>
      <c r="X771" s="54">
        <v>45714.408842592602</v>
      </c>
      <c r="Y771" s="45" t="s">
        <v>52</v>
      </c>
      <c r="Z771" s="55" t="s">
        <v>119</v>
      </c>
      <c r="AA771" s="44" t="s">
        <v>127</v>
      </c>
      <c r="AC771" s="57" t="s">
        <v>937</v>
      </c>
      <c r="AD771" s="45">
        <v>60</v>
      </c>
      <c r="AF771" s="45">
        <v>60</v>
      </c>
      <c r="AO771" s="60">
        <v>4.4999999999999998E-2</v>
      </c>
    </row>
    <row r="772" spans="1:41" ht="20.25" customHeight="1" x14ac:dyDescent="0.45">
      <c r="A772" s="62" t="str">
        <f>VLOOKUP(E772,销售员!A:B,2,0)</f>
        <v>北区</v>
      </c>
      <c r="B772" s="62" t="str">
        <f>VLOOKUP(E772,销售员!A:C,3,0)</f>
        <v>京津冀</v>
      </c>
      <c r="C772" s="24" t="str">
        <f>VLOOKUP(E772,销售员!A:D,4,0)</f>
        <v>北京</v>
      </c>
      <c r="D772" s="45">
        <v>823281</v>
      </c>
      <c r="E772" s="46" t="s">
        <v>776</v>
      </c>
      <c r="F772" s="45" t="s">
        <v>3850</v>
      </c>
      <c r="G772" s="45" t="s">
        <v>3785</v>
      </c>
      <c r="H772" s="45" t="s">
        <v>3786</v>
      </c>
      <c r="I772" s="44" t="s">
        <v>3787</v>
      </c>
      <c r="J772" s="47">
        <v>1621197.84</v>
      </c>
      <c r="K772" s="48" t="s">
        <v>79</v>
      </c>
      <c r="L772" s="49">
        <v>1697578.99</v>
      </c>
      <c r="M772" s="50">
        <v>4.4999999999999998E-2</v>
      </c>
      <c r="N772" s="46">
        <v>0</v>
      </c>
      <c r="O772" s="51" t="s">
        <v>3851</v>
      </c>
      <c r="P772" s="52" t="s">
        <v>91</v>
      </c>
      <c r="Q772" s="52" t="s">
        <v>81</v>
      </c>
      <c r="R772" s="53" t="s">
        <v>51</v>
      </c>
      <c r="V772" s="53">
        <v>180</v>
      </c>
      <c r="X772" s="54">
        <v>45714.413634259297</v>
      </c>
      <c r="Y772" s="45" t="s">
        <v>92</v>
      </c>
      <c r="Z772" s="55" t="s">
        <v>3852</v>
      </c>
      <c r="AA772" s="44" t="s">
        <v>127</v>
      </c>
      <c r="AC772" s="57" t="s">
        <v>937</v>
      </c>
      <c r="AD772" s="45">
        <v>180</v>
      </c>
      <c r="AF772" s="45">
        <v>180</v>
      </c>
      <c r="AO772" s="60">
        <v>4.4999999999999998E-2</v>
      </c>
    </row>
    <row r="773" spans="1:41" ht="20.25" customHeight="1" x14ac:dyDescent="0.45">
      <c r="A773" s="62" t="str">
        <f>VLOOKUP(E773,销售员!A:B,2,0)</f>
        <v>北区</v>
      </c>
      <c r="B773" s="62" t="str">
        <f>VLOOKUP(E773,销售员!A:C,3,0)</f>
        <v>京津冀</v>
      </c>
      <c r="C773" s="24" t="str">
        <f>VLOOKUP(E773,销售员!A:D,4,0)</f>
        <v>河北</v>
      </c>
      <c r="D773" s="45">
        <v>823293</v>
      </c>
      <c r="E773" s="46" t="s">
        <v>1008</v>
      </c>
      <c r="F773" s="45" t="s">
        <v>3853</v>
      </c>
      <c r="G773" s="45" t="s">
        <v>3328</v>
      </c>
      <c r="H773" s="45" t="s">
        <v>3854</v>
      </c>
      <c r="I773" s="44" t="s">
        <v>3855</v>
      </c>
      <c r="J773" s="47">
        <v>3543.04</v>
      </c>
      <c r="K773" s="48" t="s">
        <v>79</v>
      </c>
      <c r="L773" s="49">
        <v>3636</v>
      </c>
      <c r="M773" s="50">
        <v>2.5600000000000001E-2</v>
      </c>
      <c r="N773" s="46">
        <v>0</v>
      </c>
      <c r="O773" s="51" t="s">
        <v>1997</v>
      </c>
      <c r="P773" s="52" t="s">
        <v>91</v>
      </c>
      <c r="Q773" s="52" t="s">
        <v>113</v>
      </c>
      <c r="X773" s="54">
        <v>45714.4217824074</v>
      </c>
      <c r="Y773" s="45" t="s">
        <v>118</v>
      </c>
      <c r="Z773" s="55" t="s">
        <v>119</v>
      </c>
      <c r="AA773" s="44" t="s">
        <v>127</v>
      </c>
      <c r="AC773" s="57" t="s">
        <v>937</v>
      </c>
      <c r="AD773" s="45">
        <v>0</v>
      </c>
      <c r="AF773" s="45">
        <v>0</v>
      </c>
      <c r="AO773" s="60">
        <v>4.4999999999999998E-2</v>
      </c>
    </row>
    <row r="774" spans="1:41" ht="20.25" customHeight="1" x14ac:dyDescent="0.45">
      <c r="A774" s="62" t="str">
        <f>VLOOKUP(E774,销售员!A:B,2,0)</f>
        <v>南区</v>
      </c>
      <c r="B774" s="62" t="str">
        <f>VLOOKUP(E774,销售员!A:C,3,0)</f>
        <v>沪浙</v>
      </c>
      <c r="C774" s="24" t="str">
        <f>VLOOKUP(E774,销售员!A:D,4,0)</f>
        <v>浙江</v>
      </c>
      <c r="D774" s="45">
        <v>823305</v>
      </c>
      <c r="E774" s="46" t="s">
        <v>164</v>
      </c>
      <c r="F774" s="45" t="s">
        <v>3856</v>
      </c>
      <c r="G774" s="45" t="s">
        <v>3857</v>
      </c>
      <c r="H774" s="45" t="s">
        <v>3858</v>
      </c>
      <c r="I774" s="44" t="s">
        <v>3859</v>
      </c>
      <c r="J774" s="47">
        <v>66284.639999999999</v>
      </c>
      <c r="K774" s="48" t="s">
        <v>79</v>
      </c>
      <c r="L774" s="49">
        <v>69408</v>
      </c>
      <c r="M774" s="50">
        <v>4.4999999999999998E-2</v>
      </c>
      <c r="N774" s="46">
        <v>0</v>
      </c>
      <c r="O774" s="51" t="s">
        <v>2576</v>
      </c>
      <c r="P774" s="52" t="s">
        <v>91</v>
      </c>
      <c r="Q774" s="52" t="s">
        <v>113</v>
      </c>
      <c r="X774" s="54">
        <v>45714.444733796299</v>
      </c>
      <c r="Y774" s="45" t="s">
        <v>92</v>
      </c>
      <c r="Z774" s="55" t="s">
        <v>119</v>
      </c>
      <c r="AA774" s="44" t="s">
        <v>1262</v>
      </c>
      <c r="AC774" s="57" t="s">
        <v>937</v>
      </c>
      <c r="AD774" s="45">
        <v>60</v>
      </c>
      <c r="AF774" s="45">
        <v>60</v>
      </c>
      <c r="AO774" s="60">
        <v>4.4999999999999998E-2</v>
      </c>
    </row>
    <row r="775" spans="1:41" ht="20.25" customHeight="1" x14ac:dyDescent="0.45">
      <c r="A775" s="62" t="str">
        <f>VLOOKUP(E775,销售员!A:B,2,0)</f>
        <v>南区</v>
      </c>
      <c r="B775" s="62" t="str">
        <f>VLOOKUP(E775,销售员!A:C,3,0)</f>
        <v>鄂赣</v>
      </c>
      <c r="C775" s="24" t="str">
        <f>VLOOKUP(E775,销售员!A:D,4,0)</f>
        <v>湖北</v>
      </c>
      <c r="D775" s="45">
        <v>823315</v>
      </c>
      <c r="E775" s="46" t="s">
        <v>454</v>
      </c>
      <c r="F775" s="45" t="s">
        <v>3860</v>
      </c>
      <c r="G775" s="45" t="s">
        <v>2084</v>
      </c>
      <c r="H775" s="45" t="s">
        <v>3861</v>
      </c>
      <c r="I775" s="44" t="s">
        <v>3862</v>
      </c>
      <c r="J775" s="47">
        <v>401234.52</v>
      </c>
      <c r="K775" s="48" t="s">
        <v>79</v>
      </c>
      <c r="L775" s="49">
        <v>411739</v>
      </c>
      <c r="M775" s="50">
        <v>2.5499999999999998E-2</v>
      </c>
      <c r="N775" s="46">
        <v>0</v>
      </c>
      <c r="O775" s="51" t="s">
        <v>3863</v>
      </c>
      <c r="P775" s="52" t="s">
        <v>91</v>
      </c>
      <c r="Q775" s="52" t="s">
        <v>113</v>
      </c>
      <c r="X775" s="54">
        <v>45714.470289351899</v>
      </c>
      <c r="Y775" s="45" t="s">
        <v>118</v>
      </c>
      <c r="Z775" s="55" t="s">
        <v>119</v>
      </c>
      <c r="AA775" s="44" t="s">
        <v>1262</v>
      </c>
      <c r="AC775" s="57" t="s">
        <v>937</v>
      </c>
      <c r="AD775" s="45" t="s">
        <v>3864</v>
      </c>
      <c r="AF775" s="45" t="s">
        <v>3864</v>
      </c>
      <c r="AO775" s="60">
        <v>4.4999999999999998E-2</v>
      </c>
    </row>
    <row r="776" spans="1:41" ht="20.25" customHeight="1" x14ac:dyDescent="0.45">
      <c r="A776" s="62" t="str">
        <f>VLOOKUP(E776,销售员!A:B,2,0)</f>
        <v>南区</v>
      </c>
      <c r="B776" s="62" t="str">
        <f>VLOOKUP(E776,销售员!A:C,3,0)</f>
        <v>福建</v>
      </c>
      <c r="C776" s="24" t="str">
        <f>VLOOKUP(E776,销售员!A:D,4,0)</f>
        <v>福建</v>
      </c>
      <c r="D776" s="45">
        <v>823328</v>
      </c>
      <c r="E776" s="46" t="s">
        <v>638</v>
      </c>
      <c r="F776" s="45" t="s">
        <v>3293</v>
      </c>
      <c r="G776" s="45" t="s">
        <v>1051</v>
      </c>
      <c r="H776" s="45" t="s">
        <v>3294</v>
      </c>
      <c r="I776" s="44" t="s">
        <v>3295</v>
      </c>
      <c r="J776" s="47">
        <v>1163661.07</v>
      </c>
      <c r="K776" s="48" t="s">
        <v>79</v>
      </c>
      <c r="L776" s="49">
        <v>1218493.67</v>
      </c>
      <c r="M776" s="50">
        <v>4.4999999999999998E-2</v>
      </c>
      <c r="N776" s="46">
        <v>0</v>
      </c>
      <c r="O776" s="51" t="s">
        <v>3865</v>
      </c>
      <c r="P776" s="52" t="s">
        <v>61</v>
      </c>
      <c r="Q776" s="52" t="s">
        <v>81</v>
      </c>
      <c r="R776" s="53" t="s">
        <v>51</v>
      </c>
      <c r="V776" s="53">
        <v>120</v>
      </c>
      <c r="X776" s="54">
        <v>45714.479340277801</v>
      </c>
      <c r="Y776" s="45" t="s">
        <v>52</v>
      </c>
      <c r="Z776" s="55" t="s">
        <v>3866</v>
      </c>
      <c r="AA776" s="44" t="s">
        <v>94</v>
      </c>
      <c r="AC776" s="57" t="s">
        <v>937</v>
      </c>
      <c r="AD776" s="45">
        <v>120</v>
      </c>
      <c r="AF776" s="45">
        <v>120</v>
      </c>
      <c r="AO776" s="60">
        <v>4.4999999999999998E-2</v>
      </c>
    </row>
    <row r="777" spans="1:41" ht="20.25" customHeight="1" x14ac:dyDescent="0.45">
      <c r="A777" s="62" t="str">
        <f>VLOOKUP(E777,销售员!A:B,2,0)</f>
        <v>南区</v>
      </c>
      <c r="B777" s="62" t="str">
        <f>VLOOKUP(E777,销售员!A:C,3,0)</f>
        <v>福建</v>
      </c>
      <c r="C777" s="24" t="str">
        <f>VLOOKUP(E777,销售员!A:D,4,0)</f>
        <v>福建</v>
      </c>
      <c r="D777" s="45">
        <v>823331</v>
      </c>
      <c r="E777" s="46" t="s">
        <v>638</v>
      </c>
      <c r="F777" s="45" t="s">
        <v>3867</v>
      </c>
      <c r="G777" s="45" t="s">
        <v>1051</v>
      </c>
      <c r="H777" s="45" t="s">
        <v>3868</v>
      </c>
      <c r="I777" s="44" t="s">
        <v>3869</v>
      </c>
      <c r="J777" s="47">
        <v>1375.2</v>
      </c>
      <c r="K777" s="48" t="s">
        <v>79</v>
      </c>
      <c r="L777" s="49">
        <v>1440</v>
      </c>
      <c r="M777" s="50">
        <v>4.4999999999999998E-2</v>
      </c>
      <c r="N777" s="46">
        <v>0</v>
      </c>
      <c r="O777" s="51" t="s">
        <v>3292</v>
      </c>
      <c r="P777" s="52" t="s">
        <v>91</v>
      </c>
      <c r="Q777" s="52" t="s">
        <v>113</v>
      </c>
      <c r="X777" s="54">
        <v>45714.480034722197</v>
      </c>
      <c r="Y777" s="45" t="s">
        <v>52</v>
      </c>
      <c r="Z777" s="55" t="s">
        <v>119</v>
      </c>
      <c r="AA777" s="44" t="s">
        <v>94</v>
      </c>
      <c r="AC777" s="57" t="s">
        <v>937</v>
      </c>
      <c r="AD777" s="45">
        <v>60</v>
      </c>
      <c r="AF777" s="45">
        <v>60</v>
      </c>
      <c r="AO777" s="60">
        <v>4.4999999999999998E-2</v>
      </c>
    </row>
    <row r="778" spans="1:41" ht="20.25" customHeight="1" x14ac:dyDescent="0.45">
      <c r="A778" s="62" t="str">
        <f>VLOOKUP(E778,销售员!A:B,2,0)</f>
        <v>南区</v>
      </c>
      <c r="B778" s="62" t="str">
        <f>VLOOKUP(E778,销售员!A:C,3,0)</f>
        <v>广深</v>
      </c>
      <c r="C778" s="24" t="str">
        <f>VLOOKUP(E778,销售员!A:D,4,0)</f>
        <v>广东</v>
      </c>
      <c r="D778" s="45">
        <v>823336</v>
      </c>
      <c r="E778" s="46" t="s">
        <v>2955</v>
      </c>
      <c r="F778" s="45" t="s">
        <v>3870</v>
      </c>
      <c r="G778" s="45" t="s">
        <v>3871</v>
      </c>
      <c r="H778" s="45" t="s">
        <v>3872</v>
      </c>
      <c r="I778" s="44" t="s">
        <v>3873</v>
      </c>
      <c r="J778" s="47">
        <v>5246.77</v>
      </c>
      <c r="K778" s="48" t="s">
        <v>79</v>
      </c>
      <c r="L778" s="49">
        <v>5384</v>
      </c>
      <c r="M778" s="50">
        <v>2.5499999999999998E-2</v>
      </c>
      <c r="N778" s="46">
        <v>0</v>
      </c>
      <c r="O778" s="51" t="s">
        <v>3874</v>
      </c>
      <c r="P778" s="52" t="s">
        <v>61</v>
      </c>
      <c r="Q778" s="52" t="s">
        <v>113</v>
      </c>
      <c r="X778" s="54">
        <v>45714.485011574099</v>
      </c>
      <c r="Y778" s="45" t="s">
        <v>118</v>
      </c>
      <c r="Z778" s="55" t="s">
        <v>119</v>
      </c>
      <c r="AA778" s="44" t="s">
        <v>94</v>
      </c>
      <c r="AC778" s="57" t="s">
        <v>937</v>
      </c>
      <c r="AD778" s="45">
        <v>0</v>
      </c>
      <c r="AF778" s="45">
        <v>0</v>
      </c>
      <c r="AO778" s="60">
        <v>4.4999999999999998E-2</v>
      </c>
    </row>
    <row r="779" spans="1:41" ht="20.25" customHeight="1" x14ac:dyDescent="0.45">
      <c r="A779" s="62" t="str">
        <f>VLOOKUP(E779,销售员!A:B,2,0)</f>
        <v>北区</v>
      </c>
      <c r="B779" s="62" t="str">
        <f>VLOOKUP(E779,销售员!A:C,3,0)</f>
        <v>晋蒙宁</v>
      </c>
      <c r="C779" s="24" t="str">
        <f>VLOOKUP(E779,销售员!A:D,4,0)</f>
        <v>内蒙</v>
      </c>
      <c r="D779" s="45">
        <v>823215</v>
      </c>
      <c r="E779" s="46" t="s">
        <v>542</v>
      </c>
      <c r="F779" s="45" t="s">
        <v>3830</v>
      </c>
      <c r="G779" s="45" t="s">
        <v>2179</v>
      </c>
      <c r="H779" s="45" t="s">
        <v>3831</v>
      </c>
      <c r="I779" s="44" t="s">
        <v>3832</v>
      </c>
      <c r="J779" s="47">
        <v>762668.96</v>
      </c>
      <c r="K779" s="48" t="s">
        <v>79</v>
      </c>
      <c r="L779" s="49">
        <v>385326</v>
      </c>
      <c r="M779" s="50">
        <v>-0.97929999999999995</v>
      </c>
      <c r="N779" s="46">
        <v>115000</v>
      </c>
      <c r="O779" s="51" t="s">
        <v>3833</v>
      </c>
      <c r="P779" s="52" t="s">
        <v>91</v>
      </c>
      <c r="Q779" s="52" t="s">
        <v>113</v>
      </c>
      <c r="R779" s="53" t="s">
        <v>51</v>
      </c>
      <c r="W779" s="53">
        <v>-3.5</v>
      </c>
      <c r="X779" s="54">
        <v>45714.4907060185</v>
      </c>
      <c r="Y779" s="45" t="s">
        <v>118</v>
      </c>
      <c r="Z779" s="55" t="s">
        <v>3834</v>
      </c>
      <c r="AA779" s="44" t="s">
        <v>127</v>
      </c>
      <c r="AC779" s="57" t="s">
        <v>2901</v>
      </c>
      <c r="AD779" s="45">
        <v>0</v>
      </c>
      <c r="AF779" s="45">
        <v>0</v>
      </c>
      <c r="AO779" s="60">
        <v>4.4999999999999998E-2</v>
      </c>
    </row>
    <row r="780" spans="1:41" ht="20.25" customHeight="1" x14ac:dyDescent="0.45">
      <c r="A780" s="62" t="str">
        <f>VLOOKUP(E780,销售员!A:B,2,0)</f>
        <v>南区</v>
      </c>
      <c r="B780" s="62" t="str">
        <f>VLOOKUP(E780,销售员!A:C,3,0)</f>
        <v>鄂赣</v>
      </c>
      <c r="C780" s="24" t="str">
        <f>VLOOKUP(E780,销售员!A:D,4,0)</f>
        <v>湖北</v>
      </c>
      <c r="D780" s="45">
        <v>823344</v>
      </c>
      <c r="E780" s="46" t="s">
        <v>121</v>
      </c>
      <c r="F780" s="45" t="s">
        <v>3875</v>
      </c>
      <c r="G780" s="45" t="s">
        <v>699</v>
      </c>
      <c r="H780" s="45" t="s">
        <v>3876</v>
      </c>
      <c r="I780" s="44" t="s">
        <v>3877</v>
      </c>
      <c r="J780" s="47">
        <v>19287.18</v>
      </c>
      <c r="K780" s="48" t="s">
        <v>79</v>
      </c>
      <c r="L780" s="49">
        <v>19792.080000000002</v>
      </c>
      <c r="M780" s="50">
        <v>2.5499999999999998E-2</v>
      </c>
      <c r="N780" s="46">
        <v>0</v>
      </c>
      <c r="O780" s="51" t="s">
        <v>3878</v>
      </c>
      <c r="P780" s="52" t="s">
        <v>91</v>
      </c>
      <c r="Q780" s="52" t="s">
        <v>113</v>
      </c>
      <c r="X780" s="54">
        <v>45714.585925925901</v>
      </c>
      <c r="Y780" s="45" t="s">
        <v>118</v>
      </c>
      <c r="Z780" s="55" t="s">
        <v>119</v>
      </c>
      <c r="AA780" s="44" t="s">
        <v>1262</v>
      </c>
      <c r="AC780" s="57" t="s">
        <v>937</v>
      </c>
      <c r="AD780" s="45">
        <v>3</v>
      </c>
      <c r="AF780" s="45">
        <v>3</v>
      </c>
      <c r="AO780" s="60">
        <v>4.4999999999999998E-2</v>
      </c>
    </row>
    <row r="781" spans="1:41" ht="20.25" customHeight="1" x14ac:dyDescent="0.45">
      <c r="A781" s="62" t="str">
        <f>VLOOKUP(E781,销售员!A:B,2,0)</f>
        <v>北区</v>
      </c>
      <c r="B781" s="62" t="str">
        <f>VLOOKUP(E781,销售员!A:C,3,0)</f>
        <v>新甘青</v>
      </c>
      <c r="C781" s="24" t="str">
        <f>VLOOKUP(E781,销售员!A:D,4,0)</f>
        <v>甘肃</v>
      </c>
      <c r="D781" s="45">
        <v>823267</v>
      </c>
      <c r="E781" s="46" t="s">
        <v>193</v>
      </c>
      <c r="F781" s="45" t="s">
        <v>3879</v>
      </c>
      <c r="G781" s="45" t="s">
        <v>3880</v>
      </c>
      <c r="H781" s="45" t="s">
        <v>3881</v>
      </c>
      <c r="I781" s="44" t="s">
        <v>3882</v>
      </c>
      <c r="J781" s="47">
        <v>56584.800000000003</v>
      </c>
      <c r="K781" s="48" t="s">
        <v>79</v>
      </c>
      <c r="L781" s="49">
        <v>59251.199999999997</v>
      </c>
      <c r="M781" s="50">
        <v>4.4999999999999998E-2</v>
      </c>
      <c r="N781" s="46">
        <v>0</v>
      </c>
      <c r="O781" s="51" t="s">
        <v>3177</v>
      </c>
      <c r="P781" s="52" t="s">
        <v>61</v>
      </c>
      <c r="Q781" s="52" t="s">
        <v>113</v>
      </c>
      <c r="X781" s="54">
        <v>45714.586423611101</v>
      </c>
      <c r="Y781" s="45" t="s">
        <v>118</v>
      </c>
      <c r="Z781" s="55" t="s">
        <v>119</v>
      </c>
      <c r="AA781" s="44" t="s">
        <v>105</v>
      </c>
      <c r="AC781" s="57" t="s">
        <v>937</v>
      </c>
      <c r="AD781" s="45">
        <v>0</v>
      </c>
      <c r="AF781" s="45">
        <v>0</v>
      </c>
      <c r="AO781" s="60">
        <v>4.4999999999999998E-2</v>
      </c>
    </row>
    <row r="782" spans="1:41" ht="20.25" customHeight="1" x14ac:dyDescent="0.45">
      <c r="A782" s="62" t="str">
        <f>VLOOKUP(E782,销售员!A:B,2,0)</f>
        <v>南区</v>
      </c>
      <c r="B782" s="62" t="str">
        <f>VLOOKUP(E782,销售员!A:C,3,0)</f>
        <v>云贵川渝</v>
      </c>
      <c r="C782" s="24" t="str">
        <f>VLOOKUP(E782,销售员!A:D,4,0)</f>
        <v>四川</v>
      </c>
      <c r="D782" s="45">
        <v>823332</v>
      </c>
      <c r="E782" s="46" t="s">
        <v>2790</v>
      </c>
      <c r="F782" s="45" t="s">
        <v>3883</v>
      </c>
      <c r="G782" s="45" t="s">
        <v>3884</v>
      </c>
      <c r="H782" s="45" t="s">
        <v>3885</v>
      </c>
      <c r="I782" s="44" t="s">
        <v>3886</v>
      </c>
      <c r="J782" s="47">
        <v>109418.36</v>
      </c>
      <c r="K782" s="48" t="s">
        <v>79</v>
      </c>
      <c r="L782" s="49">
        <v>112283</v>
      </c>
      <c r="M782" s="50">
        <v>2.5499999999999998E-2</v>
      </c>
      <c r="N782" s="46">
        <v>0</v>
      </c>
      <c r="O782" s="51" t="s">
        <v>2789</v>
      </c>
      <c r="P782" s="52" t="s">
        <v>91</v>
      </c>
      <c r="Q782" s="52" t="s">
        <v>113</v>
      </c>
      <c r="X782" s="54">
        <v>45714.589293981502</v>
      </c>
      <c r="Y782" s="45" t="s">
        <v>118</v>
      </c>
      <c r="Z782" s="55" t="s">
        <v>119</v>
      </c>
      <c r="AA782" s="44" t="s">
        <v>54</v>
      </c>
      <c r="AC782" s="57" t="s">
        <v>937</v>
      </c>
      <c r="AD782" s="45">
        <v>0</v>
      </c>
      <c r="AF782" s="45">
        <v>0</v>
      </c>
      <c r="AO782" s="60">
        <v>4.4999999999999998E-2</v>
      </c>
    </row>
    <row r="783" spans="1:41" ht="20.25" customHeight="1" x14ac:dyDescent="0.45">
      <c r="A783" s="62" t="str">
        <f>VLOOKUP(E783,销售员!A:B,2,0)</f>
        <v>南区</v>
      </c>
      <c r="B783" s="62" t="str">
        <f>VLOOKUP(E783,销售员!A:C,3,0)</f>
        <v>湘桂琼</v>
      </c>
      <c r="C783" s="24" t="str">
        <f>VLOOKUP(E783,销售员!A:D,4,0)</f>
        <v>广西</v>
      </c>
      <c r="D783" s="45">
        <v>823367</v>
      </c>
      <c r="E783" s="46" t="s">
        <v>523</v>
      </c>
      <c r="F783" s="45" t="s">
        <v>3066</v>
      </c>
      <c r="G783" s="45" t="s">
        <v>1841</v>
      </c>
      <c r="H783" s="45" t="s">
        <v>3067</v>
      </c>
      <c r="I783" s="44" t="s">
        <v>3068</v>
      </c>
      <c r="J783" s="47">
        <v>435907.3</v>
      </c>
      <c r="K783" s="48" t="s">
        <v>79</v>
      </c>
      <c r="L783" s="49">
        <v>445344</v>
      </c>
      <c r="M783" s="50">
        <v>2.12E-2</v>
      </c>
      <c r="N783" s="46">
        <v>0</v>
      </c>
      <c r="O783" s="51" t="s">
        <v>3887</v>
      </c>
      <c r="Q783" s="52" t="s">
        <v>81</v>
      </c>
      <c r="R783" s="53" t="s">
        <v>51</v>
      </c>
      <c r="V783" s="53">
        <v>120</v>
      </c>
      <c r="W783" s="53">
        <v>-0.9</v>
      </c>
      <c r="X783" s="54">
        <v>45714.603263888901</v>
      </c>
      <c r="Y783" s="45" t="s">
        <v>52</v>
      </c>
      <c r="Z783" s="100" t="s">
        <v>3070</v>
      </c>
      <c r="AA783" s="44" t="s">
        <v>83</v>
      </c>
      <c r="AC783" s="57" t="s">
        <v>937</v>
      </c>
      <c r="AD783" s="45">
        <v>120</v>
      </c>
      <c r="AF783" s="45">
        <v>120</v>
      </c>
      <c r="AO783" s="60">
        <v>0.03</v>
      </c>
    </row>
    <row r="784" spans="1:41" ht="20.25" customHeight="1" x14ac:dyDescent="0.45">
      <c r="A784" s="62" t="str">
        <f>VLOOKUP(E784,销售员!A:B,2,0)</f>
        <v>南区</v>
      </c>
      <c r="B784" s="62" t="str">
        <f>VLOOKUP(E784,销售员!A:C,3,0)</f>
        <v>广深</v>
      </c>
      <c r="C784" s="24" t="str">
        <f>VLOOKUP(E784,销售员!A:D,4,0)</f>
        <v>广东深圳</v>
      </c>
      <c r="D784" s="45">
        <v>823314</v>
      </c>
      <c r="E784" s="46" t="s">
        <v>997</v>
      </c>
      <c r="F784" s="45" t="s">
        <v>3888</v>
      </c>
      <c r="G784" s="45" t="s">
        <v>3889</v>
      </c>
      <c r="H784" s="45" t="s">
        <v>3890</v>
      </c>
      <c r="I784" s="44" t="s">
        <v>3891</v>
      </c>
      <c r="J784" s="47">
        <v>9765.6</v>
      </c>
      <c r="K784" s="48" t="s">
        <v>79</v>
      </c>
      <c r="L784" s="49">
        <v>10225.799999999999</v>
      </c>
      <c r="M784" s="50">
        <v>4.4999999999999998E-2</v>
      </c>
      <c r="N784" s="46">
        <v>0</v>
      </c>
      <c r="O784" s="51" t="s">
        <v>3892</v>
      </c>
      <c r="Q784" s="52" t="s">
        <v>113</v>
      </c>
      <c r="R784" s="53" t="s">
        <v>51</v>
      </c>
      <c r="V784" s="53">
        <v>180</v>
      </c>
      <c r="X784" s="54">
        <v>45714.618101851898</v>
      </c>
      <c r="Y784" s="45" t="s">
        <v>92</v>
      </c>
      <c r="Z784" s="55" t="s">
        <v>3893</v>
      </c>
      <c r="AA784" s="44" t="s">
        <v>94</v>
      </c>
      <c r="AC784" s="57" t="s">
        <v>937</v>
      </c>
      <c r="AD784" s="45">
        <v>180</v>
      </c>
      <c r="AF784" s="45">
        <v>180</v>
      </c>
      <c r="AO784" s="60">
        <v>4.4999999999999998E-2</v>
      </c>
    </row>
    <row r="785" spans="1:41" ht="20.25" customHeight="1" x14ac:dyDescent="0.45">
      <c r="A785" s="62" t="str">
        <f>VLOOKUP(E785,销售员!A:B,2,0)</f>
        <v>南区</v>
      </c>
      <c r="B785" s="62" t="str">
        <f>VLOOKUP(E785,销售员!A:C,3,0)</f>
        <v>广深</v>
      </c>
      <c r="C785" s="24" t="str">
        <f>VLOOKUP(E785,销售员!A:D,4,0)</f>
        <v>广东深圳</v>
      </c>
      <c r="D785" s="45">
        <v>823394</v>
      </c>
      <c r="E785" s="46" t="s">
        <v>1126</v>
      </c>
      <c r="F785" s="45" t="s">
        <v>3894</v>
      </c>
      <c r="G785" s="45" t="s">
        <v>3895</v>
      </c>
      <c r="H785" s="45" t="s">
        <v>3896</v>
      </c>
      <c r="I785" s="44" t="s">
        <v>3897</v>
      </c>
      <c r="J785" s="47">
        <v>235442.95</v>
      </c>
      <c r="K785" s="48" t="s">
        <v>79</v>
      </c>
      <c r="L785" s="49">
        <v>241606.89</v>
      </c>
      <c r="M785" s="50">
        <v>2.5499999999999998E-2</v>
      </c>
      <c r="N785" s="46">
        <v>0</v>
      </c>
      <c r="O785" s="51" t="s">
        <v>3003</v>
      </c>
      <c r="P785" s="52" t="s">
        <v>91</v>
      </c>
      <c r="Q785" s="52" t="s">
        <v>113</v>
      </c>
      <c r="X785" s="54">
        <v>45714.631469907399</v>
      </c>
      <c r="Y785" s="45" t="s">
        <v>118</v>
      </c>
      <c r="Z785" s="55" t="s">
        <v>119</v>
      </c>
      <c r="AA785" s="44" t="s">
        <v>94</v>
      </c>
      <c r="AC785" s="57" t="s">
        <v>937</v>
      </c>
      <c r="AD785" s="45">
        <v>0</v>
      </c>
      <c r="AF785" s="45">
        <v>0</v>
      </c>
      <c r="AO785" s="60">
        <v>4.4999999999999998E-2</v>
      </c>
    </row>
    <row r="786" spans="1:41" ht="20.25" customHeight="1" x14ac:dyDescent="0.45">
      <c r="A786" s="62" t="str">
        <f>VLOOKUP(E786,销售员!A:B,2,0)</f>
        <v>南区</v>
      </c>
      <c r="B786" s="62" t="str">
        <f>VLOOKUP(E786,销售员!A:C,3,0)</f>
        <v>福建</v>
      </c>
      <c r="C786" s="24" t="str">
        <f>VLOOKUP(E786,销售员!A:D,4,0)</f>
        <v>福建</v>
      </c>
      <c r="D786" s="45">
        <v>823402</v>
      </c>
      <c r="E786" s="46" t="s">
        <v>226</v>
      </c>
      <c r="F786" s="45" t="s">
        <v>3898</v>
      </c>
      <c r="G786" s="45" t="s">
        <v>747</v>
      </c>
      <c r="H786" s="45" t="s">
        <v>3899</v>
      </c>
      <c r="I786" s="44" t="s">
        <v>3900</v>
      </c>
      <c r="J786" s="47">
        <v>156671.13</v>
      </c>
      <c r="K786" s="48" t="s">
        <v>79</v>
      </c>
      <c r="L786" s="49">
        <v>160776</v>
      </c>
      <c r="M786" s="50">
        <v>2.5499999999999998E-2</v>
      </c>
      <c r="N786" s="46">
        <v>0</v>
      </c>
      <c r="O786" s="51" t="s">
        <v>1468</v>
      </c>
      <c r="P786" s="52" t="s">
        <v>61</v>
      </c>
      <c r="Q786" s="52" t="s">
        <v>113</v>
      </c>
      <c r="X786" s="54">
        <v>45714.634201388901</v>
      </c>
      <c r="Y786" s="45" t="s">
        <v>118</v>
      </c>
      <c r="Z786" s="55" t="s">
        <v>119</v>
      </c>
      <c r="AA786" s="44" t="s">
        <v>94</v>
      </c>
      <c r="AC786" s="57" t="s">
        <v>937</v>
      </c>
      <c r="AD786" s="45">
        <v>0</v>
      </c>
      <c r="AF786" s="45">
        <v>0</v>
      </c>
      <c r="AO786" s="60">
        <v>4.4999999999999998E-2</v>
      </c>
    </row>
    <row r="787" spans="1:41" ht="20.25" customHeight="1" x14ac:dyDescent="0.45">
      <c r="A787" s="62" t="str">
        <f>VLOOKUP(E787,销售员!A:B,2,0)</f>
        <v>南区</v>
      </c>
      <c r="B787" s="62" t="str">
        <f>VLOOKUP(E787,销售员!A:C,3,0)</f>
        <v>沪浙</v>
      </c>
      <c r="C787" s="24" t="str">
        <f>VLOOKUP(E787,销售员!A:D,4,0)</f>
        <v>浙江</v>
      </c>
      <c r="D787" s="45">
        <v>823401</v>
      </c>
      <c r="E787" s="46" t="s">
        <v>1420</v>
      </c>
      <c r="F787" s="45" t="s">
        <v>3901</v>
      </c>
      <c r="G787" s="45" t="s">
        <v>3902</v>
      </c>
      <c r="H787" s="45" t="s">
        <v>3903</v>
      </c>
      <c r="I787" s="44" t="s">
        <v>3904</v>
      </c>
      <c r="J787" s="47">
        <v>5548.2398000000003</v>
      </c>
      <c r="K787" s="48" t="s">
        <v>79</v>
      </c>
      <c r="L787" s="49">
        <v>5806</v>
      </c>
      <c r="M787" s="50">
        <v>4.4400000000000002E-2</v>
      </c>
      <c r="N787" s="46">
        <v>0</v>
      </c>
      <c r="O787" s="51" t="s">
        <v>3905</v>
      </c>
      <c r="Q787" s="52" t="s">
        <v>103</v>
      </c>
      <c r="X787" s="54">
        <v>45714.635891203703</v>
      </c>
      <c r="Y787" s="45" t="s">
        <v>52</v>
      </c>
      <c r="Z787" s="55" t="s">
        <v>119</v>
      </c>
      <c r="AA787" s="44" t="s">
        <v>1262</v>
      </c>
      <c r="AC787" s="57" t="s">
        <v>937</v>
      </c>
      <c r="AD787" s="45">
        <v>3</v>
      </c>
      <c r="AF787" s="45">
        <v>3</v>
      </c>
      <c r="AO787" s="60">
        <v>4.4499999999999998E-2</v>
      </c>
    </row>
    <row r="788" spans="1:41" ht="20.25" customHeight="1" x14ac:dyDescent="0.45">
      <c r="A788" s="62" t="str">
        <f>VLOOKUP(E788,销售员!A:B,2,0)</f>
        <v>南区</v>
      </c>
      <c r="B788" s="62" t="str">
        <f>VLOOKUP(E788,销售员!A:C,3,0)</f>
        <v>福建</v>
      </c>
      <c r="C788" s="24" t="str">
        <f>VLOOKUP(E788,销售员!A:D,4,0)</f>
        <v>福建</v>
      </c>
      <c r="D788" s="45">
        <v>823240</v>
      </c>
      <c r="E788" s="46" t="s">
        <v>676</v>
      </c>
      <c r="F788" s="45" t="s">
        <v>3906</v>
      </c>
      <c r="G788" s="45" t="s">
        <v>3087</v>
      </c>
      <c r="H788" s="45" t="s">
        <v>3907</v>
      </c>
      <c r="I788" s="44" t="s">
        <v>3908</v>
      </c>
      <c r="J788" s="47">
        <v>10060285.02</v>
      </c>
      <c r="K788" s="48" t="s">
        <v>79</v>
      </c>
      <c r="L788" s="49">
        <v>5267166.2300000004</v>
      </c>
      <c r="M788" s="50">
        <v>-0.91</v>
      </c>
      <c r="N788" s="46">
        <v>0</v>
      </c>
      <c r="O788" s="51" t="s">
        <v>3221</v>
      </c>
      <c r="P788" s="52" t="s">
        <v>61</v>
      </c>
      <c r="Q788" s="52" t="s">
        <v>113</v>
      </c>
      <c r="X788" s="54">
        <v>45714.647905092599</v>
      </c>
      <c r="Y788" s="45" t="s">
        <v>52</v>
      </c>
      <c r="Z788" s="55" t="s">
        <v>119</v>
      </c>
      <c r="AA788" s="44" t="s">
        <v>94</v>
      </c>
      <c r="AB788" s="56" t="s">
        <v>3909</v>
      </c>
      <c r="AC788" s="57" t="s">
        <v>3350</v>
      </c>
      <c r="AD788" s="45">
        <v>60</v>
      </c>
      <c r="AF788" s="45">
        <v>60</v>
      </c>
      <c r="AO788" s="60">
        <v>4.4999999999999998E-2</v>
      </c>
    </row>
    <row r="789" spans="1:41" ht="20.25" customHeight="1" x14ac:dyDescent="0.45">
      <c r="A789" s="62" t="str">
        <f>VLOOKUP(E789,销售员!A:B,2,0)</f>
        <v>南区</v>
      </c>
      <c r="B789" s="62" t="str">
        <f>VLOOKUP(E789,销售员!A:C,3,0)</f>
        <v>福建</v>
      </c>
      <c r="C789" s="24" t="str">
        <f>VLOOKUP(E789,销售员!A:D,4,0)</f>
        <v>福建</v>
      </c>
      <c r="D789" s="45">
        <v>823240</v>
      </c>
      <c r="E789" s="46" t="s">
        <v>676</v>
      </c>
      <c r="F789" s="45" t="s">
        <v>3906</v>
      </c>
      <c r="G789" s="45" t="s">
        <v>3087</v>
      </c>
      <c r="H789" s="45" t="s">
        <v>3907</v>
      </c>
      <c r="I789" s="44" t="s">
        <v>3908</v>
      </c>
      <c r="J789" s="47">
        <v>10060285.02</v>
      </c>
      <c r="K789" s="48" t="s">
        <v>79</v>
      </c>
      <c r="L789" s="49">
        <v>5267166.2300000004</v>
      </c>
      <c r="M789" s="50">
        <v>-0.91</v>
      </c>
      <c r="N789" s="46">
        <v>0</v>
      </c>
      <c r="O789" s="51" t="s">
        <v>3221</v>
      </c>
      <c r="P789" s="52" t="s">
        <v>61</v>
      </c>
      <c r="Q789" s="52" t="s">
        <v>113</v>
      </c>
      <c r="X789" s="54">
        <v>45714.647905092599</v>
      </c>
      <c r="Y789" s="45" t="s">
        <v>52</v>
      </c>
      <c r="Z789" s="55" t="s">
        <v>119</v>
      </c>
      <c r="AA789" s="44" t="s">
        <v>94</v>
      </c>
      <c r="AB789" s="56" t="s">
        <v>3909</v>
      </c>
      <c r="AC789" s="57" t="s">
        <v>3350</v>
      </c>
      <c r="AD789" s="45">
        <v>60</v>
      </c>
      <c r="AF789" s="45">
        <v>60</v>
      </c>
      <c r="AO789" s="60">
        <v>4.4999999999999998E-2</v>
      </c>
    </row>
    <row r="790" spans="1:41" ht="20.25" customHeight="1" x14ac:dyDescent="0.45">
      <c r="A790" s="62" t="str">
        <f>VLOOKUP(E790,销售员!A:B,2,0)</f>
        <v>南区</v>
      </c>
      <c r="B790" s="62" t="str">
        <f>VLOOKUP(E790,销售员!A:C,3,0)</f>
        <v>福建</v>
      </c>
      <c r="C790" s="24" t="str">
        <f>VLOOKUP(E790,销售员!A:D,4,0)</f>
        <v>福建</v>
      </c>
      <c r="D790" s="45">
        <v>823417</v>
      </c>
      <c r="E790" s="46" t="s">
        <v>226</v>
      </c>
      <c r="F790" s="45" t="s">
        <v>3910</v>
      </c>
      <c r="G790" s="45" t="s">
        <v>3911</v>
      </c>
      <c r="H790" s="45" t="s">
        <v>3912</v>
      </c>
      <c r="I790" s="44" t="s">
        <v>3913</v>
      </c>
      <c r="J790" s="47">
        <v>22392.799999999999</v>
      </c>
      <c r="K790" s="48" t="s">
        <v>79</v>
      </c>
      <c r="L790" s="49">
        <v>11724</v>
      </c>
      <c r="M790" s="50">
        <v>-0.91</v>
      </c>
      <c r="N790" s="46">
        <v>0</v>
      </c>
      <c r="O790" s="51" t="s">
        <v>3221</v>
      </c>
      <c r="P790" s="52" t="s">
        <v>91</v>
      </c>
      <c r="Q790" s="52" t="s">
        <v>113</v>
      </c>
      <c r="X790" s="54">
        <v>45714.652766203697</v>
      </c>
      <c r="Y790" s="45" t="s">
        <v>52</v>
      </c>
      <c r="Z790" s="55" t="s">
        <v>119</v>
      </c>
      <c r="AA790" s="44" t="s">
        <v>94</v>
      </c>
      <c r="AC790" s="57" t="s">
        <v>937</v>
      </c>
      <c r="AD790" s="45">
        <v>60</v>
      </c>
      <c r="AF790" s="45">
        <v>60</v>
      </c>
      <c r="AO790" s="60">
        <v>4.4999999999999998E-2</v>
      </c>
    </row>
    <row r="791" spans="1:41" ht="20.25" customHeight="1" x14ac:dyDescent="0.45">
      <c r="A791" s="62" t="str">
        <f>VLOOKUP(E791,销售员!A:B,2,0)</f>
        <v>南区</v>
      </c>
      <c r="B791" s="62" t="str">
        <f>VLOOKUP(E791,销售员!A:C,3,0)</f>
        <v>福建</v>
      </c>
      <c r="C791" s="24" t="str">
        <f>VLOOKUP(E791,销售员!A:D,4,0)</f>
        <v>福建</v>
      </c>
      <c r="D791" s="45">
        <v>823417</v>
      </c>
      <c r="E791" s="46" t="s">
        <v>226</v>
      </c>
      <c r="F791" s="45" t="s">
        <v>3910</v>
      </c>
      <c r="G791" s="45" t="s">
        <v>3911</v>
      </c>
      <c r="H791" s="45" t="s">
        <v>3912</v>
      </c>
      <c r="I791" s="44" t="s">
        <v>3913</v>
      </c>
      <c r="J791" s="47">
        <v>22392.799999999999</v>
      </c>
      <c r="K791" s="48" t="s">
        <v>79</v>
      </c>
      <c r="L791" s="49">
        <v>11724</v>
      </c>
      <c r="M791" s="50">
        <v>-0.91</v>
      </c>
      <c r="N791" s="46">
        <v>0</v>
      </c>
      <c r="O791" s="51" t="s">
        <v>3221</v>
      </c>
      <c r="P791" s="52" t="s">
        <v>91</v>
      </c>
      <c r="Q791" s="52" t="s">
        <v>113</v>
      </c>
      <c r="X791" s="54">
        <v>45714.652766203697</v>
      </c>
      <c r="Y791" s="45" t="s">
        <v>52</v>
      </c>
      <c r="Z791" s="55" t="s">
        <v>119</v>
      </c>
      <c r="AA791" s="44" t="s">
        <v>94</v>
      </c>
      <c r="AC791" s="57" t="s">
        <v>937</v>
      </c>
      <c r="AD791" s="45">
        <v>60</v>
      </c>
      <c r="AF791" s="45">
        <v>60</v>
      </c>
      <c r="AO791" s="60">
        <v>4.4999999999999998E-2</v>
      </c>
    </row>
    <row r="792" spans="1:41" ht="20.25" customHeight="1" x14ac:dyDescent="0.45">
      <c r="A792" s="62" t="str">
        <f>VLOOKUP(E792,销售员!A:B,2,0)</f>
        <v>北区</v>
      </c>
      <c r="B792" s="62" t="str">
        <f>VLOOKUP(E792,销售员!A:C,3,0)</f>
        <v>京津冀</v>
      </c>
      <c r="C792" s="24" t="str">
        <f>VLOOKUP(E792,销售员!A:D,4,0)</f>
        <v>河北</v>
      </c>
      <c r="D792" s="45">
        <v>823438</v>
      </c>
      <c r="E792" s="46" t="s">
        <v>1008</v>
      </c>
      <c r="F792" s="45" t="s">
        <v>3914</v>
      </c>
      <c r="G792" s="45" t="s">
        <v>3915</v>
      </c>
      <c r="H792" s="45" t="s">
        <v>3916</v>
      </c>
      <c r="I792" s="44" t="s">
        <v>3917</v>
      </c>
      <c r="J792" s="47">
        <v>3713.04</v>
      </c>
      <c r="K792" s="48" t="s">
        <v>79</v>
      </c>
      <c r="L792" s="49">
        <v>3810</v>
      </c>
      <c r="M792" s="50">
        <v>2.5399999999999999E-2</v>
      </c>
      <c r="N792" s="46">
        <v>0</v>
      </c>
      <c r="O792" s="51" t="s">
        <v>3918</v>
      </c>
      <c r="P792" s="52" t="s">
        <v>91</v>
      </c>
      <c r="Q792" s="52" t="s">
        <v>113</v>
      </c>
      <c r="X792" s="54">
        <v>45714.675694444399</v>
      </c>
      <c r="Y792" s="45" t="s">
        <v>118</v>
      </c>
      <c r="Z792" s="55" t="s">
        <v>119</v>
      </c>
      <c r="AA792" s="44" t="s">
        <v>127</v>
      </c>
      <c r="AC792" s="57" t="s">
        <v>937</v>
      </c>
      <c r="AD792" s="45">
        <v>0</v>
      </c>
      <c r="AF792" s="45">
        <v>0</v>
      </c>
      <c r="AO792" s="60">
        <v>4.4999999999999998E-2</v>
      </c>
    </row>
    <row r="793" spans="1:41" ht="20.25" customHeight="1" x14ac:dyDescent="0.45">
      <c r="A793" s="62" t="str">
        <f>VLOOKUP(E793,销售员!A:B,2,0)</f>
        <v>南区</v>
      </c>
      <c r="B793" s="62" t="str">
        <f>VLOOKUP(E793,销售员!A:C,3,0)</f>
        <v>苏皖</v>
      </c>
      <c r="C793" s="24" t="str">
        <f>VLOOKUP(E793,销售员!A:D,4,0)</f>
        <v>安徽</v>
      </c>
      <c r="D793" s="45">
        <v>823357</v>
      </c>
      <c r="E793" s="46" t="s">
        <v>180</v>
      </c>
      <c r="F793" s="45" t="s">
        <v>3919</v>
      </c>
      <c r="G793" s="45" t="s">
        <v>3268</v>
      </c>
      <c r="H793" s="45" t="s">
        <v>3920</v>
      </c>
      <c r="I793" s="44" t="s">
        <v>3921</v>
      </c>
      <c r="J793" s="47">
        <v>31774.11</v>
      </c>
      <c r="K793" s="48" t="s">
        <v>79</v>
      </c>
      <c r="L793" s="49">
        <v>33271.300000000003</v>
      </c>
      <c r="M793" s="50">
        <v>4.4999999999999998E-2</v>
      </c>
      <c r="N793" s="46">
        <v>0</v>
      </c>
      <c r="O793" s="51" t="s">
        <v>3177</v>
      </c>
      <c r="Q793" s="52" t="s">
        <v>113</v>
      </c>
      <c r="X793" s="54">
        <v>45714.703460648103</v>
      </c>
      <c r="Y793" s="45" t="s">
        <v>118</v>
      </c>
      <c r="Z793" s="55" t="s">
        <v>119</v>
      </c>
      <c r="AA793" s="44" t="s">
        <v>83</v>
      </c>
      <c r="AB793" s="56" t="s">
        <v>3922</v>
      </c>
      <c r="AC793" s="57" t="s">
        <v>2901</v>
      </c>
      <c r="AD793" s="45">
        <v>0</v>
      </c>
      <c r="AF793" s="45">
        <v>0</v>
      </c>
      <c r="AO793" s="60">
        <v>4.4999999999999998E-2</v>
      </c>
    </row>
    <row r="794" spans="1:41" ht="20.25" customHeight="1" x14ac:dyDescent="0.45">
      <c r="A794" s="62" t="str">
        <f>VLOOKUP(E794,销售员!A:B,2,0)</f>
        <v>北区</v>
      </c>
      <c r="B794" s="62" t="str">
        <f>VLOOKUP(E794,销售员!A:C,3,0)</f>
        <v>行业业务</v>
      </c>
      <c r="C794" s="24" t="str">
        <f>VLOOKUP(E794,销售员!A:D,4,0)</f>
        <v>泛企业</v>
      </c>
      <c r="D794" s="45">
        <v>823403</v>
      </c>
      <c r="E794" s="46" t="s">
        <v>3331</v>
      </c>
      <c r="F794" s="45" t="s">
        <v>3923</v>
      </c>
      <c r="G794" s="45" t="s">
        <v>3352</v>
      </c>
      <c r="H794" s="45" t="s">
        <v>3924</v>
      </c>
      <c r="I794" s="44" t="s">
        <v>3925</v>
      </c>
      <c r="J794" s="47">
        <v>265621.8</v>
      </c>
      <c r="K794" s="48" t="s">
        <v>79</v>
      </c>
      <c r="L794" s="49">
        <v>278143</v>
      </c>
      <c r="M794" s="50">
        <v>4.4999999999999998E-2</v>
      </c>
      <c r="N794" s="46">
        <v>0</v>
      </c>
      <c r="O794" s="51" t="s">
        <v>3527</v>
      </c>
      <c r="P794" s="52" t="s">
        <v>91</v>
      </c>
      <c r="Q794" s="52" t="s">
        <v>113</v>
      </c>
      <c r="R794" s="53" t="s">
        <v>51</v>
      </c>
      <c r="V794" s="53">
        <v>120</v>
      </c>
      <c r="X794" s="54">
        <v>45714.727476851898</v>
      </c>
      <c r="Y794" s="45" t="s">
        <v>92</v>
      </c>
      <c r="Z794" s="55" t="s">
        <v>3356</v>
      </c>
      <c r="AA794" s="44" t="s">
        <v>105</v>
      </c>
      <c r="AC794" s="57" t="s">
        <v>937</v>
      </c>
      <c r="AD794" s="45">
        <v>120</v>
      </c>
      <c r="AF794" s="45">
        <v>120</v>
      </c>
      <c r="AO794" s="60">
        <v>4.4999999999999998E-2</v>
      </c>
    </row>
    <row r="795" spans="1:41" ht="20.25" customHeight="1" x14ac:dyDescent="0.45">
      <c r="A795" s="62" t="str">
        <f>VLOOKUP(E795,销售员!A:B,2,0)</f>
        <v>南区</v>
      </c>
      <c r="B795" s="62" t="str">
        <f>VLOOKUP(E795,销售员!A:C,3,0)</f>
        <v>沪浙</v>
      </c>
      <c r="C795" s="24" t="str">
        <f>VLOOKUP(E795,销售员!A:D,4,0)</f>
        <v>浙江</v>
      </c>
      <c r="D795" s="45">
        <v>823400</v>
      </c>
      <c r="E795" s="46" t="s">
        <v>3442</v>
      </c>
      <c r="F795" s="45" t="s">
        <v>3926</v>
      </c>
      <c r="G795" s="45" t="s">
        <v>234</v>
      </c>
      <c r="H795" s="45" t="s">
        <v>3927</v>
      </c>
      <c r="I795" s="44" t="s">
        <v>3928</v>
      </c>
      <c r="J795" s="47">
        <v>527311.59</v>
      </c>
      <c r="K795" s="48" t="s">
        <v>79</v>
      </c>
      <c r="L795" s="49">
        <v>543620</v>
      </c>
      <c r="M795" s="50">
        <v>0.03</v>
      </c>
      <c r="N795" s="46">
        <v>0</v>
      </c>
      <c r="O795" s="51" t="s">
        <v>3929</v>
      </c>
      <c r="P795" s="52" t="s">
        <v>213</v>
      </c>
      <c r="Q795" s="52" t="s">
        <v>81</v>
      </c>
      <c r="R795" s="53" t="s">
        <v>51</v>
      </c>
      <c r="V795" s="53">
        <v>115</v>
      </c>
      <c r="X795" s="54">
        <v>45714.732152777797</v>
      </c>
      <c r="Y795" s="45" t="s">
        <v>92</v>
      </c>
      <c r="Z795" s="55" t="s">
        <v>3930</v>
      </c>
      <c r="AA795" s="44" t="s">
        <v>1262</v>
      </c>
      <c r="AB795" s="56" t="s">
        <v>3931</v>
      </c>
      <c r="AC795" s="57" t="s">
        <v>610</v>
      </c>
      <c r="AD795" s="45">
        <v>115</v>
      </c>
      <c r="AF795" s="45">
        <v>115</v>
      </c>
      <c r="AO795" s="60">
        <v>0.03</v>
      </c>
    </row>
    <row r="796" spans="1:41" ht="20.25" customHeight="1" x14ac:dyDescent="0.45">
      <c r="A796" s="62" t="str">
        <f>VLOOKUP(E796,销售员!A:B,2,0)</f>
        <v>北区</v>
      </c>
      <c r="B796" s="62" t="str">
        <f>VLOOKUP(E796,销售员!A:C,3,0)</f>
        <v>陕豫鲁</v>
      </c>
      <c r="C796" s="24" t="str">
        <f>VLOOKUP(E796,销售员!A:D,4,0)</f>
        <v>山东</v>
      </c>
      <c r="D796" s="45">
        <v>823272</v>
      </c>
      <c r="E796" s="46" t="s">
        <v>764</v>
      </c>
      <c r="F796" s="45" t="s">
        <v>3932</v>
      </c>
      <c r="G796" s="45" t="s">
        <v>3933</v>
      </c>
      <c r="H796" s="45" t="s">
        <v>3934</v>
      </c>
      <c r="I796" s="44" t="s">
        <v>3935</v>
      </c>
      <c r="J796" s="47">
        <v>63839</v>
      </c>
      <c r="K796" s="48" t="s">
        <v>79</v>
      </c>
      <c r="L796" s="49">
        <v>65510</v>
      </c>
      <c r="M796" s="50">
        <v>2.5499999999999998E-2</v>
      </c>
      <c r="N796" s="46">
        <v>0</v>
      </c>
      <c r="O796" s="51" t="s">
        <v>3681</v>
      </c>
      <c r="Q796" s="52" t="s">
        <v>113</v>
      </c>
      <c r="X796" s="54">
        <v>45714.7394907407</v>
      </c>
      <c r="Y796" s="45" t="s">
        <v>118</v>
      </c>
      <c r="Z796" s="55" t="s">
        <v>119</v>
      </c>
      <c r="AA796" s="44" t="s">
        <v>105</v>
      </c>
      <c r="AB796" s="56" t="s">
        <v>3936</v>
      </c>
      <c r="AC796" s="57" t="s">
        <v>2901</v>
      </c>
      <c r="AD796" s="45">
        <v>0</v>
      </c>
      <c r="AF796" s="45">
        <v>0</v>
      </c>
      <c r="AO796" s="60">
        <v>4.4999999999999998E-2</v>
      </c>
    </row>
    <row r="797" spans="1:41" ht="20.25" customHeight="1" x14ac:dyDescent="0.45">
      <c r="A797" s="62" t="str">
        <f>VLOOKUP(E797,销售员!A:B,2,0)</f>
        <v>南区</v>
      </c>
      <c r="B797" s="62" t="str">
        <f>VLOOKUP(E797,销售员!A:C,3,0)</f>
        <v>鄂赣</v>
      </c>
      <c r="C797" s="24" t="str">
        <f>VLOOKUP(E797,销售员!A:D,4,0)</f>
        <v>湖北</v>
      </c>
      <c r="D797" s="45">
        <v>823471</v>
      </c>
      <c r="E797" s="46" t="s">
        <v>121</v>
      </c>
      <c r="F797" s="45" t="s">
        <v>3875</v>
      </c>
      <c r="G797" s="45" t="s">
        <v>699</v>
      </c>
      <c r="H797" s="45" t="s">
        <v>3876</v>
      </c>
      <c r="I797" s="44" t="s">
        <v>3877</v>
      </c>
      <c r="J797" s="47">
        <v>19287.18</v>
      </c>
      <c r="K797" s="48" t="s">
        <v>79</v>
      </c>
      <c r="L797" s="49">
        <v>20196</v>
      </c>
      <c r="M797" s="50">
        <v>4.4999999999999998E-2</v>
      </c>
      <c r="N797" s="46">
        <v>0</v>
      </c>
      <c r="O797" s="51" t="s">
        <v>3937</v>
      </c>
      <c r="P797" s="52" t="s">
        <v>91</v>
      </c>
      <c r="Q797" s="52" t="s">
        <v>81</v>
      </c>
      <c r="X797" s="54">
        <v>45714.740347222199</v>
      </c>
      <c r="Y797" s="45" t="s">
        <v>52</v>
      </c>
      <c r="Z797" s="55" t="s">
        <v>119</v>
      </c>
      <c r="AA797" s="44" t="s">
        <v>1262</v>
      </c>
      <c r="AC797" s="57" t="s">
        <v>937</v>
      </c>
      <c r="AD797" s="45">
        <v>30</v>
      </c>
      <c r="AF797" s="45">
        <v>30</v>
      </c>
      <c r="AO797" s="60">
        <v>4.4999999999999998E-2</v>
      </c>
    </row>
    <row r="798" spans="1:41" ht="20.25" customHeight="1" x14ac:dyDescent="0.45">
      <c r="A798" s="62" t="str">
        <f>VLOOKUP(E798,销售员!A:B,2,0)</f>
        <v>北区</v>
      </c>
      <c r="B798" s="62" t="str">
        <f>VLOOKUP(E798,销售员!A:C,3,0)</f>
        <v>京津冀</v>
      </c>
      <c r="C798" s="24" t="str">
        <f>VLOOKUP(E798,销售员!A:D,4,0)</f>
        <v>北京</v>
      </c>
      <c r="D798" s="45">
        <v>823452</v>
      </c>
      <c r="E798" s="46" t="s">
        <v>485</v>
      </c>
      <c r="F798" s="45" t="s">
        <v>1442</v>
      </c>
      <c r="G798" s="45" t="s">
        <v>1443</v>
      </c>
      <c r="H798" s="45" t="s">
        <v>1444</v>
      </c>
      <c r="I798" s="44" t="s">
        <v>1445</v>
      </c>
      <c r="J798" s="47">
        <v>43185.08</v>
      </c>
      <c r="K798" s="48" t="s">
        <v>79</v>
      </c>
      <c r="L798" s="49">
        <v>71425.600000000006</v>
      </c>
      <c r="M798" s="50">
        <v>0.39539999999999997</v>
      </c>
      <c r="N798" s="46">
        <v>0</v>
      </c>
      <c r="O798" s="51" t="s">
        <v>3938</v>
      </c>
      <c r="P798" s="52" t="s">
        <v>252</v>
      </c>
      <c r="Q798" s="52" t="s">
        <v>81</v>
      </c>
      <c r="X798" s="54">
        <v>45714.741527777798</v>
      </c>
      <c r="Y798" s="45" t="s">
        <v>118</v>
      </c>
      <c r="Z798" s="55" t="s">
        <v>119</v>
      </c>
      <c r="AA798" s="44" t="s">
        <v>127</v>
      </c>
      <c r="AB798" s="56" t="s">
        <v>3939</v>
      </c>
      <c r="AC798" s="57" t="s">
        <v>2901</v>
      </c>
      <c r="AD798" s="45">
        <v>0</v>
      </c>
      <c r="AF798" s="45">
        <v>0</v>
      </c>
      <c r="AO798" s="60">
        <v>4.4999999999999998E-2</v>
      </c>
    </row>
    <row r="799" spans="1:41" ht="20.25" customHeight="1" x14ac:dyDescent="0.45">
      <c r="A799" s="62" t="str">
        <f>VLOOKUP(E799,销售员!A:B,2,0)</f>
        <v>南区</v>
      </c>
      <c r="B799" s="62" t="str">
        <f>VLOOKUP(E799,销售员!A:C,3,0)</f>
        <v>云贵川渝</v>
      </c>
      <c r="C799" s="24" t="str">
        <f>VLOOKUP(E799,销售员!A:D,4,0)</f>
        <v>四川</v>
      </c>
      <c r="D799" s="45">
        <v>823456</v>
      </c>
      <c r="E799" s="46" t="s">
        <v>1245</v>
      </c>
      <c r="F799" s="45" t="s">
        <v>3940</v>
      </c>
      <c r="G799" s="45" t="s">
        <v>3941</v>
      </c>
      <c r="H799" s="45" t="s">
        <v>3942</v>
      </c>
      <c r="I799" s="44" t="s">
        <v>3943</v>
      </c>
      <c r="J799" s="47">
        <v>4643.21</v>
      </c>
      <c r="K799" s="48" t="s">
        <v>79</v>
      </c>
      <c r="L799" s="49">
        <v>4764.8</v>
      </c>
      <c r="M799" s="50">
        <v>2.5499999999999998E-2</v>
      </c>
      <c r="N799" s="46">
        <v>0</v>
      </c>
      <c r="O799" s="51" t="s">
        <v>3944</v>
      </c>
      <c r="P799" s="52" t="s">
        <v>91</v>
      </c>
      <c r="Q799" s="52" t="s">
        <v>113</v>
      </c>
      <c r="X799" s="54">
        <v>45714.752858796302</v>
      </c>
      <c r="Y799" s="45" t="s">
        <v>118</v>
      </c>
      <c r="Z799" s="55" t="s">
        <v>119</v>
      </c>
      <c r="AA799" s="44" t="s">
        <v>54</v>
      </c>
      <c r="AC799" s="57" t="s">
        <v>937</v>
      </c>
      <c r="AD799" s="45">
        <v>0</v>
      </c>
      <c r="AF799" s="45">
        <v>0</v>
      </c>
      <c r="AO799" s="60">
        <v>4.4999999999999998E-2</v>
      </c>
    </row>
    <row r="800" spans="1:41" ht="20.25" customHeight="1" x14ac:dyDescent="0.45">
      <c r="A800" s="62" t="str">
        <f>VLOOKUP(E800,销售员!A:B,2,0)</f>
        <v>北区</v>
      </c>
      <c r="B800" s="62" t="str">
        <f>VLOOKUP(E800,销售员!A:C,3,0)</f>
        <v>行业业务</v>
      </c>
      <c r="C800" s="24" t="str">
        <f>VLOOKUP(E800,销售员!A:D,4,0)</f>
        <v>泛企业</v>
      </c>
      <c r="D800" s="45">
        <v>823484</v>
      </c>
      <c r="E800" s="46" t="s">
        <v>1590</v>
      </c>
      <c r="F800" s="45" t="s">
        <v>3945</v>
      </c>
      <c r="G800" s="45" t="s">
        <v>1363</v>
      </c>
      <c r="H800" s="45" t="s">
        <v>3946</v>
      </c>
      <c r="I800" s="44" t="s">
        <v>3947</v>
      </c>
      <c r="J800" s="47">
        <v>118724.69</v>
      </c>
      <c r="K800" s="48" t="s">
        <v>79</v>
      </c>
      <c r="L800" s="49">
        <v>124319.06</v>
      </c>
      <c r="M800" s="50">
        <v>4.4999999999999998E-2</v>
      </c>
      <c r="N800" s="46">
        <v>0</v>
      </c>
      <c r="O800" s="51" t="s">
        <v>3948</v>
      </c>
      <c r="P800" s="52" t="s">
        <v>91</v>
      </c>
      <c r="Q800" s="52" t="s">
        <v>113</v>
      </c>
      <c r="X800" s="54">
        <v>45714.7597916667</v>
      </c>
      <c r="Y800" s="45" t="s">
        <v>92</v>
      </c>
      <c r="Z800" s="55" t="s">
        <v>119</v>
      </c>
      <c r="AA800" s="44" t="s">
        <v>105</v>
      </c>
      <c r="AC800" s="57" t="s">
        <v>937</v>
      </c>
      <c r="AD800" s="45">
        <v>60</v>
      </c>
      <c r="AF800" s="45">
        <v>60</v>
      </c>
      <c r="AO800" s="60">
        <v>4.4999999999999998E-2</v>
      </c>
    </row>
    <row r="801" spans="1:41" ht="20.25" customHeight="1" x14ac:dyDescent="0.45">
      <c r="A801" s="62" t="str">
        <f>VLOOKUP(E801,销售员!A:B,2,0)</f>
        <v>北区</v>
      </c>
      <c r="B801" s="62" t="str">
        <f>VLOOKUP(E801,销售员!A:C,3,0)</f>
        <v>行业业务</v>
      </c>
      <c r="C801" s="24" t="str">
        <f>VLOOKUP(E801,销售员!A:D,4,0)</f>
        <v>泛企业</v>
      </c>
      <c r="D801" s="45">
        <v>823478</v>
      </c>
      <c r="E801" s="46" t="s">
        <v>1590</v>
      </c>
      <c r="F801" s="45" t="s">
        <v>3949</v>
      </c>
      <c r="G801" s="45" t="s">
        <v>1363</v>
      </c>
      <c r="H801" s="45" t="s">
        <v>3950</v>
      </c>
      <c r="I801" s="44" t="s">
        <v>3951</v>
      </c>
      <c r="J801" s="47">
        <v>147653.70000000001</v>
      </c>
      <c r="K801" s="48" t="s">
        <v>79</v>
      </c>
      <c r="L801" s="49">
        <v>154611.24</v>
      </c>
      <c r="M801" s="50">
        <v>4.4999999999999998E-2</v>
      </c>
      <c r="N801" s="46">
        <v>0</v>
      </c>
      <c r="O801" s="51" t="s">
        <v>3948</v>
      </c>
      <c r="P801" s="52" t="s">
        <v>91</v>
      </c>
      <c r="Q801" s="52" t="s">
        <v>113</v>
      </c>
      <c r="X801" s="54">
        <v>45714.762800925899</v>
      </c>
      <c r="Y801" s="45" t="s">
        <v>92</v>
      </c>
      <c r="Z801" s="55" t="s">
        <v>119</v>
      </c>
      <c r="AA801" s="44" t="s">
        <v>105</v>
      </c>
      <c r="AC801" s="57" t="s">
        <v>937</v>
      </c>
      <c r="AD801" s="45">
        <v>60</v>
      </c>
      <c r="AF801" s="45">
        <v>60</v>
      </c>
      <c r="AO801" s="60">
        <v>4.4999999999999998E-2</v>
      </c>
    </row>
    <row r="802" spans="1:41" ht="20.25" customHeight="1" x14ac:dyDescent="0.45">
      <c r="A802" s="62" t="str">
        <f>VLOOKUP(E802,销售员!A:B,2,0)</f>
        <v>北区</v>
      </c>
      <c r="B802" s="62" t="str">
        <f>VLOOKUP(E802,销售员!A:C,3,0)</f>
        <v>行业业务</v>
      </c>
      <c r="C802" s="24" t="str">
        <f>VLOOKUP(E802,销售员!A:D,4,0)</f>
        <v>泛企业</v>
      </c>
      <c r="D802" s="45">
        <v>823351</v>
      </c>
      <c r="E802" s="46" t="s">
        <v>3095</v>
      </c>
      <c r="F802" s="45" t="s">
        <v>3952</v>
      </c>
      <c r="G802" s="45" t="s">
        <v>3953</v>
      </c>
      <c r="H802" s="45" t="s">
        <v>3954</v>
      </c>
      <c r="I802" s="44" t="s">
        <v>3955</v>
      </c>
      <c r="J802" s="47">
        <v>15998608</v>
      </c>
      <c r="K802" s="48" t="s">
        <v>79</v>
      </c>
      <c r="L802" s="49">
        <v>23649557.559999999</v>
      </c>
      <c r="M802" s="50">
        <v>0.32350000000000001</v>
      </c>
      <c r="N802" s="46">
        <v>0</v>
      </c>
      <c r="O802" s="51" t="s">
        <v>3956</v>
      </c>
      <c r="P802" s="52" t="s">
        <v>91</v>
      </c>
      <c r="Q802" s="52" t="s">
        <v>113</v>
      </c>
      <c r="R802" s="53" t="s">
        <v>51</v>
      </c>
      <c r="V802" s="53">
        <v>90</v>
      </c>
      <c r="W802" s="53">
        <v>1.8</v>
      </c>
      <c r="X802" s="54">
        <v>45714.768495370401</v>
      </c>
      <c r="Y802" s="45" t="s">
        <v>52</v>
      </c>
      <c r="Z802" s="100" t="s">
        <v>3957</v>
      </c>
      <c r="AA802" s="44" t="s">
        <v>105</v>
      </c>
      <c r="AB802" s="56" t="s">
        <v>3958</v>
      </c>
      <c r="AC802" s="57" t="s">
        <v>610</v>
      </c>
      <c r="AD802" s="45" t="s">
        <v>3959</v>
      </c>
      <c r="AF802" s="45" t="s">
        <v>3959</v>
      </c>
      <c r="AO802" s="60">
        <v>4.4999999999999998E-2</v>
      </c>
    </row>
    <row r="803" spans="1:41" ht="20.25" customHeight="1" x14ac:dyDescent="0.45">
      <c r="A803" s="62" t="str">
        <f>VLOOKUP(E803,销售员!A:B,2,0)</f>
        <v>南区</v>
      </c>
      <c r="B803" s="62" t="str">
        <f>VLOOKUP(E803,销售员!A:C,3,0)</f>
        <v>鄂赣</v>
      </c>
      <c r="C803" s="24" t="str">
        <f>VLOOKUP(E803,销售员!A:D,4,0)</f>
        <v>湖北</v>
      </c>
      <c r="D803" s="45">
        <v>823512</v>
      </c>
      <c r="E803" s="46" t="s">
        <v>454</v>
      </c>
      <c r="F803" s="45" t="s">
        <v>3960</v>
      </c>
      <c r="G803" s="45" t="s">
        <v>3961</v>
      </c>
      <c r="H803" s="45" t="s">
        <v>3962</v>
      </c>
      <c r="I803" s="44" t="s">
        <v>3963</v>
      </c>
      <c r="J803" s="47">
        <v>136811.66</v>
      </c>
      <c r="K803" s="48" t="s">
        <v>79</v>
      </c>
      <c r="L803" s="49">
        <v>141042</v>
      </c>
      <c r="M803" s="50">
        <v>0.03</v>
      </c>
      <c r="N803" s="46">
        <v>0</v>
      </c>
      <c r="O803" s="51" t="s">
        <v>3964</v>
      </c>
      <c r="Q803" s="52" t="s">
        <v>113</v>
      </c>
      <c r="X803" s="54">
        <v>45715.404097222199</v>
      </c>
      <c r="Y803" s="45" t="s">
        <v>92</v>
      </c>
      <c r="Z803" s="55" t="s">
        <v>119</v>
      </c>
      <c r="AA803" s="44" t="s">
        <v>1262</v>
      </c>
      <c r="AC803" s="57" t="s">
        <v>937</v>
      </c>
      <c r="AD803" s="45">
        <v>60</v>
      </c>
      <c r="AF803" s="45">
        <v>60</v>
      </c>
      <c r="AO803" s="60">
        <v>0.03</v>
      </c>
    </row>
    <row r="804" spans="1:41" ht="20.25" customHeight="1" x14ac:dyDescent="0.45">
      <c r="A804" s="62" t="str">
        <f>VLOOKUP(E804,销售员!A:B,2,0)</f>
        <v>北区</v>
      </c>
      <c r="B804" s="62" t="str">
        <f>VLOOKUP(E804,销售员!A:C,3,0)</f>
        <v>陕豫鲁</v>
      </c>
      <c r="C804" s="24" t="str">
        <f>VLOOKUP(E804,销售员!A:D,4,0)</f>
        <v>山东</v>
      </c>
      <c r="D804" s="45">
        <v>823517</v>
      </c>
      <c r="E804" s="46" t="s">
        <v>140</v>
      </c>
      <c r="F804" s="45" t="s">
        <v>3965</v>
      </c>
      <c r="G804" s="45" t="s">
        <v>3966</v>
      </c>
      <c r="H804" s="45" t="s">
        <v>3967</v>
      </c>
      <c r="I804" s="44" t="s">
        <v>3968</v>
      </c>
      <c r="J804" s="47">
        <v>15002.4</v>
      </c>
      <c r="K804" s="48" t="s">
        <v>79</v>
      </c>
      <c r="L804" s="49">
        <v>15401.4</v>
      </c>
      <c r="M804" s="50">
        <v>2.5899999999999999E-2</v>
      </c>
      <c r="N804" s="46">
        <v>0</v>
      </c>
      <c r="O804" s="51" t="s">
        <v>3969</v>
      </c>
      <c r="Q804" s="52" t="s">
        <v>113</v>
      </c>
      <c r="R804" s="53" t="s">
        <v>51</v>
      </c>
      <c r="S804" s="53" t="s">
        <v>51</v>
      </c>
      <c r="U804" s="53">
        <v>-3.5</v>
      </c>
      <c r="W804" s="53">
        <v>-3.5</v>
      </c>
      <c r="X804" s="54">
        <v>45715.431192129603</v>
      </c>
      <c r="Y804" s="45" t="s">
        <v>118</v>
      </c>
      <c r="Z804" s="55" t="s">
        <v>114</v>
      </c>
      <c r="AA804" s="44" t="s">
        <v>105</v>
      </c>
      <c r="AC804" s="57" t="s">
        <v>937</v>
      </c>
      <c r="AD804" s="45">
        <v>0</v>
      </c>
      <c r="AF804" s="45">
        <v>0</v>
      </c>
      <c r="AO804" s="60">
        <v>0.06</v>
      </c>
    </row>
    <row r="805" spans="1:41" ht="20.25" customHeight="1" x14ac:dyDescent="0.45">
      <c r="A805" s="62" t="str">
        <f>VLOOKUP(E805,销售员!A:B,2,0)</f>
        <v>北区</v>
      </c>
      <c r="B805" s="62" t="str">
        <f>VLOOKUP(E805,销售员!A:C,3,0)</f>
        <v>黑吉辽</v>
      </c>
      <c r="C805" s="24" t="str">
        <f>VLOOKUP(E805,销售员!A:D,4,0)</f>
        <v>辽宁</v>
      </c>
      <c r="D805" s="45">
        <v>823513</v>
      </c>
      <c r="E805" s="46" t="s">
        <v>569</v>
      </c>
      <c r="F805" s="45" t="s">
        <v>3970</v>
      </c>
      <c r="G805" s="45" t="s">
        <v>2561</v>
      </c>
      <c r="H805" s="45" t="s">
        <v>3971</v>
      </c>
      <c r="I805" s="44" t="s">
        <v>3972</v>
      </c>
      <c r="J805" s="47">
        <v>516696.99</v>
      </c>
      <c r="K805" s="48" t="s">
        <v>79</v>
      </c>
      <c r="L805" s="49">
        <v>519620.21</v>
      </c>
      <c r="M805" s="50">
        <v>5.5999999999999999E-3</v>
      </c>
      <c r="N805" s="46">
        <v>84404.21</v>
      </c>
      <c r="O805" s="51" t="s">
        <v>3973</v>
      </c>
      <c r="P805" s="52" t="s">
        <v>213</v>
      </c>
      <c r="Q805" s="52" t="s">
        <v>113</v>
      </c>
      <c r="R805" s="53" t="s">
        <v>51</v>
      </c>
      <c r="W805" s="53">
        <v>-2.5</v>
      </c>
      <c r="X805" s="54">
        <v>45715.432696759301</v>
      </c>
      <c r="Y805" s="45" t="s">
        <v>118</v>
      </c>
      <c r="Z805" s="55" t="s">
        <v>3974</v>
      </c>
      <c r="AA805" s="44" t="s">
        <v>127</v>
      </c>
      <c r="AC805" s="57" t="s">
        <v>2901</v>
      </c>
      <c r="AD805" s="45">
        <v>0</v>
      </c>
      <c r="AF805" s="45">
        <v>0</v>
      </c>
      <c r="AO805" s="60">
        <v>0.03</v>
      </c>
    </row>
    <row r="806" spans="1:41" ht="20.25" customHeight="1" x14ac:dyDescent="0.45">
      <c r="A806" s="62" t="str">
        <f>VLOOKUP(E806,销售员!A:B,2,0)</f>
        <v>北区</v>
      </c>
      <c r="B806" s="62" t="str">
        <f>VLOOKUP(E806,销售员!A:C,3,0)</f>
        <v>京津冀</v>
      </c>
      <c r="C806" s="24" t="str">
        <f>VLOOKUP(E806,销售员!A:D,4,0)</f>
        <v>北京</v>
      </c>
      <c r="D806" s="45">
        <v>822946</v>
      </c>
      <c r="E806" s="46" t="s">
        <v>267</v>
      </c>
      <c r="F806" s="45" t="s">
        <v>3310</v>
      </c>
      <c r="G806" s="45" t="s">
        <v>3311</v>
      </c>
      <c r="H806" s="45" t="s">
        <v>3312</v>
      </c>
      <c r="I806" s="44" t="s">
        <v>3313</v>
      </c>
      <c r="J806" s="47">
        <v>585142.81999999995</v>
      </c>
      <c r="K806" s="48" t="s">
        <v>79</v>
      </c>
      <c r="L806" s="49">
        <v>295635</v>
      </c>
      <c r="M806" s="50">
        <v>-0.97929999999999995</v>
      </c>
      <c r="N806" s="46">
        <v>0</v>
      </c>
      <c r="O806" s="51" t="s">
        <v>2400</v>
      </c>
      <c r="P806" s="52" t="s">
        <v>91</v>
      </c>
      <c r="Q806" s="52" t="s">
        <v>113</v>
      </c>
      <c r="R806" s="53" t="s">
        <v>51</v>
      </c>
      <c r="W806" s="53">
        <v>-3.5</v>
      </c>
      <c r="X806" s="54">
        <v>45715.435138888897</v>
      </c>
      <c r="Y806" s="45" t="s">
        <v>118</v>
      </c>
      <c r="Z806" s="55" t="s">
        <v>3314</v>
      </c>
      <c r="AA806" s="44" t="s">
        <v>127</v>
      </c>
      <c r="AC806" s="57" t="s">
        <v>937</v>
      </c>
      <c r="AD806" s="45">
        <v>0</v>
      </c>
      <c r="AF806" s="45">
        <v>0</v>
      </c>
      <c r="AO806" s="60">
        <v>4.4999999999999998E-2</v>
      </c>
    </row>
    <row r="807" spans="1:41" ht="20.25" customHeight="1" x14ac:dyDescent="0.45">
      <c r="A807" s="62" t="str">
        <f>VLOOKUP(E807,销售员!A:B,2,0)</f>
        <v>南区</v>
      </c>
      <c r="B807" s="62" t="str">
        <f>VLOOKUP(E807,销售员!A:C,3,0)</f>
        <v>福建</v>
      </c>
      <c r="C807" s="24" t="str">
        <f>VLOOKUP(E807,销售员!A:D,4,0)</f>
        <v>福建</v>
      </c>
      <c r="D807" s="45">
        <v>823531</v>
      </c>
      <c r="E807" s="46" t="s">
        <v>226</v>
      </c>
      <c r="F807" s="45" t="s">
        <v>2835</v>
      </c>
      <c r="G807" s="45" t="s">
        <v>756</v>
      </c>
      <c r="H807" s="45" t="s">
        <v>2836</v>
      </c>
      <c r="I807" s="44" t="s">
        <v>2837</v>
      </c>
      <c r="J807" s="47">
        <v>23564.6</v>
      </c>
      <c r="K807" s="48" t="s">
        <v>79</v>
      </c>
      <c r="L807" s="49">
        <v>24675</v>
      </c>
      <c r="M807" s="50">
        <v>4.4999999999999998E-2</v>
      </c>
      <c r="N807" s="46">
        <v>0</v>
      </c>
      <c r="O807" s="51" t="s">
        <v>3554</v>
      </c>
      <c r="P807" s="52" t="s">
        <v>91</v>
      </c>
      <c r="Q807" s="52" t="s">
        <v>81</v>
      </c>
      <c r="R807" s="53" t="s">
        <v>51</v>
      </c>
      <c r="V807" s="53">
        <v>90</v>
      </c>
      <c r="X807" s="54">
        <v>45715.443576388898</v>
      </c>
      <c r="Y807" s="45" t="s">
        <v>52</v>
      </c>
      <c r="Z807" s="55" t="s">
        <v>3975</v>
      </c>
      <c r="AA807" s="44" t="s">
        <v>94</v>
      </c>
      <c r="AC807" s="57" t="s">
        <v>937</v>
      </c>
      <c r="AD807" s="45">
        <v>90</v>
      </c>
      <c r="AF807" s="45">
        <v>90</v>
      </c>
      <c r="AO807" s="60">
        <v>4.4999999999999998E-2</v>
      </c>
    </row>
    <row r="808" spans="1:41" ht="20.25" customHeight="1" x14ac:dyDescent="0.45">
      <c r="A808" s="62" t="str">
        <f>VLOOKUP(E808,销售员!A:B,2,0)</f>
        <v>北区</v>
      </c>
      <c r="B808" s="62" t="str">
        <f>VLOOKUP(E808,销售员!A:C,3,0)</f>
        <v>陕豫鲁</v>
      </c>
      <c r="C808" s="24" t="str">
        <f>VLOOKUP(E808,销售员!A:D,4,0)</f>
        <v>河南</v>
      </c>
      <c r="D808" s="45">
        <v>823488</v>
      </c>
      <c r="E808" s="46" t="s">
        <v>1755</v>
      </c>
      <c r="F808" s="45" t="s">
        <v>3976</v>
      </c>
      <c r="G808" s="45" t="s">
        <v>2356</v>
      </c>
      <c r="H808" s="45" t="s">
        <v>3977</v>
      </c>
      <c r="I808" s="44" t="s">
        <v>3978</v>
      </c>
      <c r="J808" s="47">
        <v>882605.05</v>
      </c>
      <c r="K808" s="48" t="s">
        <v>79</v>
      </c>
      <c r="L808" s="49">
        <v>909902.14</v>
      </c>
      <c r="M808" s="50">
        <v>0.03</v>
      </c>
      <c r="N808" s="46">
        <v>0</v>
      </c>
      <c r="O808" s="51" t="s">
        <v>2129</v>
      </c>
      <c r="P808" s="52" t="s">
        <v>232</v>
      </c>
      <c r="Q808" s="52" t="s">
        <v>113</v>
      </c>
      <c r="R808" s="53" t="s">
        <v>51</v>
      </c>
      <c r="V808" s="53">
        <v>90</v>
      </c>
      <c r="X808" s="54">
        <v>45715.444490740701</v>
      </c>
      <c r="Y808" s="45" t="s">
        <v>92</v>
      </c>
      <c r="Z808" s="100" t="s">
        <v>3979</v>
      </c>
      <c r="AA808" s="44" t="s">
        <v>105</v>
      </c>
      <c r="AB808" s="56" t="s">
        <v>3980</v>
      </c>
      <c r="AC808" s="57" t="s">
        <v>610</v>
      </c>
      <c r="AD808" s="45">
        <v>90</v>
      </c>
      <c r="AF808" s="45">
        <v>90</v>
      </c>
      <c r="AO808" s="60">
        <v>0.03</v>
      </c>
    </row>
    <row r="809" spans="1:41" ht="20.25" customHeight="1" x14ac:dyDescent="0.45">
      <c r="A809" s="62" t="str">
        <f>VLOOKUP(E809,销售员!A:B,2,0)</f>
        <v>南区</v>
      </c>
      <c r="B809" s="62" t="str">
        <f>VLOOKUP(E809,销售员!A:C,3,0)</f>
        <v>鄂赣</v>
      </c>
      <c r="C809" s="24" t="str">
        <f>VLOOKUP(E809,销售员!A:D,4,0)</f>
        <v>江西</v>
      </c>
      <c r="D809" s="45">
        <v>823525</v>
      </c>
      <c r="E809" s="46" t="s">
        <v>670</v>
      </c>
      <c r="F809" s="45" t="s">
        <v>3981</v>
      </c>
      <c r="G809" s="45" t="s">
        <v>1390</v>
      </c>
      <c r="H809" s="45" t="s">
        <v>3982</v>
      </c>
      <c r="I809" s="44" t="s">
        <v>3983</v>
      </c>
      <c r="J809" s="47">
        <v>105482.19</v>
      </c>
      <c r="K809" s="48" t="s">
        <v>79</v>
      </c>
      <c r="L809" s="49">
        <v>111704.23</v>
      </c>
      <c r="M809" s="50">
        <v>5.57E-2</v>
      </c>
      <c r="N809" s="46">
        <v>30138.23</v>
      </c>
      <c r="O809" s="51" t="s">
        <v>3984</v>
      </c>
      <c r="P809" s="52" t="s">
        <v>368</v>
      </c>
      <c r="Q809" s="52" t="s">
        <v>113</v>
      </c>
      <c r="R809" s="53" t="s">
        <v>51</v>
      </c>
      <c r="V809" s="53">
        <v>90</v>
      </c>
      <c r="X809" s="54">
        <v>45715.445162037002</v>
      </c>
      <c r="Y809" s="45" t="s">
        <v>52</v>
      </c>
      <c r="Z809" s="55" t="s">
        <v>3639</v>
      </c>
      <c r="AA809" s="44" t="s">
        <v>1262</v>
      </c>
      <c r="AC809" s="57" t="s">
        <v>937</v>
      </c>
      <c r="AD809" s="45">
        <v>90</v>
      </c>
      <c r="AF809" s="45">
        <v>90</v>
      </c>
      <c r="AO809" s="60">
        <v>5.57E-2</v>
      </c>
    </row>
    <row r="810" spans="1:41" ht="20.25" customHeight="1" x14ac:dyDescent="0.45">
      <c r="A810" s="62" t="str">
        <f>VLOOKUP(E810,销售员!A:B,2,0)</f>
        <v>北区</v>
      </c>
      <c r="B810" s="62" t="str">
        <f>VLOOKUP(E810,销售员!A:C,3,0)</f>
        <v>京津冀</v>
      </c>
      <c r="C810" s="24" t="str">
        <f>VLOOKUP(E810,销售员!A:D,4,0)</f>
        <v>北京</v>
      </c>
      <c r="D810" s="45">
        <v>822946</v>
      </c>
      <c r="E810" s="46" t="s">
        <v>267</v>
      </c>
      <c r="F810" s="45" t="s">
        <v>3310</v>
      </c>
      <c r="G810" s="45" t="s">
        <v>3311</v>
      </c>
      <c r="H810" s="45" t="s">
        <v>3312</v>
      </c>
      <c r="I810" s="44" t="s">
        <v>3313</v>
      </c>
      <c r="J810" s="47">
        <v>585142.81999999995</v>
      </c>
      <c r="K810" s="48" t="s">
        <v>79</v>
      </c>
      <c r="L810" s="49">
        <v>295635</v>
      </c>
      <c r="M810" s="50">
        <v>-0.97929999999999995</v>
      </c>
      <c r="N810" s="46">
        <v>0</v>
      </c>
      <c r="O810" s="51" t="s">
        <v>2400</v>
      </c>
      <c r="P810" s="52" t="s">
        <v>91</v>
      </c>
      <c r="Q810" s="52" t="s">
        <v>113</v>
      </c>
      <c r="R810" s="53" t="s">
        <v>51</v>
      </c>
      <c r="W810" s="53">
        <v>-3.5</v>
      </c>
      <c r="X810" s="54">
        <v>45715.449178240699</v>
      </c>
      <c r="Y810" s="45" t="s">
        <v>118</v>
      </c>
      <c r="Z810" s="55" t="s">
        <v>3314</v>
      </c>
      <c r="AA810" s="44" t="s">
        <v>127</v>
      </c>
      <c r="AC810" s="57" t="s">
        <v>937</v>
      </c>
      <c r="AD810" s="45">
        <v>0</v>
      </c>
      <c r="AF810" s="45">
        <v>0</v>
      </c>
      <c r="AO810" s="60">
        <v>4.4999999999999998E-2</v>
      </c>
    </row>
    <row r="811" spans="1:41" ht="20.25" customHeight="1" x14ac:dyDescent="0.45">
      <c r="A811" s="62" t="str">
        <f>VLOOKUP(E811,销售员!A:B,2,0)</f>
        <v>南区</v>
      </c>
      <c r="B811" s="62" t="str">
        <f>VLOOKUP(E811,销售员!A:C,3,0)</f>
        <v>广深</v>
      </c>
      <c r="C811" s="24" t="str">
        <f>VLOOKUP(E811,销售员!A:D,4,0)</f>
        <v>广东</v>
      </c>
      <c r="D811" s="45">
        <v>823398</v>
      </c>
      <c r="E811" s="46" t="s">
        <v>97</v>
      </c>
      <c r="F811" s="45" t="s">
        <v>3985</v>
      </c>
      <c r="G811" s="45" t="s">
        <v>462</v>
      </c>
      <c r="H811" s="45" t="s">
        <v>3986</v>
      </c>
      <c r="I811" s="44" t="s">
        <v>464</v>
      </c>
      <c r="J811" s="47">
        <v>59545.743340000001</v>
      </c>
      <c r="K811" s="48" t="s">
        <v>79</v>
      </c>
      <c r="L811" s="49">
        <v>61138.68</v>
      </c>
      <c r="M811" s="50">
        <v>2.6100000000000002E-2</v>
      </c>
      <c r="N811" s="46">
        <v>0</v>
      </c>
      <c r="O811" s="51" t="s">
        <v>3987</v>
      </c>
      <c r="P811" s="52" t="s">
        <v>252</v>
      </c>
      <c r="Q811" s="52" t="s">
        <v>103</v>
      </c>
      <c r="X811" s="54">
        <v>45715.463043981501</v>
      </c>
      <c r="Y811" s="45" t="s">
        <v>118</v>
      </c>
      <c r="Z811" s="55" t="s">
        <v>119</v>
      </c>
      <c r="AA811" s="44" t="s">
        <v>94</v>
      </c>
      <c r="AB811" s="56" t="s">
        <v>3988</v>
      </c>
      <c r="AC811" s="57" t="s">
        <v>2901</v>
      </c>
      <c r="AD811" s="45">
        <v>0</v>
      </c>
      <c r="AF811" s="45">
        <v>0</v>
      </c>
      <c r="AO811" s="60">
        <v>4.5499999999999999E-2</v>
      </c>
    </row>
    <row r="812" spans="1:41" ht="20.25" customHeight="1" x14ac:dyDescent="0.45">
      <c r="A812" s="62" t="str">
        <f>VLOOKUP(E812,销售员!A:B,2,0)</f>
        <v>南区</v>
      </c>
      <c r="B812" s="62" t="str">
        <f>VLOOKUP(E812,销售员!A:C,3,0)</f>
        <v>沪浙</v>
      </c>
      <c r="C812" s="24" t="str">
        <f>VLOOKUP(E812,销售员!A:D,4,0)</f>
        <v>上海</v>
      </c>
      <c r="D812" s="45">
        <v>823540</v>
      </c>
      <c r="E812" s="46" t="s">
        <v>604</v>
      </c>
      <c r="F812" s="45" t="s">
        <v>3749</v>
      </c>
      <c r="G812" s="45" t="s">
        <v>3750</v>
      </c>
      <c r="H812" s="45" t="s">
        <v>3751</v>
      </c>
      <c r="I812" s="44" t="s">
        <v>3752</v>
      </c>
      <c r="J812" s="47">
        <v>2460017.09</v>
      </c>
      <c r="K812" s="48" t="s">
        <v>79</v>
      </c>
      <c r="L812" s="49">
        <v>2636100</v>
      </c>
      <c r="M812" s="50">
        <v>6.6799999999999998E-2</v>
      </c>
      <c r="N812" s="46">
        <v>0</v>
      </c>
      <c r="O812" s="51" t="s">
        <v>3989</v>
      </c>
      <c r="P812" s="52" t="s">
        <v>232</v>
      </c>
      <c r="Q812" s="52" t="s">
        <v>81</v>
      </c>
      <c r="R812" s="53" t="s">
        <v>51</v>
      </c>
      <c r="V812" s="53">
        <v>120</v>
      </c>
      <c r="W812" s="53">
        <v>3.68</v>
      </c>
      <c r="X812" s="54">
        <v>45715.477245370399</v>
      </c>
      <c r="Y812" s="45" t="s">
        <v>52</v>
      </c>
      <c r="Z812" s="55" t="s">
        <v>3990</v>
      </c>
      <c r="AA812" s="44" t="s">
        <v>1262</v>
      </c>
      <c r="AB812" s="56" t="s">
        <v>3991</v>
      </c>
      <c r="AC812" s="57" t="s">
        <v>2901</v>
      </c>
      <c r="AD812" s="45">
        <v>120</v>
      </c>
      <c r="AF812" s="45">
        <v>120</v>
      </c>
      <c r="AO812" s="60">
        <v>0.03</v>
      </c>
    </row>
    <row r="813" spans="1:41" ht="20.25" customHeight="1" x14ac:dyDescent="0.45">
      <c r="A813" s="62" t="str">
        <f>VLOOKUP(E813,销售员!A:B,2,0)</f>
        <v>南区</v>
      </c>
      <c r="B813" s="62" t="str">
        <f>VLOOKUP(E813,销售员!A:C,3,0)</f>
        <v>苏皖</v>
      </c>
      <c r="C813" s="24" t="str">
        <f>VLOOKUP(E813,销售员!A:D,4,0)</f>
        <v>安徽</v>
      </c>
      <c r="D813" s="45">
        <v>823538</v>
      </c>
      <c r="E813" s="46" t="s">
        <v>425</v>
      </c>
      <c r="F813" s="45" t="s">
        <v>3992</v>
      </c>
      <c r="G813" s="45" t="s">
        <v>182</v>
      </c>
      <c r="H813" s="45" t="s">
        <v>3993</v>
      </c>
      <c r="I813" s="44" t="s">
        <v>3994</v>
      </c>
      <c r="J813" s="47">
        <v>7509288.1900000004</v>
      </c>
      <c r="K813" s="48" t="s">
        <v>79</v>
      </c>
      <c r="L813" s="49">
        <v>7766340.4199999999</v>
      </c>
      <c r="M813" s="50">
        <v>3.3099999999999997E-2</v>
      </c>
      <c r="N813" s="46">
        <v>405799.5</v>
      </c>
      <c r="O813" s="51" t="s">
        <v>3995</v>
      </c>
      <c r="P813" s="52" t="s">
        <v>3457</v>
      </c>
      <c r="Q813" s="52" t="s">
        <v>113</v>
      </c>
      <c r="R813" s="53" t="s">
        <v>51</v>
      </c>
      <c r="S813" s="53" t="s">
        <v>51</v>
      </c>
      <c r="T813" s="53">
        <v>180</v>
      </c>
      <c r="V813" s="53">
        <v>180</v>
      </c>
      <c r="X813" s="54">
        <v>45715.489317129599</v>
      </c>
      <c r="Y813" s="45" t="s">
        <v>92</v>
      </c>
      <c r="Z813" s="55" t="s">
        <v>3996</v>
      </c>
      <c r="AA813" s="44" t="s">
        <v>83</v>
      </c>
      <c r="AC813" s="57" t="s">
        <v>2901</v>
      </c>
      <c r="AD813" s="45">
        <v>180</v>
      </c>
      <c r="AF813" s="45">
        <v>180</v>
      </c>
      <c r="AO813" s="60">
        <v>3.3099999999999997E-2</v>
      </c>
    </row>
    <row r="814" spans="1:41" ht="20.25" customHeight="1" x14ac:dyDescent="0.45">
      <c r="A814" s="62" t="str">
        <f>VLOOKUP(E814,销售员!A:B,2,0)</f>
        <v>北区</v>
      </c>
      <c r="B814" s="62" t="str">
        <f>VLOOKUP(E814,销售员!A:C,3,0)</f>
        <v>京津冀</v>
      </c>
      <c r="C814" s="24" t="str">
        <f>VLOOKUP(E814,销售员!A:D,4,0)</f>
        <v>天津</v>
      </c>
      <c r="D814" s="45">
        <v>823606</v>
      </c>
      <c r="E814" s="46" t="s">
        <v>392</v>
      </c>
      <c r="F814" s="45" t="s">
        <v>3997</v>
      </c>
      <c r="G814" s="45" t="s">
        <v>3998</v>
      </c>
      <c r="H814" s="45" t="s">
        <v>3999</v>
      </c>
      <c r="I814" s="44" t="s">
        <v>4000</v>
      </c>
      <c r="J814" s="47">
        <v>72181.369519999993</v>
      </c>
      <c r="K814" s="48" t="s">
        <v>79</v>
      </c>
      <c r="L814" s="49">
        <v>74457</v>
      </c>
      <c r="M814" s="50">
        <v>3.0599999999999999E-2</v>
      </c>
      <c r="N814" s="46">
        <v>0</v>
      </c>
      <c r="O814" s="51" t="s">
        <v>4001</v>
      </c>
      <c r="P814" s="52" t="s">
        <v>266</v>
      </c>
      <c r="Q814" s="52" t="s">
        <v>103</v>
      </c>
      <c r="X814" s="54">
        <v>45715.528518518498</v>
      </c>
      <c r="Y814" s="45" t="s">
        <v>52</v>
      </c>
      <c r="Z814" s="55" t="s">
        <v>119</v>
      </c>
      <c r="AA814" s="44" t="s">
        <v>127</v>
      </c>
      <c r="AC814" s="57" t="s">
        <v>937</v>
      </c>
      <c r="AD814" s="45" t="s">
        <v>4002</v>
      </c>
      <c r="AE814" s="58">
        <v>0.15</v>
      </c>
      <c r="AF814" s="45">
        <v>0</v>
      </c>
      <c r="AG814" s="59">
        <v>0.85</v>
      </c>
      <c r="AH814" s="45">
        <v>60</v>
      </c>
      <c r="AO814" s="60">
        <v>3.0599999999999999E-2</v>
      </c>
    </row>
    <row r="815" spans="1:41" ht="20.25" customHeight="1" x14ac:dyDescent="0.45">
      <c r="A815" s="62" t="str">
        <f>VLOOKUP(E815,销售员!A:B,2,0)</f>
        <v>北区</v>
      </c>
      <c r="B815" s="62" t="str">
        <f>VLOOKUP(E815,销售员!A:C,3,0)</f>
        <v>京津冀</v>
      </c>
      <c r="C815" s="24" t="str">
        <f>VLOOKUP(E815,销售员!A:D,4,0)</f>
        <v>北京</v>
      </c>
      <c r="D815" s="45">
        <v>823615</v>
      </c>
      <c r="E815" s="46" t="s">
        <v>267</v>
      </c>
      <c r="F815" s="45" t="s">
        <v>4003</v>
      </c>
      <c r="G815" s="45" t="s">
        <v>3214</v>
      </c>
      <c r="H815" s="45" t="s">
        <v>4004</v>
      </c>
      <c r="I815" s="44" t="s">
        <v>4005</v>
      </c>
      <c r="J815" s="47">
        <v>96756.77</v>
      </c>
      <c r="K815" s="48" t="s">
        <v>79</v>
      </c>
      <c r="L815" s="49">
        <v>101300</v>
      </c>
      <c r="M815" s="50">
        <v>4.48E-2</v>
      </c>
      <c r="N815" s="46">
        <v>0</v>
      </c>
      <c r="O815" s="51" t="s">
        <v>4006</v>
      </c>
      <c r="P815" s="52" t="s">
        <v>91</v>
      </c>
      <c r="Q815" s="52" t="s">
        <v>113</v>
      </c>
      <c r="X815" s="54">
        <v>45715.557905092603</v>
      </c>
      <c r="Y815" s="45" t="s">
        <v>92</v>
      </c>
      <c r="Z815" s="55" t="s">
        <v>119</v>
      </c>
      <c r="AA815" s="44" t="s">
        <v>127</v>
      </c>
      <c r="AC815" s="57" t="s">
        <v>937</v>
      </c>
      <c r="AD815" s="45">
        <v>60</v>
      </c>
      <c r="AF815" s="45">
        <v>60</v>
      </c>
      <c r="AO815" s="60">
        <v>4.4999999999999998E-2</v>
      </c>
    </row>
    <row r="816" spans="1:41" ht="20.25" customHeight="1" x14ac:dyDescent="0.45">
      <c r="A816" s="62" t="str">
        <f>VLOOKUP(E816,销售员!A:B,2,0)</f>
        <v>南区</v>
      </c>
      <c r="B816" s="62" t="str">
        <f>VLOOKUP(E816,销售员!A:C,3,0)</f>
        <v>云贵川渝</v>
      </c>
      <c r="C816" s="24" t="str">
        <f>VLOOKUP(E816,销售员!A:D,4,0)</f>
        <v>云南</v>
      </c>
      <c r="D816" s="45">
        <v>823590</v>
      </c>
      <c r="E816" s="46" t="s">
        <v>871</v>
      </c>
      <c r="F816" s="45" t="s">
        <v>4007</v>
      </c>
      <c r="G816" s="45" t="s">
        <v>4008</v>
      </c>
      <c r="H816" s="45" t="s">
        <v>4009</v>
      </c>
      <c r="I816" s="44" t="s">
        <v>4010</v>
      </c>
      <c r="J816" s="47">
        <v>25590.3</v>
      </c>
      <c r="K816" s="48" t="s">
        <v>79</v>
      </c>
      <c r="L816" s="49">
        <v>25980</v>
      </c>
      <c r="M816" s="50">
        <v>1.4999999999999999E-2</v>
      </c>
      <c r="N816" s="46">
        <v>0</v>
      </c>
      <c r="O816" s="51" t="s">
        <v>4011</v>
      </c>
      <c r="P816" s="52" t="s">
        <v>170</v>
      </c>
      <c r="Q816" s="52" t="s">
        <v>113</v>
      </c>
      <c r="X816" s="54">
        <v>45715.588391203702</v>
      </c>
      <c r="Y816" s="45" t="s">
        <v>118</v>
      </c>
      <c r="Z816" s="55" t="s">
        <v>119</v>
      </c>
      <c r="AA816" s="44" t="s">
        <v>54</v>
      </c>
      <c r="AC816" s="57" t="s">
        <v>937</v>
      </c>
      <c r="AD816" s="45">
        <v>0</v>
      </c>
      <c r="AF816" s="45">
        <v>0</v>
      </c>
      <c r="AO816" s="60">
        <v>1.4999999999999999E-2</v>
      </c>
    </row>
    <row r="817" spans="1:41" ht="20.25" customHeight="1" x14ac:dyDescent="0.45">
      <c r="A817" s="62" t="str">
        <f>VLOOKUP(E817,销售员!A:B,2,0)</f>
        <v>南区</v>
      </c>
      <c r="B817" s="62" t="str">
        <f>VLOOKUP(E817,销售员!A:C,3,0)</f>
        <v>沪浙</v>
      </c>
      <c r="C817" s="24" t="str">
        <f>VLOOKUP(E817,销售员!A:D,4,0)</f>
        <v>浙江</v>
      </c>
      <c r="D817" s="45">
        <v>823605</v>
      </c>
      <c r="E817" s="46" t="s">
        <v>288</v>
      </c>
      <c r="F817" s="45" t="s">
        <v>4012</v>
      </c>
      <c r="G817" s="45" t="s">
        <v>1427</v>
      </c>
      <c r="H817" s="45" t="s">
        <v>4013</v>
      </c>
      <c r="I817" s="44" t="s">
        <v>4014</v>
      </c>
      <c r="J817" s="47">
        <v>15057.44</v>
      </c>
      <c r="K817" s="48" t="s">
        <v>79</v>
      </c>
      <c r="L817" s="49">
        <v>15452</v>
      </c>
      <c r="M817" s="50">
        <v>2.5499999999999998E-2</v>
      </c>
      <c r="N817" s="46">
        <v>0</v>
      </c>
      <c r="O817" s="51" t="s">
        <v>1468</v>
      </c>
      <c r="Q817" s="52" t="s">
        <v>113</v>
      </c>
      <c r="X817" s="54">
        <v>45715.589097222197</v>
      </c>
      <c r="Y817" s="45" t="s">
        <v>118</v>
      </c>
      <c r="Z817" s="55" t="s">
        <v>119</v>
      </c>
      <c r="AA817" s="44" t="s">
        <v>1262</v>
      </c>
      <c r="AC817" s="57" t="s">
        <v>937</v>
      </c>
      <c r="AD817" s="45">
        <v>0</v>
      </c>
      <c r="AF817" s="45">
        <v>0</v>
      </c>
      <c r="AO817" s="60">
        <v>4.4999999999999998E-2</v>
      </c>
    </row>
    <row r="818" spans="1:41" ht="20.25" customHeight="1" x14ac:dyDescent="0.45">
      <c r="A818" s="62" t="str">
        <f>VLOOKUP(E818,销售员!A:B,2,0)</f>
        <v>北区</v>
      </c>
      <c r="B818" s="62" t="str">
        <f>VLOOKUP(E818,销售员!A:C,3,0)</f>
        <v>京津冀</v>
      </c>
      <c r="C818" s="24" t="str">
        <f>VLOOKUP(E818,销售员!A:D,4,0)</f>
        <v>北京</v>
      </c>
      <c r="D818" s="45">
        <v>823622</v>
      </c>
      <c r="E818" s="46" t="s">
        <v>267</v>
      </c>
      <c r="F818" s="45" t="s">
        <v>4015</v>
      </c>
      <c r="G818" s="45" t="s">
        <v>4016</v>
      </c>
      <c r="H818" s="45" t="s">
        <v>4017</v>
      </c>
      <c r="I818" s="44" t="s">
        <v>4018</v>
      </c>
      <c r="J818" s="47">
        <v>255303.23</v>
      </c>
      <c r="K818" s="48" t="s">
        <v>79</v>
      </c>
      <c r="L818" s="49">
        <v>267333.21999999997</v>
      </c>
      <c r="M818" s="50">
        <v>4.4999999999999998E-2</v>
      </c>
      <c r="N818" s="46">
        <v>0</v>
      </c>
      <c r="O818" s="51" t="s">
        <v>237</v>
      </c>
      <c r="P818" s="52" t="s">
        <v>91</v>
      </c>
      <c r="Q818" s="52" t="s">
        <v>113</v>
      </c>
      <c r="X818" s="54">
        <v>45715.604375000003</v>
      </c>
      <c r="Y818" s="45" t="s">
        <v>92</v>
      </c>
      <c r="Z818" s="55" t="s">
        <v>119</v>
      </c>
      <c r="AA818" s="44" t="s">
        <v>127</v>
      </c>
      <c r="AC818" s="57" t="s">
        <v>937</v>
      </c>
      <c r="AD818" s="45">
        <v>60</v>
      </c>
      <c r="AF818" s="45">
        <v>60</v>
      </c>
      <c r="AO818" s="60">
        <v>4.4999999999999998E-2</v>
      </c>
    </row>
    <row r="819" spans="1:41" ht="20.25" customHeight="1" x14ac:dyDescent="0.45">
      <c r="A819" s="62" t="str">
        <f>VLOOKUP(E819,销售员!A:B,2,0)</f>
        <v>南区</v>
      </c>
      <c r="B819" s="62" t="str">
        <f>VLOOKUP(E819,销售员!A:C,3,0)</f>
        <v>福建</v>
      </c>
      <c r="C819" s="24" t="str">
        <f>VLOOKUP(E819,销售员!A:D,4,0)</f>
        <v>福建</v>
      </c>
      <c r="D819" s="45">
        <v>823577</v>
      </c>
      <c r="E819" s="46" t="s">
        <v>226</v>
      </c>
      <c r="F819" s="45" t="s">
        <v>2428</v>
      </c>
      <c r="G819" s="45" t="s">
        <v>747</v>
      </c>
      <c r="H819" s="45" t="s">
        <v>2429</v>
      </c>
      <c r="I819" s="44" t="s">
        <v>2430</v>
      </c>
      <c r="J819" s="47">
        <v>61455.77</v>
      </c>
      <c r="K819" s="48" t="s">
        <v>79</v>
      </c>
      <c r="L819" s="49">
        <v>64351.8</v>
      </c>
      <c r="M819" s="50">
        <v>4.4999999999999998E-2</v>
      </c>
      <c r="N819" s="46">
        <v>0</v>
      </c>
      <c r="O819" s="51" t="s">
        <v>4019</v>
      </c>
      <c r="P819" s="52" t="s">
        <v>91</v>
      </c>
      <c r="Q819" s="52" t="s">
        <v>81</v>
      </c>
      <c r="R819" s="53" t="s">
        <v>51</v>
      </c>
      <c r="V819" s="53">
        <v>100</v>
      </c>
      <c r="X819" s="54">
        <v>45715.605416666702</v>
      </c>
      <c r="Y819" s="45" t="s">
        <v>52</v>
      </c>
      <c r="Z819" s="55" t="s">
        <v>4020</v>
      </c>
      <c r="AA819" s="44" t="s">
        <v>94</v>
      </c>
      <c r="AC819" s="57" t="s">
        <v>937</v>
      </c>
      <c r="AD819" s="45">
        <v>100</v>
      </c>
      <c r="AF819" s="45">
        <v>100</v>
      </c>
      <c r="AO819" s="60">
        <v>4.4999999999999998E-2</v>
      </c>
    </row>
    <row r="820" spans="1:41" ht="20.25" customHeight="1" x14ac:dyDescent="0.45">
      <c r="A820" s="62" t="str">
        <f>VLOOKUP(E820,销售员!A:B,2,0)</f>
        <v>北区</v>
      </c>
      <c r="B820" s="62" t="str">
        <f>VLOOKUP(E820,销售员!A:C,3,0)</f>
        <v>京津冀</v>
      </c>
      <c r="C820" s="24" t="str">
        <f>VLOOKUP(E820,销售员!A:D,4,0)</f>
        <v>北京</v>
      </c>
      <c r="D820" s="45">
        <v>823629</v>
      </c>
      <c r="E820" s="46" t="s">
        <v>323</v>
      </c>
      <c r="F820" s="45" t="s">
        <v>4021</v>
      </c>
      <c r="G820" s="45" t="s">
        <v>1443</v>
      </c>
      <c r="H820" s="45" t="s">
        <v>4022</v>
      </c>
      <c r="I820" s="44" t="s">
        <v>4023</v>
      </c>
      <c r="J820" s="47">
        <v>45279.86</v>
      </c>
      <c r="K820" s="48" t="s">
        <v>79</v>
      </c>
      <c r="L820" s="49">
        <v>47413.47</v>
      </c>
      <c r="M820" s="50">
        <v>4.4999999999999998E-2</v>
      </c>
      <c r="N820" s="46">
        <v>0</v>
      </c>
      <c r="O820" s="51" t="s">
        <v>237</v>
      </c>
      <c r="P820" s="52" t="s">
        <v>252</v>
      </c>
      <c r="Q820" s="52" t="s">
        <v>113</v>
      </c>
      <c r="X820" s="54">
        <v>45715.605902777803</v>
      </c>
      <c r="Y820" s="45" t="s">
        <v>92</v>
      </c>
      <c r="Z820" s="55" t="s">
        <v>119</v>
      </c>
      <c r="AA820" s="44" t="s">
        <v>127</v>
      </c>
      <c r="AC820" s="57" t="s">
        <v>937</v>
      </c>
      <c r="AD820" s="45">
        <v>60</v>
      </c>
      <c r="AF820" s="45">
        <v>60</v>
      </c>
      <c r="AO820" s="60">
        <v>4.4999999999999998E-2</v>
      </c>
    </row>
    <row r="821" spans="1:41" ht="20.25" customHeight="1" x14ac:dyDescent="0.45">
      <c r="A821" s="62" t="str">
        <f>VLOOKUP(E821,销售员!A:B,2,0)</f>
        <v>南区</v>
      </c>
      <c r="B821" s="62" t="str">
        <f>VLOOKUP(E821,销售员!A:C,3,0)</f>
        <v>苏皖</v>
      </c>
      <c r="C821" s="24" t="str">
        <f>VLOOKUP(E821,销售员!A:D,4,0)</f>
        <v>江苏</v>
      </c>
      <c r="D821" s="45">
        <v>823612</v>
      </c>
      <c r="E821" s="46" t="s">
        <v>632</v>
      </c>
      <c r="F821" s="45" t="s">
        <v>4024</v>
      </c>
      <c r="G821" s="45" t="s">
        <v>4025</v>
      </c>
      <c r="H821" s="45" t="s">
        <v>4026</v>
      </c>
      <c r="I821" s="44" t="s">
        <v>4027</v>
      </c>
      <c r="J821" s="47">
        <v>430256.85</v>
      </c>
      <c r="K821" s="48" t="s">
        <v>79</v>
      </c>
      <c r="L821" s="49">
        <v>443563</v>
      </c>
      <c r="M821" s="50">
        <v>0.03</v>
      </c>
      <c r="N821" s="46">
        <v>0</v>
      </c>
      <c r="O821" s="51" t="s">
        <v>4028</v>
      </c>
      <c r="P821" s="52" t="s">
        <v>213</v>
      </c>
      <c r="Q821" s="52" t="s">
        <v>113</v>
      </c>
      <c r="R821" s="53" t="s">
        <v>51</v>
      </c>
      <c r="V821" s="53">
        <v>115</v>
      </c>
      <c r="X821" s="54">
        <v>45715.605925925898</v>
      </c>
      <c r="Y821" s="45" t="s">
        <v>92</v>
      </c>
      <c r="Z821" s="55" t="s">
        <v>4029</v>
      </c>
      <c r="AA821" s="44" t="s">
        <v>83</v>
      </c>
      <c r="AC821" s="57" t="s">
        <v>937</v>
      </c>
      <c r="AD821" s="45">
        <v>115</v>
      </c>
      <c r="AF821" s="45">
        <v>115</v>
      </c>
      <c r="AO821" s="60">
        <v>0.03</v>
      </c>
    </row>
    <row r="822" spans="1:41" ht="20.25" customHeight="1" x14ac:dyDescent="0.45">
      <c r="A822" s="62" t="str">
        <f>VLOOKUP(E822,销售员!A:B,2,0)</f>
        <v>南区</v>
      </c>
      <c r="B822" s="62" t="str">
        <f>VLOOKUP(E822,销售员!A:C,3,0)</f>
        <v>福建</v>
      </c>
      <c r="C822" s="24" t="str">
        <f>VLOOKUP(E822,销售员!A:D,4,0)</f>
        <v>福建</v>
      </c>
      <c r="D822" s="45">
        <v>823625</v>
      </c>
      <c r="E822" s="46" t="s">
        <v>676</v>
      </c>
      <c r="F822" s="45" t="s">
        <v>4030</v>
      </c>
      <c r="G822" s="45" t="s">
        <v>1051</v>
      </c>
      <c r="H822" s="45" t="s">
        <v>4031</v>
      </c>
      <c r="I822" s="44" t="s">
        <v>4032</v>
      </c>
      <c r="J822" s="47">
        <v>1308942.8600000001</v>
      </c>
      <c r="K822" s="48" t="s">
        <v>79</v>
      </c>
      <c r="L822" s="49">
        <v>685313.09</v>
      </c>
      <c r="M822" s="50">
        <v>-0.91</v>
      </c>
      <c r="N822" s="46">
        <v>0</v>
      </c>
      <c r="O822" s="51" t="s">
        <v>4033</v>
      </c>
      <c r="P822" s="52" t="s">
        <v>91</v>
      </c>
      <c r="Q822" s="52" t="s">
        <v>113</v>
      </c>
      <c r="X822" s="54">
        <v>45715.610104166699</v>
      </c>
      <c r="Y822" s="45" t="s">
        <v>52</v>
      </c>
      <c r="Z822" s="55" t="s">
        <v>119</v>
      </c>
      <c r="AA822" s="44" t="s">
        <v>94</v>
      </c>
      <c r="AB822" s="56" t="s">
        <v>4034</v>
      </c>
      <c r="AC822" s="57" t="s">
        <v>2901</v>
      </c>
      <c r="AD822" s="45">
        <v>60</v>
      </c>
      <c r="AF822" s="45">
        <v>60</v>
      </c>
      <c r="AO822" s="60">
        <v>4.4999999999999998E-2</v>
      </c>
    </row>
    <row r="823" spans="1:41" ht="20.25" customHeight="1" x14ac:dyDescent="0.45">
      <c r="A823" s="62" t="str">
        <f>VLOOKUP(E823,销售员!A:B,2,0)</f>
        <v>北区</v>
      </c>
      <c r="B823" s="62" t="str">
        <f>VLOOKUP(E823,销售员!A:C,3,0)</f>
        <v>京津冀</v>
      </c>
      <c r="C823" s="24" t="str">
        <f>VLOOKUP(E823,销售员!A:D,4,0)</f>
        <v>天津</v>
      </c>
      <c r="D823" s="45">
        <v>823553</v>
      </c>
      <c r="E823" s="46" t="s">
        <v>295</v>
      </c>
      <c r="F823" s="45" t="s">
        <v>2334</v>
      </c>
      <c r="G823" s="45" t="s">
        <v>2335</v>
      </c>
      <c r="H823" s="45" t="s">
        <v>2336</v>
      </c>
      <c r="I823" s="44" t="s">
        <v>2337</v>
      </c>
      <c r="J823" s="47">
        <v>1465220.22</v>
      </c>
      <c r="K823" s="48" t="s">
        <v>79</v>
      </c>
      <c r="L823" s="49">
        <v>1510537.1</v>
      </c>
      <c r="M823" s="50">
        <v>0.03</v>
      </c>
      <c r="N823" s="46">
        <v>125117.07</v>
      </c>
      <c r="O823" s="51" t="s">
        <v>4035</v>
      </c>
      <c r="P823" s="52" t="s">
        <v>213</v>
      </c>
      <c r="Q823" s="52" t="s">
        <v>81</v>
      </c>
      <c r="R823" s="53" t="s">
        <v>51</v>
      </c>
      <c r="S823" s="53" t="s">
        <v>51</v>
      </c>
      <c r="T823" s="53">
        <v>120</v>
      </c>
      <c r="V823" s="53">
        <v>120</v>
      </c>
      <c r="X823" s="54">
        <v>45715.618634259299</v>
      </c>
      <c r="Y823" s="45" t="s">
        <v>92</v>
      </c>
      <c r="Z823" s="55" t="s">
        <v>2339</v>
      </c>
      <c r="AA823" s="44" t="s">
        <v>127</v>
      </c>
      <c r="AC823" s="57" t="s">
        <v>2901</v>
      </c>
      <c r="AD823" s="45" t="s">
        <v>4036</v>
      </c>
      <c r="AE823" s="58">
        <v>0.109</v>
      </c>
      <c r="AF823" s="45">
        <v>0</v>
      </c>
      <c r="AG823" s="59">
        <v>0.89100000000000001</v>
      </c>
      <c r="AH823" s="45">
        <v>120</v>
      </c>
      <c r="AO823" s="60">
        <v>0.03</v>
      </c>
    </row>
    <row r="824" spans="1:41" ht="20.25" customHeight="1" x14ac:dyDescent="0.45">
      <c r="A824" s="62" t="str">
        <f>VLOOKUP(E824,销售员!A:B,2,0)</f>
        <v>北区</v>
      </c>
      <c r="B824" s="62" t="str">
        <f>VLOOKUP(E824,销售员!A:C,3,0)</f>
        <v>陕豫鲁</v>
      </c>
      <c r="C824" s="24" t="str">
        <f>VLOOKUP(E824,销售员!A:D,4,0)</f>
        <v>河南</v>
      </c>
      <c r="D824" s="45">
        <v>823392</v>
      </c>
      <c r="E824" s="46" t="s">
        <v>1626</v>
      </c>
      <c r="F824" s="45" t="s">
        <v>4037</v>
      </c>
      <c r="G824" s="45" t="s">
        <v>2870</v>
      </c>
      <c r="H824" s="45" t="s">
        <v>4038</v>
      </c>
      <c r="I824" s="44" t="s">
        <v>4039</v>
      </c>
      <c r="J824" s="47">
        <v>6698558.5300000003</v>
      </c>
      <c r="K824" s="48" t="s">
        <v>79</v>
      </c>
      <c r="L824" s="49">
        <v>7014198.9900000002</v>
      </c>
      <c r="M824" s="50">
        <v>4.4999999999999998E-2</v>
      </c>
      <c r="N824" s="46">
        <v>0</v>
      </c>
      <c r="O824" s="51" t="s">
        <v>4040</v>
      </c>
      <c r="P824" s="52" t="s">
        <v>91</v>
      </c>
      <c r="Q824" s="52" t="s">
        <v>113</v>
      </c>
      <c r="R824" s="53" t="s">
        <v>51</v>
      </c>
      <c r="S824" s="53" t="s">
        <v>51</v>
      </c>
      <c r="T824" s="53">
        <v>180</v>
      </c>
      <c r="V824" s="53">
        <v>180</v>
      </c>
      <c r="X824" s="54">
        <v>45715.624421296299</v>
      </c>
      <c r="Y824" s="45" t="s">
        <v>92</v>
      </c>
      <c r="Z824" s="55" t="s">
        <v>4041</v>
      </c>
      <c r="AA824" s="44" t="s">
        <v>105</v>
      </c>
      <c r="AC824" s="57" t="s">
        <v>937</v>
      </c>
      <c r="AD824" s="45">
        <v>180</v>
      </c>
      <c r="AF824" s="45">
        <v>180</v>
      </c>
      <c r="AO824" s="60">
        <v>4.4999999999999998E-2</v>
      </c>
    </row>
    <row r="825" spans="1:41" ht="20.25" customHeight="1" x14ac:dyDescent="0.45">
      <c r="A825" s="62" t="str">
        <f>VLOOKUP(E825,销售员!A:B,2,0)</f>
        <v>南区</v>
      </c>
      <c r="B825" s="62" t="str">
        <f>VLOOKUP(E825,销售员!A:C,3,0)</f>
        <v>福建</v>
      </c>
      <c r="C825" s="24" t="str">
        <f>VLOOKUP(E825,销售员!A:D,4,0)</f>
        <v>福建</v>
      </c>
      <c r="D825" s="45">
        <v>823661</v>
      </c>
      <c r="E825" s="46" t="s">
        <v>226</v>
      </c>
      <c r="F825" s="45" t="s">
        <v>4042</v>
      </c>
      <c r="G825" s="45" t="s">
        <v>1384</v>
      </c>
      <c r="H825" s="45" t="s">
        <v>4043</v>
      </c>
      <c r="I825" s="44" t="s">
        <v>4044</v>
      </c>
      <c r="J825" s="47">
        <v>22874.738369999999</v>
      </c>
      <c r="K825" s="48" t="s">
        <v>79</v>
      </c>
      <c r="L825" s="49">
        <v>23966</v>
      </c>
      <c r="M825" s="50">
        <v>4.5499999999999999E-2</v>
      </c>
      <c r="N825" s="46">
        <v>0</v>
      </c>
      <c r="O825" s="51" t="s">
        <v>4045</v>
      </c>
      <c r="P825" s="52" t="s">
        <v>91</v>
      </c>
      <c r="Q825" s="52" t="s">
        <v>103</v>
      </c>
      <c r="X825" s="54">
        <v>45715.630613425899</v>
      </c>
      <c r="Y825" s="45" t="s">
        <v>52</v>
      </c>
      <c r="Z825" s="55" t="s">
        <v>119</v>
      </c>
      <c r="AA825" s="44" t="s">
        <v>94</v>
      </c>
      <c r="AC825" s="57" t="s">
        <v>937</v>
      </c>
      <c r="AD825" s="45">
        <v>60</v>
      </c>
      <c r="AF825" s="45">
        <v>60</v>
      </c>
      <c r="AO825" s="60">
        <v>4.5600000000000002E-2</v>
      </c>
    </row>
    <row r="826" spans="1:41" ht="20.25" customHeight="1" x14ac:dyDescent="0.45">
      <c r="A826" s="62" t="str">
        <f>VLOOKUP(E826,销售员!A:B,2,0)</f>
        <v>北区</v>
      </c>
      <c r="B826" s="62" t="str">
        <f>VLOOKUP(E826,销售员!A:C,3,0)</f>
        <v>京津冀</v>
      </c>
      <c r="C826" s="24" t="str">
        <f>VLOOKUP(E826,销售员!A:D,4,0)</f>
        <v>天津</v>
      </c>
      <c r="D826" s="45">
        <v>823670</v>
      </c>
      <c r="E826" s="46" t="s">
        <v>392</v>
      </c>
      <c r="F826" s="45" t="s">
        <v>4046</v>
      </c>
      <c r="G826" s="45" t="s">
        <v>410</v>
      </c>
      <c r="H826" s="45" t="s">
        <v>4047</v>
      </c>
      <c r="I826" s="44" t="s">
        <v>4048</v>
      </c>
      <c r="J826" s="47">
        <v>1261059.6499999999</v>
      </c>
      <c r="K826" s="48" t="s">
        <v>79</v>
      </c>
      <c r="L826" s="49">
        <v>1300062</v>
      </c>
      <c r="M826" s="50">
        <v>0.03</v>
      </c>
      <c r="N826" s="46">
        <v>0</v>
      </c>
      <c r="O826" s="51" t="s">
        <v>4049</v>
      </c>
      <c r="P826" s="52" t="s">
        <v>232</v>
      </c>
      <c r="Q826" s="52" t="s">
        <v>113</v>
      </c>
      <c r="R826" s="53" t="s">
        <v>51</v>
      </c>
      <c r="S826" s="53" t="s">
        <v>51</v>
      </c>
      <c r="T826" s="53">
        <v>180</v>
      </c>
      <c r="V826" s="53">
        <v>180</v>
      </c>
      <c r="X826" s="54">
        <v>45715.645648148202</v>
      </c>
      <c r="Y826" s="45" t="s">
        <v>92</v>
      </c>
      <c r="Z826" s="55" t="s">
        <v>4050</v>
      </c>
      <c r="AA826" s="44" t="s">
        <v>127</v>
      </c>
      <c r="AC826" s="57" t="s">
        <v>937</v>
      </c>
      <c r="AD826" s="45">
        <v>180</v>
      </c>
      <c r="AF826" s="45">
        <v>180</v>
      </c>
      <c r="AO826" s="60">
        <v>0.03</v>
      </c>
    </row>
    <row r="827" spans="1:41" ht="20.25" customHeight="1" x14ac:dyDescent="0.45">
      <c r="A827" s="62" t="str">
        <f>VLOOKUP(E827,销售员!A:B,2,0)</f>
        <v>南区</v>
      </c>
      <c r="B827" s="62" t="str">
        <f>VLOOKUP(E827,销售员!A:C,3,0)</f>
        <v>沪浙</v>
      </c>
      <c r="C827" s="24" t="str">
        <f>VLOOKUP(E827,销售员!A:D,4,0)</f>
        <v>上海</v>
      </c>
      <c r="D827" s="45">
        <v>823564</v>
      </c>
      <c r="E827" s="46" t="s">
        <v>908</v>
      </c>
      <c r="F827" s="45" t="s">
        <v>3582</v>
      </c>
      <c r="G827" s="45" t="s">
        <v>3573</v>
      </c>
      <c r="H827" s="45" t="s">
        <v>3583</v>
      </c>
      <c r="I827" s="44" t="s">
        <v>3584</v>
      </c>
      <c r="J827" s="47">
        <v>2332656</v>
      </c>
      <c r="K827" s="48" t="s">
        <v>79</v>
      </c>
      <c r="L827" s="49">
        <v>2440872</v>
      </c>
      <c r="M827" s="50">
        <v>4.4299999999999999E-2</v>
      </c>
      <c r="N827" s="46">
        <v>0</v>
      </c>
      <c r="O827" s="51" t="s">
        <v>3738</v>
      </c>
      <c r="P827" s="52" t="s">
        <v>453</v>
      </c>
      <c r="Q827" s="52" t="s">
        <v>81</v>
      </c>
      <c r="R827" s="53" t="s">
        <v>51</v>
      </c>
      <c r="V827" s="53">
        <v>270</v>
      </c>
      <c r="W827" s="53">
        <v>1.5</v>
      </c>
      <c r="X827" s="54">
        <v>45715.647847222201</v>
      </c>
      <c r="Y827" s="45" t="s">
        <v>92</v>
      </c>
      <c r="Z827" s="100" t="s">
        <v>3739</v>
      </c>
      <c r="AA827" s="44" t="s">
        <v>1262</v>
      </c>
      <c r="AB827" s="101" t="s">
        <v>4051</v>
      </c>
      <c r="AC827" s="57" t="s">
        <v>2901</v>
      </c>
      <c r="AD827" s="45">
        <v>270</v>
      </c>
      <c r="AF827" s="45">
        <v>270</v>
      </c>
      <c r="AO827" s="60">
        <v>0.03</v>
      </c>
    </row>
    <row r="828" spans="1:41" ht="20.25" customHeight="1" x14ac:dyDescent="0.45">
      <c r="A828" s="62" t="str">
        <f>VLOOKUP(E828,销售员!A:B,2,0)</f>
        <v>南区</v>
      </c>
      <c r="B828" s="62" t="str">
        <f>VLOOKUP(E828,销售员!A:C,3,0)</f>
        <v>福建</v>
      </c>
      <c r="C828" s="24" t="str">
        <f>VLOOKUP(E828,销售员!A:D,4,0)</f>
        <v>福建</v>
      </c>
      <c r="D828" s="45">
        <v>823672</v>
      </c>
      <c r="E828" s="46" t="s">
        <v>676</v>
      </c>
      <c r="F828" s="45" t="s">
        <v>4052</v>
      </c>
      <c r="G828" s="45" t="s">
        <v>756</v>
      </c>
      <c r="H828" s="45" t="s">
        <v>4053</v>
      </c>
      <c r="I828" s="44" t="s">
        <v>4054</v>
      </c>
      <c r="J828" s="47">
        <v>38794.89</v>
      </c>
      <c r="K828" s="48" t="s">
        <v>79</v>
      </c>
      <c r="L828" s="49">
        <v>40622.92</v>
      </c>
      <c r="M828" s="50">
        <v>4.4999999999999998E-2</v>
      </c>
      <c r="N828" s="46">
        <v>0</v>
      </c>
      <c r="O828" s="51" t="s">
        <v>3292</v>
      </c>
      <c r="P828" s="52" t="s">
        <v>91</v>
      </c>
      <c r="Q828" s="52" t="s">
        <v>113</v>
      </c>
      <c r="X828" s="54">
        <v>45715.659849536998</v>
      </c>
      <c r="Y828" s="45" t="s">
        <v>52</v>
      </c>
      <c r="Z828" s="55" t="s">
        <v>119</v>
      </c>
      <c r="AA828" s="44" t="s">
        <v>94</v>
      </c>
      <c r="AC828" s="57" t="s">
        <v>937</v>
      </c>
      <c r="AD828" s="45">
        <v>60</v>
      </c>
      <c r="AF828" s="45">
        <v>60</v>
      </c>
      <c r="AO828" s="60">
        <v>4.4999999999999998E-2</v>
      </c>
    </row>
    <row r="829" spans="1:41" ht="20.25" customHeight="1" x14ac:dyDescent="0.45">
      <c r="A829" s="62" t="str">
        <f>VLOOKUP(E829,销售员!A:B,2,0)</f>
        <v>北区</v>
      </c>
      <c r="B829" s="62" t="str">
        <f>VLOOKUP(E829,销售员!A:C,3,0)</f>
        <v>行业业务</v>
      </c>
      <c r="C829" s="24" t="str">
        <f>VLOOKUP(E829,销售员!A:D,4,0)</f>
        <v>泛政府</v>
      </c>
      <c r="D829" s="45">
        <v>823455</v>
      </c>
      <c r="E829" s="46" t="s">
        <v>85</v>
      </c>
      <c r="F829" s="45" t="s">
        <v>4055</v>
      </c>
      <c r="G829" s="45" t="s">
        <v>87</v>
      </c>
      <c r="H829" s="45" t="s">
        <v>4056</v>
      </c>
      <c r="I829" s="44" t="s">
        <v>4057</v>
      </c>
      <c r="J829" s="47">
        <v>53504.11</v>
      </c>
      <c r="K829" s="48" t="s">
        <v>79</v>
      </c>
      <c r="L829" s="49">
        <v>54905.4</v>
      </c>
      <c r="M829" s="50">
        <v>2.5499999999999998E-2</v>
      </c>
      <c r="N829" s="46">
        <v>0</v>
      </c>
      <c r="O829" s="51" t="s">
        <v>3662</v>
      </c>
      <c r="P829" s="52" t="s">
        <v>91</v>
      </c>
      <c r="Q829" s="52" t="s">
        <v>113</v>
      </c>
      <c r="X829" s="54">
        <v>45715.674317129597</v>
      </c>
      <c r="Y829" s="45" t="s">
        <v>118</v>
      </c>
      <c r="Z829" s="55" t="s">
        <v>119</v>
      </c>
      <c r="AA829" s="44" t="s">
        <v>105</v>
      </c>
      <c r="AC829" s="57" t="s">
        <v>937</v>
      </c>
      <c r="AD829" s="45">
        <v>3</v>
      </c>
      <c r="AF829" s="45">
        <v>3</v>
      </c>
      <c r="AO829" s="60">
        <v>4.4999999999999998E-2</v>
      </c>
    </row>
    <row r="830" spans="1:41" ht="20.25" customHeight="1" x14ac:dyDescent="0.45">
      <c r="A830" s="62" t="str">
        <f>VLOOKUP(E830,销售员!A:B,2,0)</f>
        <v>南区</v>
      </c>
      <c r="B830" s="62" t="str">
        <f>VLOOKUP(E830,销售员!A:C,3,0)</f>
        <v>福建</v>
      </c>
      <c r="C830" s="24" t="str">
        <f>VLOOKUP(E830,销售员!A:D,4,0)</f>
        <v>福建</v>
      </c>
      <c r="D830" s="45">
        <v>823625</v>
      </c>
      <c r="E830" s="46" t="s">
        <v>676</v>
      </c>
      <c r="F830" s="45" t="s">
        <v>4030</v>
      </c>
      <c r="G830" s="45" t="s">
        <v>1051</v>
      </c>
      <c r="H830" s="45" t="s">
        <v>4031</v>
      </c>
      <c r="I830" s="44" t="s">
        <v>4032</v>
      </c>
      <c r="J830" s="47">
        <v>1308942.8600000001</v>
      </c>
      <c r="K830" s="48" t="s">
        <v>79</v>
      </c>
      <c r="L830" s="49">
        <v>685313.09</v>
      </c>
      <c r="M830" s="50">
        <v>-0.91</v>
      </c>
      <c r="N830" s="46">
        <v>0</v>
      </c>
      <c r="O830" s="51" t="s">
        <v>3292</v>
      </c>
      <c r="P830" s="52" t="s">
        <v>91</v>
      </c>
      <c r="Q830" s="52" t="s">
        <v>113</v>
      </c>
      <c r="X830" s="54">
        <v>45715.679930555598</v>
      </c>
      <c r="Y830" s="45" t="s">
        <v>52</v>
      </c>
      <c r="Z830" s="55" t="s">
        <v>119</v>
      </c>
      <c r="AA830" s="44" t="s">
        <v>94</v>
      </c>
      <c r="AB830" s="56" t="s">
        <v>4034</v>
      </c>
      <c r="AC830" s="57" t="s">
        <v>610</v>
      </c>
      <c r="AD830" s="45">
        <v>60</v>
      </c>
      <c r="AF830" s="45">
        <v>60</v>
      </c>
      <c r="AO830" s="60">
        <v>4.4999999999999998E-2</v>
      </c>
    </row>
    <row r="831" spans="1:41" ht="20.25" customHeight="1" x14ac:dyDescent="0.45">
      <c r="A831" s="62" t="str">
        <f>VLOOKUP(E831,销售员!A:B,2,0)</f>
        <v>北区</v>
      </c>
      <c r="B831" s="62" t="str">
        <f>VLOOKUP(E831,销售员!A:C,3,0)</f>
        <v>京津冀</v>
      </c>
      <c r="C831" s="24" t="str">
        <f>VLOOKUP(E831,销售员!A:D,4,0)</f>
        <v>北京</v>
      </c>
      <c r="D831" s="45">
        <v>823544</v>
      </c>
      <c r="E831" s="46" t="s">
        <v>692</v>
      </c>
      <c r="F831" s="45" t="s">
        <v>4058</v>
      </c>
      <c r="G831" s="45" t="s">
        <v>473</v>
      </c>
      <c r="H831" s="45" t="s">
        <v>4059</v>
      </c>
      <c r="I831" s="44" t="s">
        <v>4060</v>
      </c>
      <c r="J831" s="47">
        <v>77452.399999999994</v>
      </c>
      <c r="K831" s="48" t="s">
        <v>79</v>
      </c>
      <c r="L831" s="49">
        <v>81102</v>
      </c>
      <c r="M831" s="50">
        <v>4.4999999999999998E-2</v>
      </c>
      <c r="N831" s="46">
        <v>23519</v>
      </c>
      <c r="O831" s="51" t="s">
        <v>4061</v>
      </c>
      <c r="P831" s="52" t="s">
        <v>91</v>
      </c>
      <c r="Q831" s="52" t="s">
        <v>113</v>
      </c>
      <c r="X831" s="54">
        <v>45715.682442129597</v>
      </c>
      <c r="Y831" s="45" t="s">
        <v>92</v>
      </c>
      <c r="Z831" s="55" t="s">
        <v>119</v>
      </c>
      <c r="AA831" s="44" t="s">
        <v>127</v>
      </c>
      <c r="AB831" s="56" t="s">
        <v>4062</v>
      </c>
      <c r="AC831" s="57" t="s">
        <v>484</v>
      </c>
      <c r="AD831" s="45">
        <v>60</v>
      </c>
      <c r="AF831" s="45">
        <v>60</v>
      </c>
      <c r="AO831" s="60">
        <v>4.4999999999999998E-2</v>
      </c>
    </row>
    <row r="832" spans="1:41" ht="20.25" customHeight="1" x14ac:dyDescent="0.45">
      <c r="A832" s="62" t="str">
        <f>VLOOKUP(E832,销售员!A:B,2,0)</f>
        <v>南区</v>
      </c>
      <c r="B832" s="62" t="str">
        <f>VLOOKUP(E832,销售员!A:C,3,0)</f>
        <v>云贵川渝</v>
      </c>
      <c r="C832" s="24" t="str">
        <f>VLOOKUP(E832,销售员!A:D,4,0)</f>
        <v>贵州</v>
      </c>
      <c r="D832" s="45">
        <v>823604</v>
      </c>
      <c r="E832" s="46" t="s">
        <v>1498</v>
      </c>
      <c r="F832" s="45" t="s">
        <v>4063</v>
      </c>
      <c r="G832" s="45" t="s">
        <v>933</v>
      </c>
      <c r="H832" s="45" t="s">
        <v>4064</v>
      </c>
      <c r="I832" s="44" t="s">
        <v>4065</v>
      </c>
      <c r="J832" s="47">
        <v>267931.71999999997</v>
      </c>
      <c r="K832" s="48" t="s">
        <v>79</v>
      </c>
      <c r="L832" s="49">
        <v>140279.23000000001</v>
      </c>
      <c r="M832" s="50">
        <v>-0.91</v>
      </c>
      <c r="N832" s="46">
        <v>0</v>
      </c>
      <c r="O832" s="51" t="s">
        <v>4066</v>
      </c>
      <c r="P832" s="52" t="s">
        <v>398</v>
      </c>
      <c r="Q832" s="52" t="s">
        <v>113</v>
      </c>
      <c r="R832" s="53" t="s">
        <v>51</v>
      </c>
      <c r="V832" s="53">
        <v>90</v>
      </c>
      <c r="X832" s="54">
        <v>45715.684108796297</v>
      </c>
      <c r="Y832" s="45" t="s">
        <v>52</v>
      </c>
      <c r="Z832" s="55" t="s">
        <v>1733</v>
      </c>
      <c r="AA832" s="44" t="s">
        <v>54</v>
      </c>
      <c r="AC832" s="57" t="s">
        <v>937</v>
      </c>
      <c r="AD832" s="45">
        <v>90</v>
      </c>
      <c r="AF832" s="45">
        <v>90</v>
      </c>
      <c r="AO832" s="60">
        <v>4.4999999999999998E-2</v>
      </c>
    </row>
    <row r="833" spans="1:41" ht="20.25" customHeight="1" x14ac:dyDescent="0.45">
      <c r="A833" s="62" t="str">
        <f>VLOOKUP(E833,销售员!A:B,2,0)</f>
        <v>南区</v>
      </c>
      <c r="B833" s="62" t="str">
        <f>VLOOKUP(E833,销售员!A:C,3,0)</f>
        <v>苏皖</v>
      </c>
      <c r="C833" s="24" t="str">
        <f>VLOOKUP(E833,销售员!A:D,4,0)</f>
        <v>安徽</v>
      </c>
      <c r="D833" s="45">
        <v>823674</v>
      </c>
      <c r="E833" s="46" t="s">
        <v>180</v>
      </c>
      <c r="F833" s="45" t="s">
        <v>3919</v>
      </c>
      <c r="G833" s="45" t="s">
        <v>3268</v>
      </c>
      <c r="H833" s="45" t="s">
        <v>3920</v>
      </c>
      <c r="I833" s="44" t="s">
        <v>3921</v>
      </c>
      <c r="J833" s="47">
        <v>31774.11</v>
      </c>
      <c r="K833" s="48" t="s">
        <v>79</v>
      </c>
      <c r="L833" s="49">
        <v>33271.300000000003</v>
      </c>
      <c r="M833" s="50">
        <v>4.4999999999999998E-2</v>
      </c>
      <c r="N833" s="46">
        <v>0</v>
      </c>
      <c r="O833" s="51" t="s">
        <v>4067</v>
      </c>
      <c r="Q833" s="52" t="s">
        <v>81</v>
      </c>
      <c r="X833" s="54">
        <v>45715.700902777797</v>
      </c>
      <c r="Y833" s="45" t="s">
        <v>92</v>
      </c>
      <c r="Z833" s="55" t="s">
        <v>119</v>
      </c>
      <c r="AA833" s="44" t="s">
        <v>83</v>
      </c>
      <c r="AC833" s="57" t="s">
        <v>937</v>
      </c>
      <c r="AD833" s="45">
        <v>30</v>
      </c>
      <c r="AF833" s="45">
        <v>30</v>
      </c>
      <c r="AO833" s="60">
        <v>4.4999999999999998E-2</v>
      </c>
    </row>
    <row r="834" spans="1:41" ht="20.25" customHeight="1" x14ac:dyDescent="0.45">
      <c r="A834" s="62" t="str">
        <f>VLOOKUP(E834,销售员!A:B,2,0)</f>
        <v>南区</v>
      </c>
      <c r="B834" s="62" t="str">
        <f>VLOOKUP(E834,销售员!A:C,3,0)</f>
        <v>湘桂琼</v>
      </c>
      <c r="C834" s="24" t="str">
        <f>VLOOKUP(E834,销售员!A:D,4,0)</f>
        <v>海南</v>
      </c>
      <c r="D834" s="45">
        <v>823711</v>
      </c>
      <c r="E834" s="46" t="s">
        <v>1901</v>
      </c>
      <c r="F834" s="45" t="s">
        <v>4068</v>
      </c>
      <c r="G834" s="45" t="s">
        <v>1983</v>
      </c>
      <c r="H834" s="45" t="s">
        <v>4069</v>
      </c>
      <c r="I834" s="44" t="s">
        <v>4070</v>
      </c>
      <c r="J834" s="47">
        <v>21101.68</v>
      </c>
      <c r="K834" s="48" t="s">
        <v>79</v>
      </c>
      <c r="L834" s="49">
        <v>21654</v>
      </c>
      <c r="M834" s="50">
        <v>2.5499999999999998E-2</v>
      </c>
      <c r="N834" s="46">
        <v>0</v>
      </c>
      <c r="O834" s="51" t="s">
        <v>3681</v>
      </c>
      <c r="P834" s="52" t="s">
        <v>91</v>
      </c>
      <c r="Q834" s="52" t="s">
        <v>113</v>
      </c>
      <c r="X834" s="54">
        <v>45715.703958333303</v>
      </c>
      <c r="Y834" s="45" t="s">
        <v>118</v>
      </c>
      <c r="Z834" s="55" t="s">
        <v>119</v>
      </c>
      <c r="AA834" s="44" t="s">
        <v>83</v>
      </c>
      <c r="AC834" s="57" t="s">
        <v>937</v>
      </c>
      <c r="AD834" s="45">
        <v>0</v>
      </c>
      <c r="AF834" s="45">
        <v>0</v>
      </c>
      <c r="AO834" s="60">
        <v>4.4999999999999998E-2</v>
      </c>
    </row>
    <row r="835" spans="1:41" ht="20.25" customHeight="1" x14ac:dyDescent="0.45">
      <c r="A835" s="62" t="str">
        <f>VLOOKUP(E835,销售员!A:B,2,0)</f>
        <v>南区</v>
      </c>
      <c r="B835" s="62" t="str">
        <f>VLOOKUP(E835,销售员!A:C,3,0)</f>
        <v>广深</v>
      </c>
      <c r="C835" s="24" t="str">
        <f>VLOOKUP(E835,销售员!A:D,4,0)</f>
        <v>广东</v>
      </c>
      <c r="D835" s="45">
        <v>823695</v>
      </c>
      <c r="E835" s="46" t="s">
        <v>505</v>
      </c>
      <c r="F835" s="45" t="s">
        <v>4071</v>
      </c>
      <c r="G835" s="45" t="s">
        <v>4072</v>
      </c>
      <c r="H835" s="45" t="s">
        <v>4073</v>
      </c>
      <c r="I835" s="44" t="s">
        <v>4074</v>
      </c>
      <c r="J835" s="47">
        <v>32689.465339999999</v>
      </c>
      <c r="K835" s="48" t="s">
        <v>79</v>
      </c>
      <c r="L835" s="49">
        <v>34213</v>
      </c>
      <c r="M835" s="50">
        <v>4.4499999999999998E-2</v>
      </c>
      <c r="N835" s="46">
        <v>0</v>
      </c>
      <c r="O835" s="51" t="s">
        <v>4075</v>
      </c>
      <c r="Q835" s="52" t="s">
        <v>103</v>
      </c>
      <c r="R835" s="53" t="s">
        <v>51</v>
      </c>
      <c r="V835" s="53">
        <v>150</v>
      </c>
      <c r="X835" s="54">
        <v>45715.713113425903</v>
      </c>
      <c r="Y835" s="45" t="s">
        <v>92</v>
      </c>
      <c r="Z835" s="55" t="s">
        <v>4076</v>
      </c>
      <c r="AA835" s="44" t="s">
        <v>94</v>
      </c>
      <c r="AB835" s="56" t="s">
        <v>4077</v>
      </c>
      <c r="AC835" s="57" t="s">
        <v>2901</v>
      </c>
      <c r="AD835" s="45">
        <v>150</v>
      </c>
      <c r="AF835" s="45">
        <v>150</v>
      </c>
      <c r="AO835" s="60">
        <v>4.4499999999999998E-2</v>
      </c>
    </row>
    <row r="836" spans="1:41" ht="20.25" customHeight="1" x14ac:dyDescent="0.45">
      <c r="A836" s="62" t="str">
        <f>VLOOKUP(E836,销售员!A:B,2,0)</f>
        <v>南区</v>
      </c>
      <c r="B836" s="62" t="str">
        <f>VLOOKUP(E836,销售员!A:C,3,0)</f>
        <v>福建</v>
      </c>
      <c r="C836" s="24" t="str">
        <f>VLOOKUP(E836,销售员!A:D,4,0)</f>
        <v>福建</v>
      </c>
      <c r="D836" s="45">
        <v>823723</v>
      </c>
      <c r="E836" s="46" t="s">
        <v>638</v>
      </c>
      <c r="F836" s="45" t="s">
        <v>4078</v>
      </c>
      <c r="G836" s="45" t="s">
        <v>4079</v>
      </c>
      <c r="H836" s="45" t="s">
        <v>4080</v>
      </c>
      <c r="I836" s="44" t="s">
        <v>4081</v>
      </c>
      <c r="J836" s="47">
        <v>95551.26</v>
      </c>
      <c r="K836" s="48" t="s">
        <v>79</v>
      </c>
      <c r="L836" s="49">
        <v>98052.5</v>
      </c>
      <c r="M836" s="50">
        <v>2.5499999999999998E-2</v>
      </c>
      <c r="N836" s="46">
        <v>0</v>
      </c>
      <c r="O836" s="51" t="s">
        <v>2027</v>
      </c>
      <c r="P836" s="52" t="s">
        <v>252</v>
      </c>
      <c r="Q836" s="52" t="s">
        <v>113</v>
      </c>
      <c r="X836" s="54">
        <v>45715.7244444444</v>
      </c>
      <c r="Y836" s="45" t="s">
        <v>118</v>
      </c>
      <c r="Z836" s="55" t="s">
        <v>119</v>
      </c>
      <c r="AA836" s="44" t="s">
        <v>94</v>
      </c>
      <c r="AC836" s="57" t="s">
        <v>937</v>
      </c>
      <c r="AD836" s="45">
        <v>0</v>
      </c>
      <c r="AF836" s="45">
        <v>0</v>
      </c>
      <c r="AO836" s="60">
        <v>4.4999999999999998E-2</v>
      </c>
    </row>
    <row r="837" spans="1:41" ht="20.25" customHeight="1" x14ac:dyDescent="0.45">
      <c r="A837" s="62" t="str">
        <f>VLOOKUP(E837,销售员!A:B,2,0)</f>
        <v>南区</v>
      </c>
      <c r="B837" s="62" t="str">
        <f>VLOOKUP(E837,销售员!A:C,3,0)</f>
        <v>鄂赣</v>
      </c>
      <c r="C837" s="24" t="str">
        <f>VLOOKUP(E837,销售员!A:D,4,0)</f>
        <v>湖北</v>
      </c>
      <c r="D837" s="45">
        <v>823641</v>
      </c>
      <c r="E837" s="46" t="s">
        <v>121</v>
      </c>
      <c r="F837" s="45" t="s">
        <v>2762</v>
      </c>
      <c r="G837" s="45" t="s">
        <v>2763</v>
      </c>
      <c r="H837" s="45" t="s">
        <v>2764</v>
      </c>
      <c r="I837" s="44" t="s">
        <v>2765</v>
      </c>
      <c r="J837" s="47">
        <v>6547141.8099999996</v>
      </c>
      <c r="K837" s="48" t="s">
        <v>79</v>
      </c>
      <c r="L837" s="49">
        <v>6855180.6200000001</v>
      </c>
      <c r="M837" s="50">
        <v>4.4900000000000002E-2</v>
      </c>
      <c r="N837" s="46">
        <v>17170.57</v>
      </c>
      <c r="O837" s="99" t="s">
        <v>4082</v>
      </c>
      <c r="P837" s="52" t="s">
        <v>61</v>
      </c>
      <c r="Q837" s="52" t="s">
        <v>81</v>
      </c>
      <c r="R837" s="53" t="s">
        <v>51</v>
      </c>
      <c r="S837" s="53" t="s">
        <v>51</v>
      </c>
      <c r="T837" s="53">
        <v>120</v>
      </c>
      <c r="V837" s="53">
        <v>124</v>
      </c>
      <c r="X837" s="54">
        <v>45715.750914351898</v>
      </c>
      <c r="Y837" s="45" t="s">
        <v>52</v>
      </c>
      <c r="Z837" s="55" t="s">
        <v>4083</v>
      </c>
      <c r="AA837" s="44" t="s">
        <v>1262</v>
      </c>
      <c r="AC837" s="57" t="s">
        <v>2901</v>
      </c>
      <c r="AD837" s="45" t="s">
        <v>4084</v>
      </c>
      <c r="AF837" s="45" t="s">
        <v>4084</v>
      </c>
      <c r="AO837" s="60">
        <v>4.4900000000000002E-2</v>
      </c>
    </row>
    <row r="838" spans="1:41" ht="20.25" customHeight="1" x14ac:dyDescent="0.45">
      <c r="A838" s="62" t="str">
        <f>VLOOKUP(E838,销售员!A:B,2,0)</f>
        <v>南区</v>
      </c>
      <c r="B838" s="62" t="str">
        <f>VLOOKUP(E838,销售员!A:C,3,0)</f>
        <v>云贵川渝</v>
      </c>
      <c r="C838" s="24" t="str">
        <f>VLOOKUP(E838,销售员!A:D,4,0)</f>
        <v>贵州</v>
      </c>
      <c r="D838" s="45">
        <v>823692</v>
      </c>
      <c r="E838" s="46" t="s">
        <v>1498</v>
      </c>
      <c r="F838" s="45" t="s">
        <v>4085</v>
      </c>
      <c r="G838" s="45" t="s">
        <v>4086</v>
      </c>
      <c r="H838" s="45" t="s">
        <v>4087</v>
      </c>
      <c r="I838" s="44" t="s">
        <v>4088</v>
      </c>
      <c r="J838" s="47">
        <v>157467.68</v>
      </c>
      <c r="K838" s="48" t="s">
        <v>79</v>
      </c>
      <c r="L838" s="49">
        <v>159091</v>
      </c>
      <c r="M838" s="50">
        <v>1.0200000000000001E-2</v>
      </c>
      <c r="N838" s="46">
        <v>0</v>
      </c>
      <c r="O838" s="51" t="s">
        <v>4089</v>
      </c>
      <c r="P838" s="52" t="s">
        <v>213</v>
      </c>
      <c r="Q838" s="52" t="s">
        <v>113</v>
      </c>
      <c r="X838" s="54">
        <v>45715.752627314803</v>
      </c>
      <c r="Y838" s="45" t="s">
        <v>118</v>
      </c>
      <c r="Z838" s="55" t="s">
        <v>119</v>
      </c>
      <c r="AA838" s="44" t="s">
        <v>54</v>
      </c>
      <c r="AB838" s="56" t="s">
        <v>4090</v>
      </c>
      <c r="AC838" s="57" t="s">
        <v>2901</v>
      </c>
      <c r="AD838" s="45">
        <v>0</v>
      </c>
      <c r="AF838" s="45">
        <v>0</v>
      </c>
      <c r="AO838" s="60">
        <v>0.03</v>
      </c>
    </row>
    <row r="839" spans="1:41" ht="20.25" customHeight="1" x14ac:dyDescent="0.45">
      <c r="A839" s="62" t="str">
        <f>VLOOKUP(E839,销售员!A:B,2,0)</f>
        <v>南区</v>
      </c>
      <c r="B839" s="62" t="str">
        <f>VLOOKUP(E839,销售员!A:C,3,0)</f>
        <v>鄂赣</v>
      </c>
      <c r="C839" s="24" t="str">
        <f>VLOOKUP(E839,销售员!A:D,4,0)</f>
        <v>湖北</v>
      </c>
      <c r="D839" s="45">
        <v>823162</v>
      </c>
      <c r="E839" s="46" t="s">
        <v>454</v>
      </c>
      <c r="F839" s="45" t="s">
        <v>4091</v>
      </c>
      <c r="G839" s="45" t="s">
        <v>3750</v>
      </c>
      <c r="H839" s="45" t="s">
        <v>4092</v>
      </c>
      <c r="I839" s="44" t="s">
        <v>4093</v>
      </c>
      <c r="J839" s="47">
        <v>1744759.54</v>
      </c>
      <c r="K839" s="48" t="s">
        <v>79</v>
      </c>
      <c r="L839" s="49">
        <v>1790434</v>
      </c>
      <c r="M839" s="50">
        <v>2.5499999999999998E-2</v>
      </c>
      <c r="N839" s="46">
        <v>0</v>
      </c>
      <c r="O839" s="99" t="s">
        <v>4094</v>
      </c>
      <c r="P839" s="52" t="s">
        <v>61</v>
      </c>
      <c r="Q839" s="52" t="s">
        <v>113</v>
      </c>
      <c r="X839" s="54">
        <v>45715.753078703703</v>
      </c>
      <c r="Y839" s="45" t="s">
        <v>118</v>
      </c>
      <c r="Z839" s="55" t="s">
        <v>119</v>
      </c>
      <c r="AA839" s="44" t="s">
        <v>1262</v>
      </c>
      <c r="AB839" s="101" t="s">
        <v>4095</v>
      </c>
      <c r="AC839" s="57" t="s">
        <v>2901</v>
      </c>
      <c r="AD839" s="45" t="s">
        <v>3864</v>
      </c>
      <c r="AF839" s="45" t="s">
        <v>3864</v>
      </c>
      <c r="AO839" s="60">
        <v>4.4999999999999998E-2</v>
      </c>
    </row>
    <row r="840" spans="1:41" ht="20.25" customHeight="1" x14ac:dyDescent="0.45">
      <c r="A840" s="62" t="str">
        <f>VLOOKUP(E840,销售员!A:B,2,0)</f>
        <v>北区</v>
      </c>
      <c r="B840" s="62" t="str">
        <f>VLOOKUP(E840,销售员!A:C,3,0)</f>
        <v>陕豫鲁</v>
      </c>
      <c r="C840" s="24" t="str">
        <f>VLOOKUP(E840,销售员!A:D,4,0)</f>
        <v>山东</v>
      </c>
      <c r="D840" s="45">
        <v>823731</v>
      </c>
      <c r="E840" s="46" t="s">
        <v>400</v>
      </c>
      <c r="F840" s="45" t="s">
        <v>4096</v>
      </c>
      <c r="G840" s="45" t="s">
        <v>666</v>
      </c>
      <c r="H840" s="45" t="s">
        <v>4097</v>
      </c>
      <c r="I840" s="44" t="s">
        <v>2712</v>
      </c>
      <c r="J840" s="47">
        <v>86433.170880000005</v>
      </c>
      <c r="K840" s="48" t="s">
        <v>79</v>
      </c>
      <c r="L840" s="49">
        <v>90556.74</v>
      </c>
      <c r="M840" s="50">
        <v>4.5499999999999999E-2</v>
      </c>
      <c r="N840" s="46">
        <v>0</v>
      </c>
      <c r="O840" s="51" t="s">
        <v>4098</v>
      </c>
      <c r="Q840" s="52" t="s">
        <v>103</v>
      </c>
      <c r="R840" s="53" t="s">
        <v>51</v>
      </c>
      <c r="S840" s="53" t="s">
        <v>51</v>
      </c>
      <c r="T840" s="53">
        <v>150</v>
      </c>
      <c r="V840" s="53">
        <v>150</v>
      </c>
      <c r="X840" s="54">
        <v>45716.408668981501</v>
      </c>
      <c r="Y840" s="45" t="s">
        <v>92</v>
      </c>
      <c r="Z840" s="55" t="s">
        <v>114</v>
      </c>
      <c r="AA840" s="44" t="s">
        <v>105</v>
      </c>
      <c r="AC840" s="57" t="s">
        <v>937</v>
      </c>
      <c r="AD840" s="45">
        <v>150</v>
      </c>
      <c r="AF840" s="45">
        <v>150</v>
      </c>
      <c r="AO840" s="60">
        <v>4.5499999999999999E-2</v>
      </c>
    </row>
    <row r="841" spans="1:41" ht="20.25" customHeight="1" x14ac:dyDescent="0.45">
      <c r="A841" s="62" t="str">
        <f>VLOOKUP(E841,销售员!A:B,2,0)</f>
        <v>南区</v>
      </c>
      <c r="B841" s="62" t="str">
        <f>VLOOKUP(E841,销售员!A:C,3,0)</f>
        <v>鄂赣</v>
      </c>
      <c r="C841" s="24" t="str">
        <f>VLOOKUP(E841,销售员!A:D,4,0)</f>
        <v>江西</v>
      </c>
      <c r="D841" s="45">
        <v>823610</v>
      </c>
      <c r="E841" s="46" t="s">
        <v>670</v>
      </c>
      <c r="F841" s="45" t="s">
        <v>4099</v>
      </c>
      <c r="G841" s="45" t="s">
        <v>4100</v>
      </c>
      <c r="H841" s="45" t="s">
        <v>4101</v>
      </c>
      <c r="I841" s="44" t="s">
        <v>4102</v>
      </c>
      <c r="J841" s="47">
        <v>339083.35</v>
      </c>
      <c r="K841" s="48" t="s">
        <v>79</v>
      </c>
      <c r="L841" s="49">
        <v>350000</v>
      </c>
      <c r="M841" s="50">
        <v>3.1199999999999999E-2</v>
      </c>
      <c r="N841" s="46">
        <v>0</v>
      </c>
      <c r="O841" s="51" t="s">
        <v>4103</v>
      </c>
      <c r="P841" s="52" t="s">
        <v>91</v>
      </c>
      <c r="Q841" s="52" t="s">
        <v>113</v>
      </c>
      <c r="R841" s="53" t="s">
        <v>51</v>
      </c>
      <c r="T841" s="53">
        <v>150</v>
      </c>
      <c r="V841" s="53">
        <v>150</v>
      </c>
      <c r="X841" s="54">
        <v>45716.418009259301</v>
      </c>
      <c r="Y841" s="45" t="s">
        <v>52</v>
      </c>
      <c r="Z841" s="55" t="s">
        <v>4104</v>
      </c>
      <c r="AA841" s="44" t="s">
        <v>1262</v>
      </c>
      <c r="AB841" s="56" t="s">
        <v>4105</v>
      </c>
      <c r="AC841" s="57" t="s">
        <v>2901</v>
      </c>
      <c r="AD841" s="45" t="s">
        <v>4106</v>
      </c>
      <c r="AE841" s="58">
        <v>0.3</v>
      </c>
      <c r="AF841" s="45">
        <v>0</v>
      </c>
      <c r="AG841" s="59">
        <v>0.7</v>
      </c>
      <c r="AH841" s="45">
        <v>150</v>
      </c>
      <c r="AO841" s="60">
        <v>3.1199999999999999E-2</v>
      </c>
    </row>
    <row r="842" spans="1:41" ht="20.25" customHeight="1" x14ac:dyDescent="0.45">
      <c r="A842" s="62" t="str">
        <f>VLOOKUP(E842,销售员!A:B,2,0)</f>
        <v>南区</v>
      </c>
      <c r="B842" s="62" t="str">
        <f>VLOOKUP(E842,销售员!A:C,3,0)</f>
        <v>鄂赣</v>
      </c>
      <c r="C842" s="24" t="str">
        <f>VLOOKUP(E842,销售员!A:D,4,0)</f>
        <v>江西</v>
      </c>
      <c r="D842" s="45">
        <v>823774</v>
      </c>
      <c r="E842" s="46" t="s">
        <v>670</v>
      </c>
      <c r="F842" s="45" t="s">
        <v>4107</v>
      </c>
      <c r="G842" s="45" t="s">
        <v>1390</v>
      </c>
      <c r="H842" s="45" t="s">
        <v>4108</v>
      </c>
      <c r="I842" s="44" t="s">
        <v>4109</v>
      </c>
      <c r="J842" s="47">
        <v>6843.93</v>
      </c>
      <c r="K842" s="48" t="s">
        <v>79</v>
      </c>
      <c r="L842" s="49">
        <v>7166.1</v>
      </c>
      <c r="M842" s="50">
        <v>4.4999999999999998E-2</v>
      </c>
      <c r="N842" s="46">
        <v>1858.1</v>
      </c>
      <c r="O842" s="51" t="s">
        <v>4110</v>
      </c>
      <c r="P842" s="52" t="s">
        <v>91</v>
      </c>
      <c r="Q842" s="52" t="s">
        <v>113</v>
      </c>
      <c r="X842" s="54">
        <v>45716.420416666697</v>
      </c>
      <c r="Y842" s="45" t="s">
        <v>52</v>
      </c>
      <c r="Z842" s="55" t="s">
        <v>119</v>
      </c>
      <c r="AA842" s="44" t="s">
        <v>1262</v>
      </c>
      <c r="AC842" s="57" t="s">
        <v>2901</v>
      </c>
      <c r="AD842" s="45">
        <v>60</v>
      </c>
      <c r="AF842" s="45">
        <v>60</v>
      </c>
      <c r="AO842" s="60">
        <v>4.4999999999999998E-2</v>
      </c>
    </row>
    <row r="843" spans="1:41" ht="20.25" customHeight="1" x14ac:dyDescent="0.45">
      <c r="A843" s="62" t="str">
        <f>VLOOKUP(E843,销售员!A:B,2,0)</f>
        <v>南区</v>
      </c>
      <c r="B843" s="62" t="str">
        <f>VLOOKUP(E843,销售员!A:C,3,0)</f>
        <v>广深</v>
      </c>
      <c r="C843" s="24" t="str">
        <f>VLOOKUP(E843,销售员!A:D,4,0)</f>
        <v>广东</v>
      </c>
      <c r="D843" s="45">
        <v>823225</v>
      </c>
      <c r="E843" s="46" t="s">
        <v>97</v>
      </c>
      <c r="F843" s="45" t="s">
        <v>4111</v>
      </c>
      <c r="G843" s="45" t="s">
        <v>2723</v>
      </c>
      <c r="H843" s="45" t="s">
        <v>4112</v>
      </c>
      <c r="I843" s="44" t="s">
        <v>4113</v>
      </c>
      <c r="J843" s="47">
        <v>16627.3</v>
      </c>
      <c r="K843" s="48" t="s">
        <v>79</v>
      </c>
      <c r="L843" s="49">
        <v>17410.78</v>
      </c>
      <c r="M843" s="50">
        <v>4.4999999999999998E-2</v>
      </c>
      <c r="N843" s="46">
        <v>0</v>
      </c>
      <c r="O843" s="51" t="s">
        <v>4114</v>
      </c>
      <c r="P843" s="52" t="s">
        <v>91</v>
      </c>
      <c r="Q843" s="52" t="s">
        <v>113</v>
      </c>
      <c r="R843" s="53" t="s">
        <v>51</v>
      </c>
      <c r="V843" s="53">
        <v>90</v>
      </c>
      <c r="X843" s="54">
        <v>45716.421145833301</v>
      </c>
      <c r="Y843" s="45" t="s">
        <v>92</v>
      </c>
      <c r="Z843" s="55" t="s">
        <v>4115</v>
      </c>
      <c r="AA843" s="44" t="s">
        <v>94</v>
      </c>
      <c r="AB843" s="56" t="s">
        <v>4116</v>
      </c>
      <c r="AC843" s="57" t="s">
        <v>2901</v>
      </c>
      <c r="AD843" s="45">
        <v>90</v>
      </c>
      <c r="AF843" s="45">
        <v>90</v>
      </c>
      <c r="AO843" s="60">
        <v>4.4999999999999998E-2</v>
      </c>
    </row>
    <row r="844" spans="1:41" ht="20.25" customHeight="1" x14ac:dyDescent="0.45">
      <c r="A844" s="62" t="str">
        <f>VLOOKUP(E844,销售员!A:B,2,0)</f>
        <v>北区</v>
      </c>
      <c r="B844" s="62" t="str">
        <f>VLOOKUP(E844,销售员!A:C,3,0)</f>
        <v>陕豫鲁</v>
      </c>
      <c r="C844" s="24" t="str">
        <f>VLOOKUP(E844,销售员!A:D,4,0)</f>
        <v>河南</v>
      </c>
      <c r="D844" s="45">
        <v>823761</v>
      </c>
      <c r="E844" s="46" t="s">
        <v>1626</v>
      </c>
      <c r="F844" s="45" t="s">
        <v>4117</v>
      </c>
      <c r="G844" s="45" t="s">
        <v>4118</v>
      </c>
      <c r="H844" s="45" t="s">
        <v>4119</v>
      </c>
      <c r="I844" s="44" t="s">
        <v>4120</v>
      </c>
      <c r="J844" s="47">
        <v>151161.88</v>
      </c>
      <c r="K844" s="48" t="s">
        <v>79</v>
      </c>
      <c r="L844" s="49">
        <v>158287.62</v>
      </c>
      <c r="M844" s="50">
        <v>4.4999999999999998E-2</v>
      </c>
      <c r="N844" s="46">
        <v>0</v>
      </c>
      <c r="O844" s="51" t="s">
        <v>3676</v>
      </c>
      <c r="P844" s="52" t="s">
        <v>91</v>
      </c>
      <c r="Q844" s="52" t="s">
        <v>113</v>
      </c>
      <c r="X844" s="54">
        <v>45716.426562499997</v>
      </c>
      <c r="Y844" s="45" t="s">
        <v>52</v>
      </c>
      <c r="Z844" s="55" t="s">
        <v>119</v>
      </c>
      <c r="AA844" s="44" t="s">
        <v>105</v>
      </c>
      <c r="AC844" s="57" t="s">
        <v>937</v>
      </c>
      <c r="AD844" s="45">
        <v>60</v>
      </c>
      <c r="AF844" s="45">
        <v>60</v>
      </c>
      <c r="AO844" s="60">
        <v>4.4999999999999998E-2</v>
      </c>
    </row>
    <row r="845" spans="1:41" ht="20.25" customHeight="1" x14ac:dyDescent="0.45">
      <c r="A845" s="62" t="str">
        <f>VLOOKUP(E845,销售员!A:B,2,0)</f>
        <v>北区</v>
      </c>
      <c r="B845" s="62" t="str">
        <f>VLOOKUP(E845,销售员!A:C,3,0)</f>
        <v>新甘青</v>
      </c>
      <c r="C845" s="24" t="str">
        <f>VLOOKUP(E845,销售员!A:D,4,0)</f>
        <v>甘肃</v>
      </c>
      <c r="D845" s="45">
        <v>822726</v>
      </c>
      <c r="E845" s="46" t="s">
        <v>193</v>
      </c>
      <c r="F845" s="45" t="s">
        <v>4121</v>
      </c>
      <c r="G845" s="45" t="s">
        <v>3416</v>
      </c>
      <c r="H845" s="45" t="s">
        <v>4122</v>
      </c>
      <c r="I845" s="44" t="s">
        <v>4123</v>
      </c>
      <c r="J845" s="47">
        <v>14669177.74</v>
      </c>
      <c r="K845" s="48" t="s">
        <v>79</v>
      </c>
      <c r="L845" s="49">
        <v>14972863.960000001</v>
      </c>
      <c r="M845" s="50">
        <v>2.0299999999999999E-2</v>
      </c>
      <c r="N845" s="46">
        <v>0</v>
      </c>
      <c r="O845" s="51" t="s">
        <v>4124</v>
      </c>
      <c r="P845" s="52" t="s">
        <v>266</v>
      </c>
      <c r="Q845" s="52" t="s">
        <v>81</v>
      </c>
      <c r="R845" s="53" t="s">
        <v>51</v>
      </c>
      <c r="V845" s="53">
        <v>180</v>
      </c>
      <c r="W845" s="53">
        <v>-1</v>
      </c>
      <c r="X845" s="54">
        <v>45716.4308564815</v>
      </c>
      <c r="Y845" s="45" t="s">
        <v>92</v>
      </c>
      <c r="Z845" s="55" t="s">
        <v>4125</v>
      </c>
      <c r="AA845" s="44" t="s">
        <v>105</v>
      </c>
      <c r="AB845" s="56" t="s">
        <v>4126</v>
      </c>
      <c r="AC845" s="57" t="s">
        <v>2901</v>
      </c>
      <c r="AD845" s="45" t="s">
        <v>361</v>
      </c>
      <c r="AE845" s="58">
        <v>0.05</v>
      </c>
      <c r="AF845" s="45">
        <v>0</v>
      </c>
      <c r="AG845" s="59">
        <v>0.95</v>
      </c>
      <c r="AH845" s="45">
        <v>180</v>
      </c>
      <c r="AO845" s="60">
        <v>0.03</v>
      </c>
    </row>
    <row r="846" spans="1:41" ht="20.25" customHeight="1" x14ac:dyDescent="0.45">
      <c r="A846" s="62" t="str">
        <f>VLOOKUP(E846,销售员!A:B,2,0)</f>
        <v>北区</v>
      </c>
      <c r="B846" s="62" t="str">
        <f>VLOOKUP(E846,销售员!A:C,3,0)</f>
        <v>行业业务</v>
      </c>
      <c r="C846" s="24" t="str">
        <f>VLOOKUP(E846,销售员!A:D,4,0)</f>
        <v>泛企业</v>
      </c>
      <c r="D846" s="45">
        <v>823545</v>
      </c>
      <c r="E846" s="46" t="s">
        <v>3095</v>
      </c>
      <c r="F846" s="45" t="s">
        <v>4127</v>
      </c>
      <c r="G846" s="45" t="s">
        <v>148</v>
      </c>
      <c r="H846" s="45" t="s">
        <v>4128</v>
      </c>
      <c r="I846" s="44" t="s">
        <v>4129</v>
      </c>
      <c r="J846" s="47">
        <v>620638.5</v>
      </c>
      <c r="K846" s="48" t="s">
        <v>79</v>
      </c>
      <c r="L846" s="49">
        <v>636885.53</v>
      </c>
      <c r="M846" s="50">
        <v>2.5499999999999998E-2</v>
      </c>
      <c r="N846" s="46">
        <v>0</v>
      </c>
      <c r="O846" s="51" t="s">
        <v>4130</v>
      </c>
      <c r="P846" s="52" t="s">
        <v>91</v>
      </c>
      <c r="Q846" s="52" t="s">
        <v>113</v>
      </c>
      <c r="X846" s="54">
        <v>45716.438229166699</v>
      </c>
      <c r="Y846" s="45" t="s">
        <v>118</v>
      </c>
      <c r="Z846" s="55" t="s">
        <v>119</v>
      </c>
      <c r="AA846" s="44" t="s">
        <v>105</v>
      </c>
      <c r="AB846" s="56" t="s">
        <v>4131</v>
      </c>
      <c r="AC846" s="57" t="s">
        <v>2901</v>
      </c>
      <c r="AD846" s="45" t="s">
        <v>118</v>
      </c>
      <c r="AF846" s="45" t="s">
        <v>118</v>
      </c>
      <c r="AO846" s="60">
        <v>4.4999999999999998E-2</v>
      </c>
    </row>
    <row r="847" spans="1:41" ht="20.25" customHeight="1" x14ac:dyDescent="0.45">
      <c r="A847" s="62" t="str">
        <f>VLOOKUP(E847,销售员!A:B,2,0)</f>
        <v>南区</v>
      </c>
      <c r="B847" s="62" t="str">
        <f>VLOOKUP(E847,销售员!A:C,3,0)</f>
        <v>福建</v>
      </c>
      <c r="C847" s="24" t="str">
        <f>VLOOKUP(E847,销售员!A:D,4,0)</f>
        <v>福建</v>
      </c>
      <c r="D847" s="45">
        <v>823616</v>
      </c>
      <c r="E847" s="46" t="s">
        <v>676</v>
      </c>
      <c r="F847" s="45" t="s">
        <v>2925</v>
      </c>
      <c r="G847" s="45" t="s">
        <v>2926</v>
      </c>
      <c r="H847" s="45" t="s">
        <v>2927</v>
      </c>
      <c r="I847" s="44" t="s">
        <v>2928</v>
      </c>
      <c r="J847" s="47">
        <v>230925.47</v>
      </c>
      <c r="K847" s="48" t="s">
        <v>79</v>
      </c>
      <c r="L847" s="49">
        <v>241806.82</v>
      </c>
      <c r="M847" s="50">
        <v>4.4999999999999998E-2</v>
      </c>
      <c r="N847" s="46">
        <v>0</v>
      </c>
      <c r="O847" s="51" t="s">
        <v>3780</v>
      </c>
      <c r="P847" s="52" t="s">
        <v>61</v>
      </c>
      <c r="Q847" s="52" t="s">
        <v>81</v>
      </c>
      <c r="R847" s="53" t="s">
        <v>51</v>
      </c>
      <c r="V847" s="53">
        <v>90</v>
      </c>
      <c r="X847" s="54">
        <v>45716.441203703696</v>
      </c>
      <c r="Y847" s="45" t="s">
        <v>52</v>
      </c>
      <c r="Z847" s="55" t="s">
        <v>4132</v>
      </c>
      <c r="AA847" s="44" t="s">
        <v>94</v>
      </c>
      <c r="AC847" s="57" t="s">
        <v>937</v>
      </c>
      <c r="AD847" s="45">
        <v>90</v>
      </c>
      <c r="AF847" s="45">
        <v>90</v>
      </c>
      <c r="AO847" s="60">
        <v>4.4999999999999998E-2</v>
      </c>
    </row>
    <row r="848" spans="1:41" ht="20.25" customHeight="1" x14ac:dyDescent="0.45">
      <c r="A848" s="62" t="str">
        <f>VLOOKUP(E848,销售员!A:B,2,0)</f>
        <v>南区</v>
      </c>
      <c r="B848" s="62" t="str">
        <f>VLOOKUP(E848,销售员!A:C,3,0)</f>
        <v>广深</v>
      </c>
      <c r="C848" s="24" t="str">
        <f>VLOOKUP(E848,销售员!A:D,4,0)</f>
        <v>广东</v>
      </c>
      <c r="D848" s="45">
        <v>823807</v>
      </c>
      <c r="E848" s="46" t="s">
        <v>97</v>
      </c>
      <c r="F848" s="45" t="s">
        <v>4133</v>
      </c>
      <c r="G848" s="45" t="s">
        <v>4134</v>
      </c>
      <c r="H848" s="45" t="s">
        <v>4135</v>
      </c>
      <c r="I848" s="44" t="s">
        <v>4136</v>
      </c>
      <c r="J848" s="47">
        <v>8300.94</v>
      </c>
      <c r="K848" s="48" t="s">
        <v>79</v>
      </c>
      <c r="L848" s="49">
        <v>8692.08</v>
      </c>
      <c r="M848" s="50">
        <v>4.4999999999999998E-2</v>
      </c>
      <c r="N848" s="46">
        <v>0</v>
      </c>
      <c r="O848" s="51" t="s">
        <v>4137</v>
      </c>
      <c r="P848" s="52" t="s">
        <v>91</v>
      </c>
      <c r="Q848" s="52" t="s">
        <v>113</v>
      </c>
      <c r="X848" s="54">
        <v>45716.442326388897</v>
      </c>
      <c r="Y848" s="45" t="s">
        <v>92</v>
      </c>
      <c r="Z848" s="55" t="s">
        <v>119</v>
      </c>
      <c r="AA848" s="44" t="s">
        <v>94</v>
      </c>
      <c r="AC848" s="57" t="s">
        <v>937</v>
      </c>
      <c r="AD848" s="45">
        <v>30</v>
      </c>
      <c r="AF848" s="45">
        <v>30</v>
      </c>
      <c r="AO848" s="60">
        <v>4.4999999999999998E-2</v>
      </c>
    </row>
    <row r="849" spans="1:41" ht="20.25" customHeight="1" x14ac:dyDescent="0.45">
      <c r="A849" s="62" t="str">
        <f>VLOOKUP(E849,销售员!A:B,2,0)</f>
        <v>南区</v>
      </c>
      <c r="B849" s="62" t="str">
        <f>VLOOKUP(E849,销售员!A:C,3,0)</f>
        <v>云贵川渝</v>
      </c>
      <c r="C849" s="24" t="str">
        <f>VLOOKUP(E849,销售员!A:D,4,0)</f>
        <v>贵州</v>
      </c>
      <c r="D849" s="45">
        <v>823604</v>
      </c>
      <c r="E849" s="46" t="s">
        <v>1498</v>
      </c>
      <c r="F849" s="45" t="s">
        <v>4063</v>
      </c>
      <c r="G849" s="45" t="s">
        <v>933</v>
      </c>
      <c r="H849" s="45" t="s">
        <v>4064</v>
      </c>
      <c r="I849" s="44" t="s">
        <v>4065</v>
      </c>
      <c r="J849" s="47">
        <v>267931.71999999997</v>
      </c>
      <c r="K849" s="48" t="s">
        <v>79</v>
      </c>
      <c r="L849" s="49">
        <v>140279.23000000001</v>
      </c>
      <c r="M849" s="50">
        <v>-0.91</v>
      </c>
      <c r="N849" s="46">
        <v>0</v>
      </c>
      <c r="O849" s="51" t="s">
        <v>3397</v>
      </c>
      <c r="P849" s="52" t="s">
        <v>61</v>
      </c>
      <c r="Q849" s="52" t="s">
        <v>113</v>
      </c>
      <c r="X849" s="54">
        <v>45716.443252314799</v>
      </c>
      <c r="Y849" s="45" t="s">
        <v>118</v>
      </c>
      <c r="Z849" s="55" t="s">
        <v>119</v>
      </c>
      <c r="AA849" s="44" t="s">
        <v>54</v>
      </c>
      <c r="AC849" s="57" t="s">
        <v>937</v>
      </c>
      <c r="AD849" s="45">
        <v>0</v>
      </c>
      <c r="AF849" s="45">
        <v>0</v>
      </c>
      <c r="AO849" s="60">
        <v>4.4999999999999998E-2</v>
      </c>
    </row>
    <row r="850" spans="1:41" ht="20.25" customHeight="1" x14ac:dyDescent="0.45">
      <c r="A850" s="62" t="str">
        <f>VLOOKUP(E850,销售员!A:B,2,0)</f>
        <v>南区</v>
      </c>
      <c r="B850" s="62" t="str">
        <f>VLOOKUP(E850,销售员!A:C,3,0)</f>
        <v>广深</v>
      </c>
      <c r="C850" s="24" t="str">
        <f>VLOOKUP(E850,销售员!A:D,4,0)</f>
        <v>广东</v>
      </c>
      <c r="D850" s="45">
        <v>823804</v>
      </c>
      <c r="E850" s="46" t="s">
        <v>97</v>
      </c>
      <c r="F850" s="45" t="s">
        <v>4138</v>
      </c>
      <c r="G850" s="45" t="s">
        <v>4134</v>
      </c>
      <c r="H850" s="45" t="s">
        <v>4139</v>
      </c>
      <c r="I850" s="44" t="s">
        <v>4140</v>
      </c>
      <c r="J850" s="47">
        <v>20246</v>
      </c>
      <c r="K850" s="48" t="s">
        <v>79</v>
      </c>
      <c r="L850" s="49">
        <v>21200</v>
      </c>
      <c r="M850" s="50">
        <v>4.4999999999999998E-2</v>
      </c>
      <c r="N850" s="46">
        <v>0</v>
      </c>
      <c r="O850" s="51" t="s">
        <v>4137</v>
      </c>
      <c r="P850" s="52" t="s">
        <v>91</v>
      </c>
      <c r="Q850" s="52" t="s">
        <v>113</v>
      </c>
      <c r="X850" s="54">
        <v>45716.445208333302</v>
      </c>
      <c r="Y850" s="45" t="s">
        <v>92</v>
      </c>
      <c r="Z850" s="55" t="s">
        <v>119</v>
      </c>
      <c r="AA850" s="44" t="s">
        <v>94</v>
      </c>
      <c r="AB850" s="56" t="s">
        <v>4141</v>
      </c>
      <c r="AC850" s="57" t="s">
        <v>2901</v>
      </c>
      <c r="AD850" s="45">
        <v>30</v>
      </c>
      <c r="AF850" s="45">
        <v>30</v>
      </c>
      <c r="AO850" s="60">
        <v>4.4999999999999998E-2</v>
      </c>
    </row>
    <row r="851" spans="1:41" ht="20.25" customHeight="1" x14ac:dyDescent="0.45">
      <c r="A851" s="62" t="str">
        <f>VLOOKUP(E851,销售员!A:B,2,0)</f>
        <v>南区</v>
      </c>
      <c r="B851" s="62" t="str">
        <f>VLOOKUP(E851,销售员!A:C,3,0)</f>
        <v>鄂赣</v>
      </c>
      <c r="C851" s="24" t="str">
        <f>VLOOKUP(E851,销售员!A:D,4,0)</f>
        <v>湖北</v>
      </c>
      <c r="D851" s="45">
        <v>823800</v>
      </c>
      <c r="E851" s="46" t="s">
        <v>121</v>
      </c>
      <c r="F851" s="45" t="s">
        <v>1281</v>
      </c>
      <c r="G851" s="45" t="s">
        <v>1282</v>
      </c>
      <c r="H851" s="45" t="s">
        <v>1283</v>
      </c>
      <c r="I851" s="44" t="s">
        <v>1284</v>
      </c>
      <c r="J851" s="47">
        <v>352137.2</v>
      </c>
      <c r="K851" s="48" t="s">
        <v>79</v>
      </c>
      <c r="L851" s="49">
        <v>363042</v>
      </c>
      <c r="M851" s="50">
        <v>0.03</v>
      </c>
      <c r="N851" s="46">
        <v>0</v>
      </c>
      <c r="O851" s="51" t="s">
        <v>4142</v>
      </c>
      <c r="P851" s="52" t="s">
        <v>213</v>
      </c>
      <c r="Q851" s="52" t="s">
        <v>81</v>
      </c>
      <c r="R851" s="53" t="s">
        <v>51</v>
      </c>
      <c r="S851" s="53" t="s">
        <v>51</v>
      </c>
      <c r="T851" s="53">
        <v>115</v>
      </c>
      <c r="V851" s="53">
        <v>115</v>
      </c>
      <c r="X851" s="54">
        <v>45716.4535763889</v>
      </c>
      <c r="Y851" s="45" t="s">
        <v>52</v>
      </c>
      <c r="Z851" s="55" t="s">
        <v>2626</v>
      </c>
      <c r="AA851" s="44" t="s">
        <v>1262</v>
      </c>
      <c r="AC851" s="57" t="s">
        <v>937</v>
      </c>
      <c r="AD851" s="45">
        <v>115</v>
      </c>
      <c r="AF851" s="45">
        <v>115</v>
      </c>
      <c r="AO851" s="60">
        <v>0.03</v>
      </c>
    </row>
    <row r="852" spans="1:41" ht="20.25" customHeight="1" x14ac:dyDescent="0.45">
      <c r="A852" s="62" t="str">
        <f>VLOOKUP(E852,销售员!A:B,2,0)</f>
        <v>北区</v>
      </c>
      <c r="B852" s="62" t="str">
        <f>VLOOKUP(E852,销售员!A:C,3,0)</f>
        <v>黑吉辽</v>
      </c>
      <c r="C852" s="24" t="str">
        <f>VLOOKUP(E852,销售员!A:D,4,0)</f>
        <v>辽宁</v>
      </c>
      <c r="D852" s="45">
        <v>823796</v>
      </c>
      <c r="E852" s="46" t="s">
        <v>955</v>
      </c>
      <c r="F852" s="45" t="s">
        <v>4143</v>
      </c>
      <c r="G852" s="45" t="s">
        <v>4144</v>
      </c>
      <c r="H852" s="45" t="s">
        <v>4145</v>
      </c>
      <c r="I852" s="44" t="s">
        <v>4146</v>
      </c>
      <c r="J852" s="47">
        <v>86377.88</v>
      </c>
      <c r="K852" s="48" t="s">
        <v>79</v>
      </c>
      <c r="L852" s="49">
        <v>91875</v>
      </c>
      <c r="M852" s="50">
        <v>5.9799999999999999E-2</v>
      </c>
      <c r="N852" s="46">
        <v>7504.02</v>
      </c>
      <c r="O852" s="51" t="s">
        <v>4147</v>
      </c>
      <c r="P852" s="52" t="s">
        <v>1084</v>
      </c>
      <c r="Q852" s="52" t="s">
        <v>113</v>
      </c>
      <c r="X852" s="54">
        <v>45716.453715277799</v>
      </c>
      <c r="Y852" s="45" t="s">
        <v>92</v>
      </c>
      <c r="Z852" s="55" t="s">
        <v>119</v>
      </c>
      <c r="AA852" s="44" t="s">
        <v>127</v>
      </c>
      <c r="AC852" s="57" t="s">
        <v>2901</v>
      </c>
      <c r="AD852" s="45">
        <v>60</v>
      </c>
      <c r="AF852" s="45">
        <v>60</v>
      </c>
      <c r="AO852" s="60">
        <v>5.9799999999999999E-2</v>
      </c>
    </row>
    <row r="853" spans="1:41" ht="20.25" customHeight="1" x14ac:dyDescent="0.45">
      <c r="A853" s="62" t="str">
        <f>VLOOKUP(E853,销售员!A:B,2,0)</f>
        <v>北区</v>
      </c>
      <c r="B853" s="62" t="str">
        <f>VLOOKUP(E853,销售员!A:C,3,0)</f>
        <v>陕豫鲁</v>
      </c>
      <c r="C853" s="24" t="str">
        <f>VLOOKUP(E853,销售员!A:D,4,0)</f>
        <v>山东</v>
      </c>
      <c r="D853" s="45">
        <v>823813</v>
      </c>
      <c r="E853" s="46" t="s">
        <v>140</v>
      </c>
      <c r="F853" s="45" t="s">
        <v>4148</v>
      </c>
      <c r="G853" s="45" t="s">
        <v>4149</v>
      </c>
      <c r="H853" s="45" t="s">
        <v>4150</v>
      </c>
      <c r="I853" s="44" t="s">
        <v>4151</v>
      </c>
      <c r="J853" s="47">
        <v>11553.48</v>
      </c>
      <c r="K853" s="48" t="s">
        <v>79</v>
      </c>
      <c r="L853" s="49">
        <v>12097.88</v>
      </c>
      <c r="M853" s="50">
        <v>4.4999999999999998E-2</v>
      </c>
      <c r="N853" s="46">
        <v>0</v>
      </c>
      <c r="O853" s="51" t="s">
        <v>1595</v>
      </c>
      <c r="Q853" s="52" t="s">
        <v>113</v>
      </c>
      <c r="X853" s="54">
        <v>45716.453865740703</v>
      </c>
      <c r="Y853" s="45" t="s">
        <v>92</v>
      </c>
      <c r="Z853" s="55" t="s">
        <v>119</v>
      </c>
      <c r="AA853" s="44" t="s">
        <v>105</v>
      </c>
      <c r="AC853" s="57" t="s">
        <v>937</v>
      </c>
      <c r="AD853" s="45">
        <v>60</v>
      </c>
      <c r="AF853" s="45">
        <v>60</v>
      </c>
      <c r="AO853" s="60">
        <v>4.4999999999999998E-2</v>
      </c>
    </row>
  </sheetData>
  <autoFilter ref="A1:AR853" xr:uid="{00000000-0009-0000-0000-000000000000}"/>
  <phoneticPr fontId="19" type="noConversion"/>
  <conditionalFormatting sqref="D1">
    <cfRule type="duplicateValues" dxfId="13" priority="11"/>
  </conditionalFormatting>
  <conditionalFormatting sqref="D2:D1048576">
    <cfRule type="duplicateValues" dxfId="12" priority="21"/>
  </conditionalFormatting>
  <conditionalFormatting sqref="H1">
    <cfRule type="duplicateValues" dxfId="11" priority="10"/>
    <cfRule type="duplicateValues" dxfId="10" priority="13"/>
    <cfRule type="duplicateValues" dxfId="9" priority="14"/>
  </conditionalFormatting>
  <conditionalFormatting sqref="H2:H5 H11:H1048576">
    <cfRule type="duplicateValues" dxfId="8" priority="28"/>
  </conditionalFormatting>
  <conditionalFormatting sqref="H2:H1048576">
    <cfRule type="duplicateValues" dxfId="7" priority="23"/>
  </conditionalFormatting>
  <conditionalFormatting sqref="I1">
    <cfRule type="duplicateValues" dxfId="6" priority="9"/>
    <cfRule type="duplicateValues" dxfId="5" priority="12"/>
  </conditionalFormatting>
  <conditionalFormatting sqref="I2:I1048576">
    <cfRule type="duplicateValues" dxfId="4" priority="22"/>
  </conditionalFormatting>
  <conditionalFormatting sqref="AP1:AP1048576">
    <cfRule type="cellIs" dxfId="3" priority="1" operator="lessThan">
      <formula>-0.02</formula>
    </cfRule>
    <cfRule type="cellIs" dxfId="2" priority="4" operator="greaterThan">
      <formula>0.02</formula>
    </cfRule>
  </conditionalFormatting>
  <dataValidations count="1">
    <dataValidation type="list" showInputMessage="1" showErrorMessage="1" sqref="Y2:Y1048576" xr:uid="{00000000-0002-0000-0000-000000000000}">
      <formula1>"电汇,现结,期票,银承,商承"</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88"/>
  <sheetViews>
    <sheetView zoomScale="85" zoomScaleNormal="85" workbookViewId="0">
      <pane ySplit="1" topLeftCell="A4052" activePane="bottomLeft" state="frozen"/>
      <selection pane="bottomLeft" activeCell="H4084" sqref="H4084"/>
    </sheetView>
  </sheetViews>
  <sheetFormatPr defaultColWidth="9" defaultRowHeight="14.15" x14ac:dyDescent="0.3"/>
  <cols>
    <col min="1" max="1" width="9" style="15"/>
    <col min="2" max="2" width="12.69140625" style="15" customWidth="1"/>
    <col min="3" max="3" width="9.4609375" style="16" customWidth="1"/>
    <col min="4" max="4" width="13.3828125" style="17" customWidth="1"/>
    <col min="5" max="5" width="14.4609375" style="17" customWidth="1"/>
    <col min="6" max="6" width="8" style="16" customWidth="1"/>
    <col min="7" max="7" width="16.69140625" style="16" customWidth="1"/>
    <col min="8" max="8" width="20.69140625" style="16" customWidth="1"/>
    <col min="9" max="9" width="11.69140625" style="16" customWidth="1"/>
    <col min="10" max="10" width="9.3828125" style="16" customWidth="1"/>
    <col min="11" max="11" width="16.15234375" style="16" customWidth="1"/>
    <col min="12" max="12" width="14.69140625" style="18" customWidth="1"/>
    <col min="13" max="13" width="11.84375" style="15" customWidth="1"/>
    <col min="14" max="14" width="40.84375" style="19" customWidth="1"/>
    <col min="15" max="15" width="11.61328125" style="20"/>
    <col min="16" max="16" width="18.69140625" style="20" customWidth="1"/>
    <col min="17" max="16232" width="9" style="20"/>
  </cols>
  <sheetData>
    <row r="1" spans="1:16 16233:16384" s="13" customFormat="1" ht="15" customHeight="1" x14ac:dyDescent="0.3">
      <c r="A1" s="21" t="s">
        <v>1</v>
      </c>
      <c r="B1" s="22" t="s">
        <v>3</v>
      </c>
      <c r="C1" s="22" t="s">
        <v>4</v>
      </c>
      <c r="D1" s="22" t="s">
        <v>5</v>
      </c>
      <c r="E1" s="22" t="s">
        <v>4152</v>
      </c>
      <c r="F1" s="22" t="s">
        <v>6</v>
      </c>
      <c r="G1" s="22" t="s">
        <v>7</v>
      </c>
      <c r="H1" s="22" t="s">
        <v>8</v>
      </c>
      <c r="I1" s="22" t="s">
        <v>9</v>
      </c>
      <c r="J1" s="22" t="s">
        <v>4153</v>
      </c>
      <c r="K1" s="22" t="s">
        <v>4154</v>
      </c>
      <c r="L1" s="30" t="s">
        <v>4155</v>
      </c>
      <c r="M1" s="22" t="s">
        <v>4156</v>
      </c>
      <c r="N1" s="31" t="s">
        <v>4157</v>
      </c>
    </row>
    <row r="2" spans="1:16 16233:16384" s="14" customFormat="1" x14ac:dyDescent="0.3">
      <c r="A2" s="23" t="str">
        <f>VLOOKUP(C2,销售员!A:C,3,0)</f>
        <v>新甘青</v>
      </c>
      <c r="B2" s="24">
        <v>817944</v>
      </c>
      <c r="C2" s="25" t="s">
        <v>44</v>
      </c>
      <c r="D2" s="26" t="s">
        <v>45</v>
      </c>
      <c r="E2" s="26"/>
      <c r="F2" s="25" t="s">
        <v>46</v>
      </c>
      <c r="G2" s="25" t="s">
        <v>47</v>
      </c>
      <c r="H2" s="25" t="s">
        <v>48</v>
      </c>
      <c r="I2" s="25" t="s">
        <v>4158</v>
      </c>
      <c r="J2" s="25" t="s">
        <v>79</v>
      </c>
      <c r="K2" s="32">
        <v>3589624.86</v>
      </c>
      <c r="L2" s="33">
        <v>4295841.74</v>
      </c>
      <c r="M2" s="23" t="s">
        <v>54</v>
      </c>
      <c r="N2" s="34">
        <v>45348</v>
      </c>
      <c r="O2" s="35"/>
      <c r="WZI2" s="39"/>
      <c r="WZJ2" s="39"/>
      <c r="WZK2" s="39"/>
      <c r="WZL2" s="39"/>
      <c r="WZM2" s="39"/>
      <c r="WZN2" s="39"/>
      <c r="WZO2" s="39"/>
      <c r="WZP2" s="39"/>
      <c r="WZQ2" s="39"/>
      <c r="WZR2" s="39"/>
      <c r="WZS2" s="39"/>
      <c r="WZT2" s="39"/>
      <c r="WZU2" s="39"/>
      <c r="WZV2" s="39"/>
      <c r="WZW2" s="39"/>
      <c r="WZX2" s="39"/>
      <c r="WZY2" s="39"/>
      <c r="WZZ2" s="39"/>
      <c r="XAA2" s="39"/>
      <c r="XAB2" s="39"/>
      <c r="XAC2" s="39"/>
      <c r="XAD2" s="39"/>
      <c r="XAE2" s="39"/>
      <c r="XAF2" s="39"/>
      <c r="XAG2" s="39"/>
      <c r="XAH2" s="39"/>
      <c r="XAI2" s="39"/>
      <c r="XAJ2" s="39"/>
      <c r="XAK2" s="39"/>
      <c r="XAL2" s="39"/>
      <c r="XAM2" s="39"/>
      <c r="XAN2" s="39"/>
      <c r="XAO2" s="39"/>
      <c r="XAP2" s="39"/>
      <c r="XAQ2" s="39"/>
      <c r="XAR2" s="39"/>
      <c r="XAS2" s="39"/>
      <c r="XAT2" s="39"/>
      <c r="XAU2" s="39"/>
      <c r="XAV2" s="39"/>
      <c r="XAW2" s="39"/>
      <c r="XAX2" s="39"/>
      <c r="XAY2" s="39"/>
      <c r="XAZ2" s="39"/>
      <c r="XBA2" s="39"/>
      <c r="XBB2" s="39"/>
      <c r="XBC2" s="39"/>
      <c r="XBD2" s="39"/>
      <c r="XBE2" s="39"/>
      <c r="XBF2" s="39"/>
      <c r="XBG2" s="39"/>
      <c r="XBH2" s="39"/>
      <c r="XBI2" s="39"/>
      <c r="XBJ2" s="39"/>
      <c r="XBK2" s="39"/>
      <c r="XBL2" s="39"/>
      <c r="XBM2" s="39"/>
      <c r="XBN2" s="39"/>
      <c r="XBO2" s="39"/>
      <c r="XBP2" s="39"/>
      <c r="XBQ2" s="39"/>
      <c r="XBR2" s="39"/>
      <c r="XBS2" s="39"/>
      <c r="XBT2" s="39"/>
      <c r="XBU2" s="39"/>
      <c r="XBV2" s="39"/>
      <c r="XBW2" s="39"/>
      <c r="XBX2" s="39"/>
      <c r="XBY2" s="39"/>
      <c r="XBZ2" s="39"/>
      <c r="XCA2" s="39"/>
      <c r="XCB2" s="39"/>
      <c r="XCC2" s="39"/>
      <c r="XCD2" s="39"/>
      <c r="XCE2" s="39"/>
      <c r="XCF2" s="39"/>
      <c r="XCG2" s="39"/>
      <c r="XCH2" s="39"/>
      <c r="XCI2" s="39"/>
      <c r="XCJ2" s="39"/>
      <c r="XCK2" s="39"/>
      <c r="XCL2" s="39"/>
      <c r="XCM2" s="39"/>
      <c r="XCN2" s="39"/>
      <c r="XCO2" s="39"/>
      <c r="XCP2" s="39"/>
      <c r="XCQ2" s="39"/>
      <c r="XCR2" s="39"/>
      <c r="XCS2" s="39"/>
      <c r="XCT2" s="39"/>
      <c r="XCU2" s="39"/>
      <c r="XCV2" s="39"/>
      <c r="XCW2" s="39"/>
      <c r="XCX2" s="39"/>
      <c r="XCY2" s="39"/>
      <c r="XCZ2" s="39"/>
      <c r="XDA2" s="39"/>
      <c r="XDB2" s="39"/>
      <c r="XDC2" s="39"/>
      <c r="XDD2" s="39"/>
      <c r="XDE2" s="39"/>
      <c r="XDF2" s="39"/>
      <c r="XDG2" s="39"/>
      <c r="XDH2" s="39"/>
      <c r="XDI2" s="39"/>
      <c r="XDJ2" s="39"/>
      <c r="XDK2" s="39"/>
      <c r="XDL2" s="39"/>
      <c r="XDM2" s="39"/>
      <c r="XDN2" s="39"/>
      <c r="XDO2" s="39"/>
      <c r="XDP2" s="39"/>
      <c r="XDQ2" s="39"/>
      <c r="XDR2" s="39"/>
      <c r="XDS2" s="39"/>
      <c r="XDT2" s="39"/>
      <c r="XDU2" s="39"/>
      <c r="XDV2" s="39"/>
      <c r="XDW2" s="39"/>
      <c r="XDX2" s="39"/>
      <c r="XDY2" s="39"/>
      <c r="XDZ2" s="39"/>
      <c r="XEA2" s="39"/>
      <c r="XEB2" s="39"/>
      <c r="XEC2" s="39"/>
      <c r="XED2" s="39"/>
      <c r="XEE2" s="39"/>
      <c r="XEF2" s="39"/>
      <c r="XEG2" s="39"/>
      <c r="XEH2" s="39"/>
      <c r="XEI2" s="39"/>
      <c r="XEJ2" s="39"/>
      <c r="XEK2" s="39"/>
      <c r="XEL2" s="39"/>
      <c r="XEM2" s="39"/>
      <c r="XEN2" s="39"/>
      <c r="XEO2" s="39"/>
      <c r="XEP2" s="39"/>
      <c r="XEQ2" s="39"/>
      <c r="XER2" s="39"/>
      <c r="XES2" s="39"/>
      <c r="XET2" s="39"/>
      <c r="XEU2" s="39"/>
      <c r="XEV2" s="39"/>
      <c r="XEW2" s="39"/>
      <c r="XEX2" s="39"/>
      <c r="XEY2" s="39"/>
      <c r="XEZ2" s="39"/>
      <c r="XFA2" s="39"/>
      <c r="XFB2" s="39"/>
      <c r="XFC2" s="39"/>
      <c r="XFD2" s="39"/>
    </row>
    <row r="3" spans="1:16 16233:16384" s="14" customFormat="1" x14ac:dyDescent="0.3">
      <c r="A3" s="23" t="str">
        <f>VLOOKUP(C3,销售员!A:C,3,0)</f>
        <v>新甘青</v>
      </c>
      <c r="B3" s="24">
        <v>817944</v>
      </c>
      <c r="C3" s="25" t="s">
        <v>44</v>
      </c>
      <c r="D3" s="26" t="s">
        <v>45</v>
      </c>
      <c r="E3" s="26"/>
      <c r="F3" s="25" t="s">
        <v>46</v>
      </c>
      <c r="G3" s="25" t="s">
        <v>47</v>
      </c>
      <c r="H3" s="25" t="s">
        <v>48</v>
      </c>
      <c r="I3" s="25" t="s">
        <v>4159</v>
      </c>
      <c r="J3" s="25" t="s">
        <v>79</v>
      </c>
      <c r="K3" s="32">
        <v>444910.35</v>
      </c>
      <c r="L3" s="33"/>
      <c r="M3" s="23" t="s">
        <v>54</v>
      </c>
      <c r="N3" s="34">
        <v>45348</v>
      </c>
      <c r="WZI3" s="39"/>
      <c r="WZJ3" s="39"/>
      <c r="WZK3" s="39"/>
      <c r="WZL3" s="39"/>
      <c r="WZM3" s="39"/>
      <c r="WZN3" s="39"/>
      <c r="WZO3" s="39"/>
      <c r="WZP3" s="39"/>
      <c r="WZQ3" s="39"/>
      <c r="WZR3" s="39"/>
      <c r="WZS3" s="39"/>
      <c r="WZT3" s="39"/>
      <c r="WZU3" s="39"/>
      <c r="WZV3" s="39"/>
      <c r="WZW3" s="39"/>
      <c r="WZX3" s="39"/>
      <c r="WZY3" s="39"/>
      <c r="WZZ3" s="39"/>
      <c r="XAA3" s="39"/>
      <c r="XAB3" s="39"/>
      <c r="XAC3" s="39"/>
      <c r="XAD3" s="39"/>
      <c r="XAE3" s="39"/>
      <c r="XAF3" s="39"/>
      <c r="XAG3" s="39"/>
      <c r="XAH3" s="39"/>
      <c r="XAI3" s="39"/>
      <c r="XAJ3" s="39"/>
      <c r="XAK3" s="39"/>
      <c r="XAL3" s="39"/>
      <c r="XAM3" s="39"/>
      <c r="XAN3" s="39"/>
      <c r="XAO3" s="39"/>
      <c r="XAP3" s="39"/>
      <c r="XAQ3" s="39"/>
      <c r="XAR3" s="39"/>
      <c r="XAS3" s="39"/>
      <c r="XAT3" s="39"/>
      <c r="XAU3" s="39"/>
      <c r="XAV3" s="39"/>
      <c r="XAW3" s="39"/>
      <c r="XAX3" s="39"/>
      <c r="XAY3" s="39"/>
      <c r="XAZ3" s="39"/>
      <c r="XBA3" s="39"/>
      <c r="XBB3" s="39"/>
      <c r="XBC3" s="39"/>
      <c r="XBD3" s="39"/>
      <c r="XBE3" s="39"/>
      <c r="XBF3" s="39"/>
      <c r="XBG3" s="39"/>
      <c r="XBH3" s="39"/>
      <c r="XBI3" s="39"/>
      <c r="XBJ3" s="39"/>
      <c r="XBK3" s="39"/>
      <c r="XBL3" s="39"/>
      <c r="XBM3" s="39"/>
      <c r="XBN3" s="39"/>
      <c r="XBO3" s="39"/>
      <c r="XBP3" s="39"/>
      <c r="XBQ3" s="39"/>
      <c r="XBR3" s="39"/>
      <c r="XBS3" s="39"/>
      <c r="XBT3" s="39"/>
      <c r="XBU3" s="39"/>
      <c r="XBV3" s="39"/>
      <c r="XBW3" s="39"/>
      <c r="XBX3" s="39"/>
      <c r="XBY3" s="39"/>
      <c r="XBZ3" s="39"/>
      <c r="XCA3" s="39"/>
      <c r="XCB3" s="39"/>
      <c r="XCC3" s="39"/>
      <c r="XCD3" s="39"/>
      <c r="XCE3" s="39"/>
      <c r="XCF3" s="39"/>
      <c r="XCG3" s="39"/>
      <c r="XCH3" s="39"/>
      <c r="XCI3" s="39"/>
      <c r="XCJ3" s="39"/>
      <c r="XCK3" s="39"/>
      <c r="XCL3" s="39"/>
      <c r="XCM3" s="39"/>
      <c r="XCN3" s="39"/>
      <c r="XCO3" s="39"/>
      <c r="XCP3" s="39"/>
      <c r="XCQ3" s="39"/>
      <c r="XCR3" s="39"/>
      <c r="XCS3" s="39"/>
      <c r="XCT3" s="39"/>
      <c r="XCU3" s="39"/>
      <c r="XCV3" s="39"/>
      <c r="XCW3" s="39"/>
      <c r="XCX3" s="39"/>
      <c r="XCY3" s="39"/>
      <c r="XCZ3" s="39"/>
      <c r="XDA3" s="39"/>
      <c r="XDB3" s="39"/>
      <c r="XDC3" s="39"/>
      <c r="XDD3" s="39"/>
      <c r="XDE3" s="39"/>
      <c r="XDF3" s="39"/>
      <c r="XDG3" s="39"/>
      <c r="XDH3" s="39"/>
      <c r="XDI3" s="39"/>
      <c r="XDJ3" s="39"/>
      <c r="XDK3" s="39"/>
      <c r="XDL3" s="39"/>
      <c r="XDM3" s="39"/>
      <c r="XDN3" s="39"/>
      <c r="XDO3" s="39"/>
      <c r="XDP3" s="39"/>
      <c r="XDQ3" s="39"/>
      <c r="XDR3" s="39"/>
      <c r="XDS3" s="39"/>
      <c r="XDT3" s="39"/>
      <c r="XDU3" s="39"/>
      <c r="XDV3" s="39"/>
      <c r="XDW3" s="39"/>
      <c r="XDX3" s="39"/>
      <c r="XDY3" s="39"/>
      <c r="XDZ3" s="39"/>
      <c r="XEA3" s="39"/>
      <c r="XEB3" s="39"/>
      <c r="XEC3" s="39"/>
      <c r="XED3" s="39"/>
      <c r="XEE3" s="39"/>
      <c r="XEF3" s="39"/>
      <c r="XEG3" s="39"/>
      <c r="XEH3" s="39"/>
      <c r="XEI3" s="39"/>
      <c r="XEJ3" s="39"/>
      <c r="XEK3" s="39"/>
      <c r="XEL3" s="39"/>
      <c r="XEM3" s="39"/>
      <c r="XEN3" s="39"/>
      <c r="XEO3" s="39"/>
      <c r="XEP3" s="39"/>
      <c r="XEQ3" s="39"/>
      <c r="XER3" s="39"/>
      <c r="XES3" s="39"/>
      <c r="XET3" s="39"/>
      <c r="XEU3" s="39"/>
      <c r="XEV3" s="39"/>
      <c r="XEW3" s="39"/>
      <c r="XEX3" s="39"/>
      <c r="XEY3" s="39"/>
      <c r="XEZ3" s="39"/>
      <c r="XFA3" s="39"/>
      <c r="XFB3" s="39"/>
      <c r="XFC3" s="39"/>
      <c r="XFD3" s="39"/>
    </row>
    <row r="4" spans="1:16 16233:16384" s="14" customFormat="1" x14ac:dyDescent="0.3">
      <c r="A4" s="23" t="str">
        <f>VLOOKUP(C4,销售员!A:C,3,0)</f>
        <v>新甘青</v>
      </c>
      <c r="B4" s="24">
        <v>817944</v>
      </c>
      <c r="C4" s="25" t="s">
        <v>44</v>
      </c>
      <c r="D4" s="26" t="s">
        <v>45</v>
      </c>
      <c r="E4" s="26"/>
      <c r="F4" s="25" t="s">
        <v>46</v>
      </c>
      <c r="G4" s="25" t="s">
        <v>47</v>
      </c>
      <c r="H4" s="25" t="s">
        <v>48</v>
      </c>
      <c r="I4" s="25" t="s">
        <v>4160</v>
      </c>
      <c r="J4" s="25" t="s">
        <v>79</v>
      </c>
      <c r="K4" s="32">
        <v>61167.06</v>
      </c>
      <c r="L4" s="33"/>
      <c r="M4" s="23" t="s">
        <v>54</v>
      </c>
      <c r="N4" s="34">
        <v>45348</v>
      </c>
      <c r="P4" s="36"/>
      <c r="WZI4" s="39"/>
      <c r="WZJ4" s="39"/>
      <c r="WZK4" s="39"/>
      <c r="WZL4" s="39"/>
      <c r="WZM4" s="39"/>
      <c r="WZN4" s="39"/>
      <c r="WZO4" s="39"/>
      <c r="WZP4" s="39"/>
      <c r="WZQ4" s="39"/>
      <c r="WZR4" s="39"/>
      <c r="WZS4" s="39"/>
      <c r="WZT4" s="39"/>
      <c r="WZU4" s="39"/>
      <c r="WZV4" s="39"/>
      <c r="WZW4" s="39"/>
      <c r="WZX4" s="39"/>
      <c r="WZY4" s="39"/>
      <c r="WZZ4" s="39"/>
      <c r="XAA4" s="39"/>
      <c r="XAB4" s="39"/>
      <c r="XAC4" s="39"/>
      <c r="XAD4" s="39"/>
      <c r="XAE4" s="39"/>
      <c r="XAF4" s="39"/>
      <c r="XAG4" s="39"/>
      <c r="XAH4" s="39"/>
      <c r="XAI4" s="39"/>
      <c r="XAJ4" s="39"/>
      <c r="XAK4" s="39"/>
      <c r="XAL4" s="39"/>
      <c r="XAM4" s="39"/>
      <c r="XAN4" s="39"/>
      <c r="XAO4" s="39"/>
      <c r="XAP4" s="39"/>
      <c r="XAQ4" s="39"/>
      <c r="XAR4" s="39"/>
      <c r="XAS4" s="39"/>
      <c r="XAT4" s="39"/>
      <c r="XAU4" s="39"/>
      <c r="XAV4" s="39"/>
      <c r="XAW4" s="39"/>
      <c r="XAX4" s="39"/>
      <c r="XAY4" s="39"/>
      <c r="XAZ4" s="39"/>
      <c r="XBA4" s="39"/>
      <c r="XBB4" s="39"/>
      <c r="XBC4" s="39"/>
      <c r="XBD4" s="39"/>
      <c r="XBE4" s="39"/>
      <c r="XBF4" s="39"/>
      <c r="XBG4" s="39"/>
      <c r="XBH4" s="39"/>
      <c r="XBI4" s="39"/>
      <c r="XBJ4" s="39"/>
      <c r="XBK4" s="39"/>
      <c r="XBL4" s="39"/>
      <c r="XBM4" s="39"/>
      <c r="XBN4" s="39"/>
      <c r="XBO4" s="39"/>
      <c r="XBP4" s="39"/>
      <c r="XBQ4" s="39"/>
      <c r="XBR4" s="39"/>
      <c r="XBS4" s="39"/>
      <c r="XBT4" s="39"/>
      <c r="XBU4" s="39"/>
      <c r="XBV4" s="39"/>
      <c r="XBW4" s="39"/>
      <c r="XBX4" s="39"/>
      <c r="XBY4" s="39"/>
      <c r="XBZ4" s="39"/>
      <c r="XCA4" s="39"/>
      <c r="XCB4" s="39"/>
      <c r="XCC4" s="39"/>
      <c r="XCD4" s="39"/>
      <c r="XCE4" s="39"/>
      <c r="XCF4" s="39"/>
      <c r="XCG4" s="39"/>
      <c r="XCH4" s="39"/>
      <c r="XCI4" s="39"/>
      <c r="XCJ4" s="39"/>
      <c r="XCK4" s="39"/>
      <c r="XCL4" s="39"/>
      <c r="XCM4" s="39"/>
      <c r="XCN4" s="39"/>
      <c r="XCO4" s="39"/>
      <c r="XCP4" s="39"/>
      <c r="XCQ4" s="39"/>
      <c r="XCR4" s="39"/>
      <c r="XCS4" s="39"/>
      <c r="XCT4" s="39"/>
      <c r="XCU4" s="39"/>
      <c r="XCV4" s="39"/>
      <c r="XCW4" s="39"/>
      <c r="XCX4" s="39"/>
      <c r="XCY4" s="39"/>
      <c r="XCZ4" s="39"/>
      <c r="XDA4" s="39"/>
      <c r="XDB4" s="39"/>
      <c r="XDC4" s="39"/>
      <c r="XDD4" s="39"/>
      <c r="XDE4" s="39"/>
      <c r="XDF4" s="39"/>
      <c r="XDG4" s="39"/>
      <c r="XDH4" s="39"/>
      <c r="XDI4" s="39"/>
      <c r="XDJ4" s="39"/>
      <c r="XDK4" s="39"/>
      <c r="XDL4" s="39"/>
      <c r="XDM4" s="39"/>
      <c r="XDN4" s="39"/>
      <c r="XDO4" s="39"/>
      <c r="XDP4" s="39"/>
      <c r="XDQ4" s="39"/>
      <c r="XDR4" s="39"/>
      <c r="XDS4" s="39"/>
      <c r="XDT4" s="39"/>
      <c r="XDU4" s="39"/>
      <c r="XDV4" s="39"/>
      <c r="XDW4" s="39"/>
      <c r="XDX4" s="39"/>
      <c r="XDY4" s="39"/>
      <c r="XDZ4" s="39"/>
      <c r="XEA4" s="39"/>
      <c r="XEB4" s="39"/>
      <c r="XEC4" s="39"/>
      <c r="XED4" s="39"/>
      <c r="XEE4" s="39"/>
      <c r="XEF4" s="39"/>
      <c r="XEG4" s="39"/>
      <c r="XEH4" s="39"/>
      <c r="XEI4" s="39"/>
      <c r="XEJ4" s="39"/>
      <c r="XEK4" s="39"/>
      <c r="XEL4" s="39"/>
      <c r="XEM4" s="39"/>
      <c r="XEN4" s="39"/>
      <c r="XEO4" s="39"/>
      <c r="XEP4" s="39"/>
      <c r="XEQ4" s="39"/>
      <c r="XER4" s="39"/>
      <c r="XES4" s="39"/>
      <c r="XET4" s="39"/>
      <c r="XEU4" s="39"/>
      <c r="XEV4" s="39"/>
      <c r="XEW4" s="39"/>
      <c r="XEX4" s="39"/>
      <c r="XEY4" s="39"/>
      <c r="XEZ4" s="39"/>
      <c r="XFA4" s="39"/>
      <c r="XFB4" s="39"/>
      <c r="XFC4" s="39"/>
      <c r="XFD4" s="39"/>
    </row>
    <row r="5" spans="1:16 16233:16384" s="14" customFormat="1" x14ac:dyDescent="0.3">
      <c r="A5" s="23" t="str">
        <f>VLOOKUP(C5,销售员!A:C,3,0)</f>
        <v>新甘青</v>
      </c>
      <c r="B5" s="24">
        <v>817944</v>
      </c>
      <c r="C5" s="25" t="s">
        <v>44</v>
      </c>
      <c r="D5" s="26" t="s">
        <v>45</v>
      </c>
      <c r="E5" s="26"/>
      <c r="F5" s="25" t="s">
        <v>46</v>
      </c>
      <c r="G5" s="25" t="s">
        <v>47</v>
      </c>
      <c r="H5" s="25" t="s">
        <v>48</v>
      </c>
      <c r="I5" s="25" t="s">
        <v>4161</v>
      </c>
      <c r="J5" s="25" t="s">
        <v>79</v>
      </c>
      <c r="K5" s="25">
        <v>46156.800000000003</v>
      </c>
      <c r="L5" s="33"/>
      <c r="M5" s="23" t="s">
        <v>54</v>
      </c>
      <c r="N5" s="34">
        <v>45348</v>
      </c>
      <c r="WZI5" s="39"/>
      <c r="WZJ5" s="39"/>
      <c r="WZK5" s="39"/>
      <c r="WZL5" s="39"/>
      <c r="WZM5" s="39"/>
      <c r="WZN5" s="39"/>
      <c r="WZO5" s="39"/>
      <c r="WZP5" s="39"/>
      <c r="WZQ5" s="39"/>
      <c r="WZR5" s="39"/>
      <c r="WZS5" s="39"/>
      <c r="WZT5" s="39"/>
      <c r="WZU5" s="39"/>
      <c r="WZV5" s="39"/>
      <c r="WZW5" s="39"/>
      <c r="WZX5" s="39"/>
      <c r="WZY5" s="39"/>
      <c r="WZZ5" s="39"/>
      <c r="XAA5" s="39"/>
      <c r="XAB5" s="39"/>
      <c r="XAC5" s="39"/>
      <c r="XAD5" s="39"/>
      <c r="XAE5" s="39"/>
      <c r="XAF5" s="39"/>
      <c r="XAG5" s="39"/>
      <c r="XAH5" s="39"/>
      <c r="XAI5" s="39"/>
      <c r="XAJ5" s="39"/>
      <c r="XAK5" s="39"/>
      <c r="XAL5" s="39"/>
      <c r="XAM5" s="39"/>
      <c r="XAN5" s="39"/>
      <c r="XAO5" s="39"/>
      <c r="XAP5" s="39"/>
      <c r="XAQ5" s="39"/>
      <c r="XAR5" s="39"/>
      <c r="XAS5" s="39"/>
      <c r="XAT5" s="39"/>
      <c r="XAU5" s="39"/>
      <c r="XAV5" s="39"/>
      <c r="XAW5" s="39"/>
      <c r="XAX5" s="39"/>
      <c r="XAY5" s="39"/>
      <c r="XAZ5" s="39"/>
      <c r="XBA5" s="39"/>
      <c r="XBB5" s="39"/>
      <c r="XBC5" s="39"/>
      <c r="XBD5" s="39"/>
      <c r="XBE5" s="39"/>
      <c r="XBF5" s="39"/>
      <c r="XBG5" s="39"/>
      <c r="XBH5" s="39"/>
      <c r="XBI5" s="39"/>
      <c r="XBJ5" s="39"/>
      <c r="XBK5" s="39"/>
      <c r="XBL5" s="39"/>
      <c r="XBM5" s="39"/>
      <c r="XBN5" s="39"/>
      <c r="XBO5" s="39"/>
      <c r="XBP5" s="39"/>
      <c r="XBQ5" s="39"/>
      <c r="XBR5" s="39"/>
      <c r="XBS5" s="39"/>
      <c r="XBT5" s="39"/>
      <c r="XBU5" s="39"/>
      <c r="XBV5" s="39"/>
      <c r="XBW5" s="39"/>
      <c r="XBX5" s="39"/>
      <c r="XBY5" s="39"/>
      <c r="XBZ5" s="39"/>
      <c r="XCA5" s="39"/>
      <c r="XCB5" s="39"/>
      <c r="XCC5" s="39"/>
      <c r="XCD5" s="39"/>
      <c r="XCE5" s="39"/>
      <c r="XCF5" s="39"/>
      <c r="XCG5" s="39"/>
      <c r="XCH5" s="39"/>
      <c r="XCI5" s="39"/>
      <c r="XCJ5" s="39"/>
      <c r="XCK5" s="39"/>
      <c r="XCL5" s="39"/>
      <c r="XCM5" s="39"/>
      <c r="XCN5" s="39"/>
      <c r="XCO5" s="39"/>
      <c r="XCP5" s="39"/>
      <c r="XCQ5" s="39"/>
      <c r="XCR5" s="39"/>
      <c r="XCS5" s="39"/>
      <c r="XCT5" s="39"/>
      <c r="XCU5" s="39"/>
      <c r="XCV5" s="39"/>
      <c r="XCW5" s="39"/>
      <c r="XCX5" s="39"/>
      <c r="XCY5" s="39"/>
      <c r="XCZ5" s="39"/>
      <c r="XDA5" s="39"/>
      <c r="XDB5" s="39"/>
      <c r="XDC5" s="39"/>
      <c r="XDD5" s="39"/>
      <c r="XDE5" s="39"/>
      <c r="XDF5" s="39"/>
      <c r="XDG5" s="39"/>
      <c r="XDH5" s="39"/>
      <c r="XDI5" s="39"/>
      <c r="XDJ5" s="39"/>
      <c r="XDK5" s="39"/>
      <c r="XDL5" s="39"/>
      <c r="XDM5" s="39"/>
      <c r="XDN5" s="39"/>
      <c r="XDO5" s="39"/>
      <c r="XDP5" s="39"/>
      <c r="XDQ5" s="39"/>
      <c r="XDR5" s="39"/>
      <c r="XDS5" s="39"/>
      <c r="XDT5" s="39"/>
      <c r="XDU5" s="39"/>
      <c r="XDV5" s="39"/>
      <c r="XDW5" s="39"/>
      <c r="XDX5" s="39"/>
      <c r="XDY5" s="39"/>
      <c r="XDZ5" s="39"/>
      <c r="XEA5" s="39"/>
      <c r="XEB5" s="39"/>
      <c r="XEC5" s="39"/>
      <c r="XED5" s="39"/>
      <c r="XEE5" s="39"/>
      <c r="XEF5" s="39"/>
      <c r="XEG5" s="39"/>
      <c r="XEH5" s="39"/>
      <c r="XEI5" s="39"/>
      <c r="XEJ5" s="39"/>
      <c r="XEK5" s="39"/>
      <c r="XEL5" s="39"/>
      <c r="XEM5" s="39"/>
      <c r="XEN5" s="39"/>
      <c r="XEO5" s="39"/>
      <c r="XEP5" s="39"/>
      <c r="XEQ5" s="39"/>
      <c r="XER5" s="39"/>
      <c r="XES5" s="39"/>
      <c r="XET5" s="39"/>
      <c r="XEU5" s="39"/>
      <c r="XEV5" s="39"/>
      <c r="XEW5" s="39"/>
      <c r="XEX5" s="39"/>
      <c r="XEY5" s="39"/>
      <c r="XEZ5" s="39"/>
      <c r="XFA5" s="39"/>
      <c r="XFB5" s="39"/>
      <c r="XFC5" s="39"/>
      <c r="XFD5" s="39"/>
    </row>
    <row r="6" spans="1:16 16233:16384" s="14" customFormat="1" x14ac:dyDescent="0.3">
      <c r="A6" s="23" t="str">
        <f>VLOOKUP(C6,销售员!A:C,3,0)</f>
        <v>新甘青</v>
      </c>
      <c r="B6" s="24">
        <v>817944</v>
      </c>
      <c r="C6" s="25" t="s">
        <v>44</v>
      </c>
      <c r="D6" s="26" t="s">
        <v>45</v>
      </c>
      <c r="E6" s="26"/>
      <c r="F6" s="25" t="s">
        <v>46</v>
      </c>
      <c r="G6" s="25" t="s">
        <v>47</v>
      </c>
      <c r="H6" s="25" t="s">
        <v>48</v>
      </c>
      <c r="I6" s="25" t="s">
        <v>4162</v>
      </c>
      <c r="J6" s="25" t="s">
        <v>79</v>
      </c>
      <c r="K6" s="25">
        <v>956394.44</v>
      </c>
      <c r="L6" s="25">
        <v>1112689.44</v>
      </c>
      <c r="M6" s="23" t="s">
        <v>54</v>
      </c>
      <c r="N6" s="34">
        <v>45348</v>
      </c>
      <c r="WZI6" s="39"/>
      <c r="WZJ6" s="39"/>
      <c r="WZK6" s="39"/>
      <c r="WZL6" s="39"/>
      <c r="WZM6" s="39"/>
      <c r="WZN6" s="39"/>
      <c r="WZO6" s="39"/>
      <c r="WZP6" s="39"/>
      <c r="WZQ6" s="39"/>
      <c r="WZR6" s="39"/>
      <c r="WZS6" s="39"/>
      <c r="WZT6" s="39"/>
      <c r="WZU6" s="39"/>
      <c r="WZV6" s="39"/>
      <c r="WZW6" s="39"/>
      <c r="WZX6" s="39"/>
      <c r="WZY6" s="39"/>
      <c r="WZZ6" s="39"/>
      <c r="XAA6" s="39"/>
      <c r="XAB6" s="39"/>
      <c r="XAC6" s="39"/>
      <c r="XAD6" s="39"/>
      <c r="XAE6" s="39"/>
      <c r="XAF6" s="39"/>
      <c r="XAG6" s="39"/>
      <c r="XAH6" s="39"/>
      <c r="XAI6" s="39"/>
      <c r="XAJ6" s="39"/>
      <c r="XAK6" s="39"/>
      <c r="XAL6" s="39"/>
      <c r="XAM6" s="39"/>
      <c r="XAN6" s="39"/>
      <c r="XAO6" s="39"/>
      <c r="XAP6" s="39"/>
      <c r="XAQ6" s="39"/>
      <c r="XAR6" s="39"/>
      <c r="XAS6" s="39"/>
      <c r="XAT6" s="39"/>
      <c r="XAU6" s="39"/>
      <c r="XAV6" s="39"/>
      <c r="XAW6" s="39"/>
      <c r="XAX6" s="39"/>
      <c r="XAY6" s="39"/>
      <c r="XAZ6" s="39"/>
      <c r="XBA6" s="39"/>
      <c r="XBB6" s="39"/>
      <c r="XBC6" s="39"/>
      <c r="XBD6" s="39"/>
      <c r="XBE6" s="39"/>
      <c r="XBF6" s="39"/>
      <c r="XBG6" s="39"/>
      <c r="XBH6" s="39"/>
      <c r="XBI6" s="39"/>
      <c r="XBJ6" s="39"/>
      <c r="XBK6" s="39"/>
      <c r="XBL6" s="39"/>
      <c r="XBM6" s="39"/>
      <c r="XBN6" s="39"/>
      <c r="XBO6" s="39"/>
      <c r="XBP6" s="39"/>
      <c r="XBQ6" s="39"/>
      <c r="XBR6" s="39"/>
      <c r="XBS6" s="39"/>
      <c r="XBT6" s="39"/>
      <c r="XBU6" s="39"/>
      <c r="XBV6" s="39"/>
      <c r="XBW6" s="39"/>
      <c r="XBX6" s="39"/>
      <c r="XBY6" s="39"/>
      <c r="XBZ6" s="39"/>
      <c r="XCA6" s="39"/>
      <c r="XCB6" s="39"/>
      <c r="XCC6" s="39"/>
      <c r="XCD6" s="39"/>
      <c r="XCE6" s="39"/>
      <c r="XCF6" s="39"/>
      <c r="XCG6" s="39"/>
      <c r="XCH6" s="39"/>
      <c r="XCI6" s="39"/>
      <c r="XCJ6" s="39"/>
      <c r="XCK6" s="39"/>
      <c r="XCL6" s="39"/>
      <c r="XCM6" s="39"/>
      <c r="XCN6" s="39"/>
      <c r="XCO6" s="39"/>
      <c r="XCP6" s="39"/>
      <c r="XCQ6" s="39"/>
      <c r="XCR6" s="39"/>
      <c r="XCS6" s="39"/>
      <c r="XCT6" s="39"/>
      <c r="XCU6" s="39"/>
      <c r="XCV6" s="39"/>
      <c r="XCW6" s="39"/>
      <c r="XCX6" s="39"/>
      <c r="XCY6" s="39"/>
      <c r="XCZ6" s="39"/>
      <c r="XDA6" s="39"/>
      <c r="XDB6" s="39"/>
      <c r="XDC6" s="39"/>
      <c r="XDD6" s="39"/>
      <c r="XDE6" s="39"/>
      <c r="XDF6" s="39"/>
      <c r="XDG6" s="39"/>
      <c r="XDH6" s="39"/>
      <c r="XDI6" s="39"/>
      <c r="XDJ6" s="39"/>
      <c r="XDK6" s="39"/>
      <c r="XDL6" s="39"/>
      <c r="XDM6" s="39"/>
      <c r="XDN6" s="39"/>
      <c r="XDO6" s="39"/>
      <c r="XDP6" s="39"/>
      <c r="XDQ6" s="39"/>
      <c r="XDR6" s="39"/>
      <c r="XDS6" s="39"/>
      <c r="XDT6" s="39"/>
      <c r="XDU6" s="39"/>
      <c r="XDV6" s="39"/>
      <c r="XDW6" s="39"/>
      <c r="XDX6" s="39"/>
      <c r="XDY6" s="39"/>
      <c r="XDZ6" s="39"/>
      <c r="XEA6" s="39"/>
      <c r="XEB6" s="39"/>
      <c r="XEC6" s="39"/>
      <c r="XED6" s="39"/>
      <c r="XEE6" s="39"/>
      <c r="XEF6" s="39"/>
      <c r="XEG6" s="39"/>
      <c r="XEH6" s="39"/>
      <c r="XEI6" s="39"/>
      <c r="XEJ6" s="39"/>
      <c r="XEK6" s="39"/>
      <c r="XEL6" s="39"/>
      <c r="XEM6" s="39"/>
      <c r="XEN6" s="39"/>
      <c r="XEO6" s="39"/>
      <c r="XEP6" s="39"/>
      <c r="XEQ6" s="39"/>
      <c r="XER6" s="39"/>
      <c r="XES6" s="39"/>
      <c r="XET6" s="39"/>
      <c r="XEU6" s="39"/>
      <c r="XEV6" s="39"/>
      <c r="XEW6" s="39"/>
      <c r="XEX6" s="39"/>
      <c r="XEY6" s="39"/>
      <c r="XEZ6" s="39"/>
      <c r="XFA6" s="39"/>
      <c r="XFB6" s="39"/>
      <c r="XFC6" s="39"/>
      <c r="XFD6" s="39"/>
    </row>
    <row r="7" spans="1:16 16233:16384" s="14" customFormat="1" x14ac:dyDescent="0.3">
      <c r="A7" s="23" t="str">
        <f>VLOOKUP(C7,销售员!A:C,3,0)</f>
        <v>陕豫鲁</v>
      </c>
      <c r="B7" s="24">
        <v>818125</v>
      </c>
      <c r="C7" s="24" t="s">
        <v>56</v>
      </c>
      <c r="D7" s="27" t="s">
        <v>57</v>
      </c>
      <c r="E7" s="26"/>
      <c r="F7" s="27" t="s">
        <v>58</v>
      </c>
      <c r="G7" s="25" t="s">
        <v>59</v>
      </c>
      <c r="H7" s="25" t="s">
        <v>4163</v>
      </c>
      <c r="I7" s="25" t="s">
        <v>4158</v>
      </c>
      <c r="J7" s="25" t="s">
        <v>79</v>
      </c>
      <c r="K7" s="32">
        <v>19047.96</v>
      </c>
      <c r="L7" s="33">
        <v>20561.14</v>
      </c>
      <c r="M7" s="23" t="s">
        <v>54</v>
      </c>
      <c r="N7" s="34">
        <v>45666</v>
      </c>
      <c r="WZI7" s="39"/>
      <c r="WZJ7" s="39"/>
      <c r="WZK7" s="39"/>
      <c r="WZL7" s="39"/>
      <c r="WZM7" s="39"/>
      <c r="WZN7" s="39"/>
      <c r="WZO7" s="39"/>
      <c r="WZP7" s="39"/>
      <c r="WZQ7" s="39"/>
      <c r="WZR7" s="39"/>
      <c r="WZS7" s="39"/>
      <c r="WZT7" s="39"/>
      <c r="WZU7" s="39"/>
      <c r="WZV7" s="39"/>
      <c r="WZW7" s="39"/>
      <c r="WZX7" s="39"/>
      <c r="WZY7" s="39"/>
      <c r="WZZ7" s="39"/>
      <c r="XAA7" s="39"/>
      <c r="XAB7" s="39"/>
      <c r="XAC7" s="39"/>
      <c r="XAD7" s="39"/>
      <c r="XAE7" s="39"/>
      <c r="XAF7" s="39"/>
      <c r="XAG7" s="39"/>
      <c r="XAH7" s="39"/>
      <c r="XAI7" s="39"/>
      <c r="XAJ7" s="39"/>
      <c r="XAK7" s="39"/>
      <c r="XAL7" s="39"/>
      <c r="XAM7" s="39"/>
      <c r="XAN7" s="39"/>
      <c r="XAO7" s="39"/>
      <c r="XAP7" s="39"/>
      <c r="XAQ7" s="39"/>
      <c r="XAR7" s="39"/>
      <c r="XAS7" s="39"/>
      <c r="XAT7" s="39"/>
      <c r="XAU7" s="39"/>
      <c r="XAV7" s="39"/>
      <c r="XAW7" s="39"/>
      <c r="XAX7" s="39"/>
      <c r="XAY7" s="39"/>
      <c r="XAZ7" s="39"/>
      <c r="XBA7" s="39"/>
      <c r="XBB7" s="39"/>
      <c r="XBC7" s="39"/>
      <c r="XBD7" s="39"/>
      <c r="XBE7" s="39"/>
      <c r="XBF7" s="39"/>
      <c r="XBG7" s="39"/>
      <c r="XBH7" s="39"/>
      <c r="XBI7" s="39"/>
      <c r="XBJ7" s="39"/>
      <c r="XBK7" s="39"/>
      <c r="XBL7" s="39"/>
      <c r="XBM7" s="39"/>
      <c r="XBN7" s="39"/>
      <c r="XBO7" s="39"/>
      <c r="XBP7" s="39"/>
      <c r="XBQ7" s="39"/>
      <c r="XBR7" s="39"/>
      <c r="XBS7" s="39"/>
      <c r="XBT7" s="39"/>
      <c r="XBU7" s="39"/>
      <c r="XBV7" s="39"/>
      <c r="XBW7" s="39"/>
      <c r="XBX7" s="39"/>
      <c r="XBY7" s="39"/>
      <c r="XBZ7" s="39"/>
      <c r="XCA7" s="39"/>
      <c r="XCB7" s="39"/>
      <c r="XCC7" s="39"/>
      <c r="XCD7" s="39"/>
      <c r="XCE7" s="39"/>
      <c r="XCF7" s="39"/>
      <c r="XCG7" s="39"/>
      <c r="XCH7" s="39"/>
      <c r="XCI7" s="39"/>
      <c r="XCJ7" s="39"/>
      <c r="XCK7" s="39"/>
      <c r="XCL7" s="39"/>
      <c r="XCM7" s="39"/>
      <c r="XCN7" s="39"/>
      <c r="XCO7" s="39"/>
      <c r="XCP7" s="39"/>
      <c r="XCQ7" s="39"/>
      <c r="XCR7" s="39"/>
      <c r="XCS7" s="39"/>
      <c r="XCT7" s="39"/>
      <c r="XCU7" s="39"/>
      <c r="XCV7" s="39"/>
      <c r="XCW7" s="39"/>
      <c r="XCX7" s="39"/>
      <c r="XCY7" s="39"/>
      <c r="XCZ7" s="39"/>
      <c r="XDA7" s="39"/>
      <c r="XDB7" s="39"/>
      <c r="XDC7" s="39"/>
      <c r="XDD7" s="39"/>
      <c r="XDE7" s="39"/>
      <c r="XDF7" s="39"/>
      <c r="XDG7" s="39"/>
      <c r="XDH7" s="39"/>
      <c r="XDI7" s="39"/>
      <c r="XDJ7" s="39"/>
      <c r="XDK7" s="39"/>
      <c r="XDL7" s="39"/>
      <c r="XDM7" s="39"/>
      <c r="XDN7" s="39"/>
      <c r="XDO7" s="39"/>
      <c r="XDP7" s="39"/>
      <c r="XDQ7" s="39"/>
      <c r="XDR7" s="39"/>
      <c r="XDS7" s="39"/>
      <c r="XDT7" s="39"/>
      <c r="XDU7" s="39"/>
      <c r="XDV7" s="39"/>
      <c r="XDW7" s="39"/>
      <c r="XDX7" s="39"/>
      <c r="XDY7" s="39"/>
      <c r="XDZ7" s="39"/>
      <c r="XEA7" s="39"/>
      <c r="XEB7" s="39"/>
      <c r="XEC7" s="39"/>
      <c r="XED7" s="39"/>
      <c r="XEE7" s="39"/>
      <c r="XEF7" s="39"/>
      <c r="XEG7" s="39"/>
      <c r="XEH7" s="39"/>
      <c r="XEI7" s="39"/>
      <c r="XEJ7" s="39"/>
      <c r="XEK7" s="39"/>
      <c r="XEL7" s="39"/>
      <c r="XEM7" s="39"/>
      <c r="XEN7" s="39"/>
      <c r="XEO7" s="39"/>
      <c r="XEP7" s="39"/>
      <c r="XEQ7" s="39"/>
      <c r="XER7" s="39"/>
      <c r="XES7" s="39"/>
      <c r="XET7" s="39"/>
      <c r="XEU7" s="39"/>
      <c r="XEV7" s="39"/>
      <c r="XEW7" s="39"/>
      <c r="XEX7" s="39"/>
      <c r="XEY7" s="39"/>
      <c r="XEZ7" s="39"/>
      <c r="XFA7" s="39"/>
      <c r="XFB7" s="39"/>
      <c r="XFC7" s="39"/>
      <c r="XFD7" s="39"/>
    </row>
    <row r="8" spans="1:16 16233:16384" s="14" customFormat="1" x14ac:dyDescent="0.3">
      <c r="A8" s="23" t="str">
        <f>VLOOKUP(C8,销售员!A:C,3,0)</f>
        <v>陕豫鲁</v>
      </c>
      <c r="B8" s="24">
        <v>818125</v>
      </c>
      <c r="C8" s="24" t="s">
        <v>56</v>
      </c>
      <c r="D8" s="27" t="s">
        <v>57</v>
      </c>
      <c r="E8" s="26"/>
      <c r="F8" s="27" t="s">
        <v>58</v>
      </c>
      <c r="G8" s="25" t="s">
        <v>59</v>
      </c>
      <c r="H8" s="25" t="s">
        <v>4163</v>
      </c>
      <c r="I8" s="25" t="s">
        <v>4159</v>
      </c>
      <c r="J8" s="25" t="s">
        <v>79</v>
      </c>
      <c r="K8" s="25">
        <v>42.46</v>
      </c>
      <c r="L8" s="33"/>
      <c r="M8" s="23" t="s">
        <v>54</v>
      </c>
      <c r="N8" s="34">
        <v>45666</v>
      </c>
      <c r="WZI8" s="39"/>
      <c r="WZJ8" s="39"/>
      <c r="WZK8" s="39"/>
      <c r="WZL8" s="39"/>
      <c r="WZM8" s="39"/>
      <c r="WZN8" s="39"/>
      <c r="WZO8" s="39"/>
      <c r="WZP8" s="39"/>
      <c r="WZQ8" s="39"/>
      <c r="WZR8" s="39"/>
      <c r="WZS8" s="39"/>
      <c r="WZT8" s="39"/>
      <c r="WZU8" s="39"/>
      <c r="WZV8" s="39"/>
      <c r="WZW8" s="39"/>
      <c r="WZX8" s="39"/>
      <c r="WZY8" s="39"/>
      <c r="WZZ8" s="39"/>
      <c r="XAA8" s="39"/>
      <c r="XAB8" s="39"/>
      <c r="XAC8" s="39"/>
      <c r="XAD8" s="39"/>
      <c r="XAE8" s="39"/>
      <c r="XAF8" s="39"/>
      <c r="XAG8" s="39"/>
      <c r="XAH8" s="39"/>
      <c r="XAI8" s="39"/>
      <c r="XAJ8" s="39"/>
      <c r="XAK8" s="39"/>
      <c r="XAL8" s="39"/>
      <c r="XAM8" s="39"/>
      <c r="XAN8" s="39"/>
      <c r="XAO8" s="39"/>
      <c r="XAP8" s="39"/>
      <c r="XAQ8" s="39"/>
      <c r="XAR8" s="39"/>
      <c r="XAS8" s="39"/>
      <c r="XAT8" s="39"/>
      <c r="XAU8" s="39"/>
      <c r="XAV8" s="39"/>
      <c r="XAW8" s="39"/>
      <c r="XAX8" s="39"/>
      <c r="XAY8" s="39"/>
      <c r="XAZ8" s="39"/>
      <c r="XBA8" s="39"/>
      <c r="XBB8" s="39"/>
      <c r="XBC8" s="39"/>
      <c r="XBD8" s="39"/>
      <c r="XBE8" s="39"/>
      <c r="XBF8" s="39"/>
      <c r="XBG8" s="39"/>
      <c r="XBH8" s="39"/>
      <c r="XBI8" s="39"/>
      <c r="XBJ8" s="39"/>
      <c r="XBK8" s="39"/>
      <c r="XBL8" s="39"/>
      <c r="XBM8" s="39"/>
      <c r="XBN8" s="39"/>
      <c r="XBO8" s="39"/>
      <c r="XBP8" s="39"/>
      <c r="XBQ8" s="39"/>
      <c r="XBR8" s="39"/>
      <c r="XBS8" s="39"/>
      <c r="XBT8" s="39"/>
      <c r="XBU8" s="39"/>
      <c r="XBV8" s="39"/>
      <c r="XBW8" s="39"/>
      <c r="XBX8" s="39"/>
      <c r="XBY8" s="39"/>
      <c r="XBZ8" s="39"/>
      <c r="XCA8" s="39"/>
      <c r="XCB8" s="39"/>
      <c r="XCC8" s="39"/>
      <c r="XCD8" s="39"/>
      <c r="XCE8" s="39"/>
      <c r="XCF8" s="39"/>
      <c r="XCG8" s="39"/>
      <c r="XCH8" s="39"/>
      <c r="XCI8" s="39"/>
      <c r="XCJ8" s="39"/>
      <c r="XCK8" s="39"/>
      <c r="XCL8" s="39"/>
      <c r="XCM8" s="39"/>
      <c r="XCN8" s="39"/>
      <c r="XCO8" s="39"/>
      <c r="XCP8" s="39"/>
      <c r="XCQ8" s="39"/>
      <c r="XCR8" s="39"/>
      <c r="XCS8" s="39"/>
      <c r="XCT8" s="39"/>
      <c r="XCU8" s="39"/>
      <c r="XCV8" s="39"/>
      <c r="XCW8" s="39"/>
      <c r="XCX8" s="39"/>
      <c r="XCY8" s="39"/>
      <c r="XCZ8" s="39"/>
      <c r="XDA8" s="39"/>
      <c r="XDB8" s="39"/>
      <c r="XDC8" s="39"/>
      <c r="XDD8" s="39"/>
      <c r="XDE8" s="39"/>
      <c r="XDF8" s="39"/>
      <c r="XDG8" s="39"/>
      <c r="XDH8" s="39"/>
      <c r="XDI8" s="39"/>
      <c r="XDJ8" s="39"/>
      <c r="XDK8" s="39"/>
      <c r="XDL8" s="39"/>
      <c r="XDM8" s="39"/>
      <c r="XDN8" s="39"/>
      <c r="XDO8" s="39"/>
      <c r="XDP8" s="39"/>
      <c r="XDQ8" s="39"/>
      <c r="XDR8" s="39"/>
      <c r="XDS8" s="39"/>
      <c r="XDT8" s="39"/>
      <c r="XDU8" s="39"/>
      <c r="XDV8" s="39"/>
      <c r="XDW8" s="39"/>
      <c r="XDX8" s="39"/>
      <c r="XDY8" s="39"/>
      <c r="XDZ8" s="39"/>
      <c r="XEA8" s="39"/>
      <c r="XEB8" s="39"/>
      <c r="XEC8" s="39"/>
      <c r="XED8" s="39"/>
      <c r="XEE8" s="39"/>
      <c r="XEF8" s="39"/>
      <c r="XEG8" s="39"/>
      <c r="XEH8" s="39"/>
      <c r="XEI8" s="39"/>
      <c r="XEJ8" s="39"/>
      <c r="XEK8" s="39"/>
      <c r="XEL8" s="39"/>
      <c r="XEM8" s="39"/>
      <c r="XEN8" s="39"/>
      <c r="XEO8" s="39"/>
      <c r="XEP8" s="39"/>
      <c r="XEQ8" s="39"/>
      <c r="XER8" s="39"/>
      <c r="XES8" s="39"/>
      <c r="XET8" s="39"/>
      <c r="XEU8" s="39"/>
      <c r="XEV8" s="39"/>
      <c r="XEW8" s="39"/>
      <c r="XEX8" s="39"/>
      <c r="XEY8" s="39"/>
      <c r="XEZ8" s="39"/>
      <c r="XFA8" s="39"/>
      <c r="XFB8" s="39"/>
      <c r="XFC8" s="39"/>
      <c r="XFD8" s="39"/>
    </row>
    <row r="9" spans="1:16 16233:16384" s="14" customFormat="1" x14ac:dyDescent="0.3">
      <c r="A9" s="23" t="str">
        <f>VLOOKUP(C9,销售员!A:C,3,0)</f>
        <v>陕豫鲁</v>
      </c>
      <c r="B9" s="24">
        <v>818125</v>
      </c>
      <c r="C9" s="24" t="s">
        <v>56</v>
      </c>
      <c r="D9" s="27" t="s">
        <v>57</v>
      </c>
      <c r="E9" s="26"/>
      <c r="F9" s="27" t="s">
        <v>58</v>
      </c>
      <c r="G9" s="25" t="s">
        <v>59</v>
      </c>
      <c r="H9" s="25" t="s">
        <v>4163</v>
      </c>
      <c r="I9" s="25" t="s">
        <v>4160</v>
      </c>
      <c r="J9" s="25" t="s">
        <v>79</v>
      </c>
      <c r="K9" s="25">
        <v>290.76</v>
      </c>
      <c r="L9" s="33"/>
      <c r="M9" s="23" t="s">
        <v>54</v>
      </c>
      <c r="N9" s="34">
        <v>45666</v>
      </c>
      <c r="WZI9" s="39"/>
      <c r="WZJ9" s="39"/>
      <c r="WZK9" s="39"/>
      <c r="WZL9" s="39"/>
      <c r="WZM9" s="39"/>
      <c r="WZN9" s="39"/>
      <c r="WZO9" s="39"/>
      <c r="WZP9" s="39"/>
      <c r="WZQ9" s="39"/>
      <c r="WZR9" s="39"/>
      <c r="WZS9" s="39"/>
      <c r="WZT9" s="39"/>
      <c r="WZU9" s="39"/>
      <c r="WZV9" s="39"/>
      <c r="WZW9" s="39"/>
      <c r="WZX9" s="39"/>
      <c r="WZY9" s="39"/>
      <c r="WZZ9" s="39"/>
      <c r="XAA9" s="39"/>
      <c r="XAB9" s="39"/>
      <c r="XAC9" s="39"/>
      <c r="XAD9" s="39"/>
      <c r="XAE9" s="39"/>
      <c r="XAF9" s="39"/>
      <c r="XAG9" s="39"/>
      <c r="XAH9" s="39"/>
      <c r="XAI9" s="39"/>
      <c r="XAJ9" s="39"/>
      <c r="XAK9" s="39"/>
      <c r="XAL9" s="39"/>
      <c r="XAM9" s="39"/>
      <c r="XAN9" s="39"/>
      <c r="XAO9" s="39"/>
      <c r="XAP9" s="39"/>
      <c r="XAQ9" s="39"/>
      <c r="XAR9" s="39"/>
      <c r="XAS9" s="39"/>
      <c r="XAT9" s="39"/>
      <c r="XAU9" s="39"/>
      <c r="XAV9" s="39"/>
      <c r="XAW9" s="39"/>
      <c r="XAX9" s="39"/>
      <c r="XAY9" s="39"/>
      <c r="XAZ9" s="39"/>
      <c r="XBA9" s="39"/>
      <c r="XBB9" s="39"/>
      <c r="XBC9" s="39"/>
      <c r="XBD9" s="39"/>
      <c r="XBE9" s="39"/>
      <c r="XBF9" s="39"/>
      <c r="XBG9" s="39"/>
      <c r="XBH9" s="39"/>
      <c r="XBI9" s="39"/>
      <c r="XBJ9" s="39"/>
      <c r="XBK9" s="39"/>
      <c r="XBL9" s="39"/>
      <c r="XBM9" s="39"/>
      <c r="XBN9" s="39"/>
      <c r="XBO9" s="39"/>
      <c r="XBP9" s="39"/>
      <c r="XBQ9" s="39"/>
      <c r="XBR9" s="39"/>
      <c r="XBS9" s="39"/>
      <c r="XBT9" s="39"/>
      <c r="XBU9" s="39"/>
      <c r="XBV9" s="39"/>
      <c r="XBW9" s="39"/>
      <c r="XBX9" s="39"/>
      <c r="XBY9" s="39"/>
      <c r="XBZ9" s="39"/>
      <c r="XCA9" s="39"/>
      <c r="XCB9" s="39"/>
      <c r="XCC9" s="39"/>
      <c r="XCD9" s="39"/>
      <c r="XCE9" s="39"/>
      <c r="XCF9" s="39"/>
      <c r="XCG9" s="39"/>
      <c r="XCH9" s="39"/>
      <c r="XCI9" s="39"/>
      <c r="XCJ9" s="39"/>
      <c r="XCK9" s="39"/>
      <c r="XCL9" s="39"/>
      <c r="XCM9" s="39"/>
      <c r="XCN9" s="39"/>
      <c r="XCO9" s="39"/>
      <c r="XCP9" s="39"/>
      <c r="XCQ9" s="39"/>
      <c r="XCR9" s="39"/>
      <c r="XCS9" s="39"/>
      <c r="XCT9" s="39"/>
      <c r="XCU9" s="39"/>
      <c r="XCV9" s="39"/>
      <c r="XCW9" s="39"/>
      <c r="XCX9" s="39"/>
      <c r="XCY9" s="39"/>
      <c r="XCZ9" s="39"/>
      <c r="XDA9" s="39"/>
      <c r="XDB9" s="39"/>
      <c r="XDC9" s="39"/>
      <c r="XDD9" s="39"/>
      <c r="XDE9" s="39"/>
      <c r="XDF9" s="39"/>
      <c r="XDG9" s="39"/>
      <c r="XDH9" s="39"/>
      <c r="XDI9" s="39"/>
      <c r="XDJ9" s="39"/>
      <c r="XDK9" s="39"/>
      <c r="XDL9" s="39"/>
      <c r="XDM9" s="39"/>
      <c r="XDN9" s="39"/>
      <c r="XDO9" s="39"/>
      <c r="XDP9" s="39"/>
      <c r="XDQ9" s="39"/>
      <c r="XDR9" s="39"/>
      <c r="XDS9" s="39"/>
      <c r="XDT9" s="39"/>
      <c r="XDU9" s="39"/>
      <c r="XDV9" s="39"/>
      <c r="XDW9" s="39"/>
      <c r="XDX9" s="39"/>
      <c r="XDY9" s="39"/>
      <c r="XDZ9" s="39"/>
      <c r="XEA9" s="39"/>
      <c r="XEB9" s="39"/>
      <c r="XEC9" s="39"/>
      <c r="XED9" s="39"/>
      <c r="XEE9" s="39"/>
      <c r="XEF9" s="39"/>
      <c r="XEG9" s="39"/>
      <c r="XEH9" s="39"/>
      <c r="XEI9" s="39"/>
      <c r="XEJ9" s="39"/>
      <c r="XEK9" s="39"/>
      <c r="XEL9" s="39"/>
      <c r="XEM9" s="39"/>
      <c r="XEN9" s="39"/>
      <c r="XEO9" s="39"/>
      <c r="XEP9" s="39"/>
      <c r="XEQ9" s="39"/>
      <c r="XER9" s="39"/>
      <c r="XES9" s="39"/>
      <c r="XET9" s="39"/>
      <c r="XEU9" s="39"/>
      <c r="XEV9" s="39"/>
      <c r="XEW9" s="39"/>
      <c r="XEX9" s="39"/>
      <c r="XEY9" s="39"/>
      <c r="XEZ9" s="39"/>
      <c r="XFA9" s="39"/>
      <c r="XFB9" s="39"/>
      <c r="XFC9" s="39"/>
      <c r="XFD9" s="39"/>
    </row>
    <row r="10" spans="1:16 16233:16384" s="14" customFormat="1" x14ac:dyDescent="0.3">
      <c r="A10" s="23" t="str">
        <f>VLOOKUP(C10,销售员!A:C,3,0)</f>
        <v>陕豫鲁</v>
      </c>
      <c r="B10" s="24">
        <v>818125</v>
      </c>
      <c r="C10" s="24" t="s">
        <v>56</v>
      </c>
      <c r="D10" s="27" t="s">
        <v>57</v>
      </c>
      <c r="E10" s="26"/>
      <c r="F10" s="27" t="s">
        <v>58</v>
      </c>
      <c r="G10" s="25" t="s">
        <v>59</v>
      </c>
      <c r="H10" s="25" t="s">
        <v>4163</v>
      </c>
      <c r="I10" s="25" t="s">
        <v>4161</v>
      </c>
      <c r="J10" s="25" t="s">
        <v>79</v>
      </c>
      <c r="K10" s="25">
        <v>254.68</v>
      </c>
      <c r="L10" s="33"/>
      <c r="M10" s="23" t="s">
        <v>54</v>
      </c>
      <c r="N10" s="34">
        <v>45666</v>
      </c>
      <c r="WZI10" s="39"/>
      <c r="WZJ10" s="39"/>
      <c r="WZK10" s="39"/>
      <c r="WZL10" s="39"/>
      <c r="WZM10" s="39"/>
      <c r="WZN10" s="39"/>
      <c r="WZO10" s="39"/>
      <c r="WZP10" s="39"/>
      <c r="WZQ10" s="39"/>
      <c r="WZR10" s="39"/>
      <c r="WZS10" s="39"/>
      <c r="WZT10" s="39"/>
      <c r="WZU10" s="39"/>
      <c r="WZV10" s="39"/>
      <c r="WZW10" s="39"/>
      <c r="WZX10" s="39"/>
      <c r="WZY10" s="39"/>
      <c r="WZZ10" s="39"/>
      <c r="XAA10" s="39"/>
      <c r="XAB10" s="39"/>
      <c r="XAC10" s="39"/>
      <c r="XAD10" s="39"/>
      <c r="XAE10" s="39"/>
      <c r="XAF10" s="39"/>
      <c r="XAG10" s="39"/>
      <c r="XAH10" s="39"/>
      <c r="XAI10" s="39"/>
      <c r="XAJ10" s="39"/>
      <c r="XAK10" s="39"/>
      <c r="XAL10" s="39"/>
      <c r="XAM10" s="39"/>
      <c r="XAN10" s="39"/>
      <c r="XAO10" s="39"/>
      <c r="XAP10" s="39"/>
      <c r="XAQ10" s="39"/>
      <c r="XAR10" s="39"/>
      <c r="XAS10" s="39"/>
      <c r="XAT10" s="39"/>
      <c r="XAU10" s="39"/>
      <c r="XAV10" s="39"/>
      <c r="XAW10" s="39"/>
      <c r="XAX10" s="39"/>
      <c r="XAY10" s="39"/>
      <c r="XAZ10" s="39"/>
      <c r="XBA10" s="39"/>
      <c r="XBB10" s="39"/>
      <c r="XBC10" s="39"/>
      <c r="XBD10" s="39"/>
      <c r="XBE10" s="39"/>
      <c r="XBF10" s="39"/>
      <c r="XBG10" s="39"/>
      <c r="XBH10" s="39"/>
      <c r="XBI10" s="39"/>
      <c r="XBJ10" s="39"/>
      <c r="XBK10" s="39"/>
      <c r="XBL10" s="39"/>
      <c r="XBM10" s="39"/>
      <c r="XBN10" s="39"/>
      <c r="XBO10" s="39"/>
      <c r="XBP10" s="39"/>
      <c r="XBQ10" s="39"/>
      <c r="XBR10" s="39"/>
      <c r="XBS10" s="39"/>
      <c r="XBT10" s="39"/>
      <c r="XBU10" s="39"/>
      <c r="XBV10" s="39"/>
      <c r="XBW10" s="39"/>
      <c r="XBX10" s="39"/>
      <c r="XBY10" s="39"/>
      <c r="XBZ10" s="39"/>
      <c r="XCA10" s="39"/>
      <c r="XCB10" s="39"/>
      <c r="XCC10" s="39"/>
      <c r="XCD10" s="39"/>
      <c r="XCE10" s="39"/>
      <c r="XCF10" s="39"/>
      <c r="XCG10" s="39"/>
      <c r="XCH10" s="39"/>
      <c r="XCI10" s="39"/>
      <c r="XCJ10" s="39"/>
      <c r="XCK10" s="39"/>
      <c r="XCL10" s="39"/>
      <c r="XCM10" s="39"/>
      <c r="XCN10" s="39"/>
      <c r="XCO10" s="39"/>
      <c r="XCP10" s="39"/>
      <c r="XCQ10" s="39"/>
      <c r="XCR10" s="39"/>
      <c r="XCS10" s="39"/>
      <c r="XCT10" s="39"/>
      <c r="XCU10" s="39"/>
      <c r="XCV10" s="39"/>
      <c r="XCW10" s="39"/>
      <c r="XCX10" s="39"/>
      <c r="XCY10" s="39"/>
      <c r="XCZ10" s="39"/>
      <c r="XDA10" s="39"/>
      <c r="XDB10" s="39"/>
      <c r="XDC10" s="39"/>
      <c r="XDD10" s="39"/>
      <c r="XDE10" s="39"/>
      <c r="XDF10" s="39"/>
      <c r="XDG10" s="39"/>
      <c r="XDH10" s="39"/>
      <c r="XDI10" s="39"/>
      <c r="XDJ10" s="39"/>
      <c r="XDK10" s="39"/>
      <c r="XDL10" s="39"/>
      <c r="XDM10" s="39"/>
      <c r="XDN10" s="39"/>
      <c r="XDO10" s="39"/>
      <c r="XDP10" s="39"/>
      <c r="XDQ10" s="39"/>
      <c r="XDR10" s="39"/>
      <c r="XDS10" s="39"/>
      <c r="XDT10" s="39"/>
      <c r="XDU10" s="39"/>
      <c r="XDV10" s="39"/>
      <c r="XDW10" s="39"/>
      <c r="XDX10" s="39"/>
      <c r="XDY10" s="39"/>
      <c r="XDZ10" s="39"/>
      <c r="XEA10" s="39"/>
      <c r="XEB10" s="39"/>
      <c r="XEC10" s="39"/>
      <c r="XED10" s="39"/>
      <c r="XEE10" s="39"/>
      <c r="XEF10" s="39"/>
      <c r="XEG10" s="39"/>
      <c r="XEH10" s="39"/>
      <c r="XEI10" s="39"/>
      <c r="XEJ10" s="39"/>
      <c r="XEK10" s="39"/>
      <c r="XEL10" s="39"/>
      <c r="XEM10" s="39"/>
      <c r="XEN10" s="39"/>
      <c r="XEO10" s="39"/>
      <c r="XEP10" s="39"/>
      <c r="XEQ10" s="39"/>
      <c r="XER10" s="39"/>
      <c r="XES10" s="39"/>
      <c r="XET10" s="39"/>
      <c r="XEU10" s="39"/>
      <c r="XEV10" s="39"/>
      <c r="XEW10" s="39"/>
      <c r="XEX10" s="39"/>
      <c r="XEY10" s="39"/>
      <c r="XEZ10" s="39"/>
      <c r="XFA10" s="39"/>
      <c r="XFB10" s="39"/>
      <c r="XFC10" s="39"/>
      <c r="XFD10" s="39"/>
    </row>
    <row r="11" spans="1:16 16233:16384" s="14" customFormat="1" x14ac:dyDescent="0.3">
      <c r="A11" s="23" t="str">
        <f>VLOOKUP(C11,销售员!A:C,3,0)</f>
        <v>陕豫鲁</v>
      </c>
      <c r="B11" s="24">
        <v>818125</v>
      </c>
      <c r="C11" s="24" t="s">
        <v>56</v>
      </c>
      <c r="D11" s="27" t="s">
        <v>57</v>
      </c>
      <c r="E11" s="26"/>
      <c r="F11" s="27" t="s">
        <v>58</v>
      </c>
      <c r="G11" s="25" t="s">
        <v>59</v>
      </c>
      <c r="H11" s="25" t="s">
        <v>4164</v>
      </c>
      <c r="I11" s="25" t="s">
        <v>4158</v>
      </c>
      <c r="J11" s="25" t="s">
        <v>79</v>
      </c>
      <c r="K11" s="25">
        <v>15142.5</v>
      </c>
      <c r="L11" s="37">
        <v>16065</v>
      </c>
      <c r="M11" s="23" t="s">
        <v>54</v>
      </c>
      <c r="N11" s="34">
        <v>45666</v>
      </c>
      <c r="WZI11" s="39"/>
      <c r="WZJ11" s="39"/>
      <c r="WZK11" s="39"/>
      <c r="WZL11" s="39"/>
      <c r="WZM11" s="39"/>
      <c r="WZN11" s="39"/>
      <c r="WZO11" s="39"/>
      <c r="WZP11" s="39"/>
      <c r="WZQ11" s="39"/>
      <c r="WZR11" s="39"/>
      <c r="WZS11" s="39"/>
      <c r="WZT11" s="39"/>
      <c r="WZU11" s="39"/>
      <c r="WZV11" s="39"/>
      <c r="WZW11" s="39"/>
      <c r="WZX11" s="39"/>
      <c r="WZY11" s="39"/>
      <c r="WZZ11" s="39"/>
      <c r="XAA11" s="39"/>
      <c r="XAB11" s="39"/>
      <c r="XAC11" s="39"/>
      <c r="XAD11" s="39"/>
      <c r="XAE11" s="39"/>
      <c r="XAF11" s="39"/>
      <c r="XAG11" s="39"/>
      <c r="XAH11" s="39"/>
      <c r="XAI11" s="39"/>
      <c r="XAJ11" s="39"/>
      <c r="XAK11" s="39"/>
      <c r="XAL11" s="39"/>
      <c r="XAM11" s="39"/>
      <c r="XAN11" s="39"/>
      <c r="XAO11" s="39"/>
      <c r="XAP11" s="39"/>
      <c r="XAQ11" s="39"/>
      <c r="XAR11" s="39"/>
      <c r="XAS11" s="39"/>
      <c r="XAT11" s="39"/>
      <c r="XAU11" s="39"/>
      <c r="XAV11" s="39"/>
      <c r="XAW11" s="39"/>
      <c r="XAX11" s="39"/>
      <c r="XAY11" s="39"/>
      <c r="XAZ11" s="39"/>
      <c r="XBA11" s="39"/>
      <c r="XBB11" s="39"/>
      <c r="XBC11" s="39"/>
      <c r="XBD11" s="39"/>
      <c r="XBE11" s="39"/>
      <c r="XBF11" s="39"/>
      <c r="XBG11" s="39"/>
      <c r="XBH11" s="39"/>
      <c r="XBI11" s="39"/>
      <c r="XBJ11" s="39"/>
      <c r="XBK11" s="39"/>
      <c r="XBL11" s="39"/>
      <c r="XBM11" s="39"/>
      <c r="XBN11" s="39"/>
      <c r="XBO11" s="39"/>
      <c r="XBP11" s="39"/>
      <c r="XBQ11" s="39"/>
      <c r="XBR11" s="39"/>
      <c r="XBS11" s="39"/>
      <c r="XBT11" s="39"/>
      <c r="XBU11" s="39"/>
      <c r="XBV11" s="39"/>
      <c r="XBW11" s="39"/>
      <c r="XBX11" s="39"/>
      <c r="XBY11" s="39"/>
      <c r="XBZ11" s="39"/>
      <c r="XCA11" s="39"/>
      <c r="XCB11" s="39"/>
      <c r="XCC11" s="39"/>
      <c r="XCD11" s="39"/>
      <c r="XCE11" s="39"/>
      <c r="XCF11" s="39"/>
      <c r="XCG11" s="39"/>
      <c r="XCH11" s="39"/>
      <c r="XCI11" s="39"/>
      <c r="XCJ11" s="39"/>
      <c r="XCK11" s="39"/>
      <c r="XCL11" s="39"/>
      <c r="XCM11" s="39"/>
      <c r="XCN11" s="39"/>
      <c r="XCO11" s="39"/>
      <c r="XCP11" s="39"/>
      <c r="XCQ11" s="39"/>
      <c r="XCR11" s="39"/>
      <c r="XCS11" s="39"/>
      <c r="XCT11" s="39"/>
      <c r="XCU11" s="39"/>
      <c r="XCV11" s="39"/>
      <c r="XCW11" s="39"/>
      <c r="XCX11" s="39"/>
      <c r="XCY11" s="39"/>
      <c r="XCZ11" s="39"/>
      <c r="XDA11" s="39"/>
      <c r="XDB11" s="39"/>
      <c r="XDC11" s="39"/>
      <c r="XDD11" s="39"/>
      <c r="XDE11" s="39"/>
      <c r="XDF11" s="39"/>
      <c r="XDG11" s="39"/>
      <c r="XDH11" s="39"/>
      <c r="XDI11" s="39"/>
      <c r="XDJ11" s="39"/>
      <c r="XDK11" s="39"/>
      <c r="XDL11" s="39"/>
      <c r="XDM11" s="39"/>
      <c r="XDN11" s="39"/>
      <c r="XDO11" s="39"/>
      <c r="XDP11" s="39"/>
      <c r="XDQ11" s="39"/>
      <c r="XDR11" s="39"/>
      <c r="XDS11" s="39"/>
      <c r="XDT11" s="39"/>
      <c r="XDU11" s="39"/>
      <c r="XDV11" s="39"/>
      <c r="XDW11" s="39"/>
      <c r="XDX11" s="39"/>
      <c r="XDY11" s="39"/>
      <c r="XDZ11" s="39"/>
      <c r="XEA11" s="39"/>
      <c r="XEB11" s="39"/>
      <c r="XEC11" s="39"/>
      <c r="XED11" s="39"/>
      <c r="XEE11" s="39"/>
      <c r="XEF11" s="39"/>
      <c r="XEG11" s="39"/>
      <c r="XEH11" s="39"/>
      <c r="XEI11" s="39"/>
      <c r="XEJ11" s="39"/>
      <c r="XEK11" s="39"/>
      <c r="XEL11" s="39"/>
      <c r="XEM11" s="39"/>
      <c r="XEN11" s="39"/>
      <c r="XEO11" s="39"/>
      <c r="XEP11" s="39"/>
      <c r="XEQ11" s="39"/>
      <c r="XER11" s="39"/>
      <c r="XES11" s="39"/>
      <c r="XET11" s="39"/>
      <c r="XEU11" s="39"/>
      <c r="XEV11" s="39"/>
      <c r="XEW11" s="39"/>
      <c r="XEX11" s="39"/>
      <c r="XEY11" s="39"/>
      <c r="XEZ11" s="39"/>
      <c r="XFA11" s="39"/>
      <c r="XFB11" s="39"/>
      <c r="XFC11" s="39"/>
      <c r="XFD11" s="39"/>
    </row>
    <row r="12" spans="1:16 16233:16384" s="14" customFormat="1" x14ac:dyDescent="0.3">
      <c r="A12" s="23" t="str">
        <f>VLOOKUP(C12,销售员!A:C,3,0)</f>
        <v>陕豫鲁</v>
      </c>
      <c r="B12" s="24">
        <v>818125</v>
      </c>
      <c r="C12" s="24" t="s">
        <v>56</v>
      </c>
      <c r="D12" s="27" t="s">
        <v>57</v>
      </c>
      <c r="E12" s="26"/>
      <c r="F12" s="27" t="s">
        <v>58</v>
      </c>
      <c r="G12" s="25" t="s">
        <v>59</v>
      </c>
      <c r="H12" s="25" t="s">
        <v>4164</v>
      </c>
      <c r="I12" s="25" t="s">
        <v>4159</v>
      </c>
      <c r="J12" s="25" t="s">
        <v>79</v>
      </c>
      <c r="K12" s="25">
        <v>1113.9000000000001</v>
      </c>
      <c r="L12" s="37">
        <v>1166.4000000000001</v>
      </c>
      <c r="M12" s="23" t="s">
        <v>54</v>
      </c>
      <c r="N12" s="34">
        <v>45666</v>
      </c>
      <c r="WZI12" s="39"/>
      <c r="WZJ12" s="39"/>
      <c r="WZK12" s="39"/>
      <c r="WZL12" s="39"/>
      <c r="WZM12" s="39"/>
      <c r="WZN12" s="39"/>
      <c r="WZO12" s="39"/>
      <c r="WZP12" s="39"/>
      <c r="WZQ12" s="39"/>
      <c r="WZR12" s="39"/>
      <c r="WZS12" s="39"/>
      <c r="WZT12" s="39"/>
      <c r="WZU12" s="39"/>
      <c r="WZV12" s="39"/>
      <c r="WZW12" s="39"/>
      <c r="WZX12" s="39"/>
      <c r="WZY12" s="39"/>
      <c r="WZZ12" s="39"/>
      <c r="XAA12" s="39"/>
      <c r="XAB12" s="39"/>
      <c r="XAC12" s="39"/>
      <c r="XAD12" s="39"/>
      <c r="XAE12" s="39"/>
      <c r="XAF12" s="39"/>
      <c r="XAG12" s="39"/>
      <c r="XAH12" s="39"/>
      <c r="XAI12" s="39"/>
      <c r="XAJ12" s="39"/>
      <c r="XAK12" s="39"/>
      <c r="XAL12" s="39"/>
      <c r="XAM12" s="39"/>
      <c r="XAN12" s="39"/>
      <c r="XAO12" s="39"/>
      <c r="XAP12" s="39"/>
      <c r="XAQ12" s="39"/>
      <c r="XAR12" s="39"/>
      <c r="XAS12" s="39"/>
      <c r="XAT12" s="39"/>
      <c r="XAU12" s="39"/>
      <c r="XAV12" s="39"/>
      <c r="XAW12" s="39"/>
      <c r="XAX12" s="39"/>
      <c r="XAY12" s="39"/>
      <c r="XAZ12" s="39"/>
      <c r="XBA12" s="39"/>
      <c r="XBB12" s="39"/>
      <c r="XBC12" s="39"/>
      <c r="XBD12" s="39"/>
      <c r="XBE12" s="39"/>
      <c r="XBF12" s="39"/>
      <c r="XBG12" s="39"/>
      <c r="XBH12" s="39"/>
      <c r="XBI12" s="39"/>
      <c r="XBJ12" s="39"/>
      <c r="XBK12" s="39"/>
      <c r="XBL12" s="39"/>
      <c r="XBM12" s="39"/>
      <c r="XBN12" s="39"/>
      <c r="XBO12" s="39"/>
      <c r="XBP12" s="39"/>
      <c r="XBQ12" s="39"/>
      <c r="XBR12" s="39"/>
      <c r="XBS12" s="39"/>
      <c r="XBT12" s="39"/>
      <c r="XBU12" s="39"/>
      <c r="XBV12" s="39"/>
      <c r="XBW12" s="39"/>
      <c r="XBX12" s="39"/>
      <c r="XBY12" s="39"/>
      <c r="XBZ12" s="39"/>
      <c r="XCA12" s="39"/>
      <c r="XCB12" s="39"/>
      <c r="XCC12" s="39"/>
      <c r="XCD12" s="39"/>
      <c r="XCE12" s="39"/>
      <c r="XCF12" s="39"/>
      <c r="XCG12" s="39"/>
      <c r="XCH12" s="39"/>
      <c r="XCI12" s="39"/>
      <c r="XCJ12" s="39"/>
      <c r="XCK12" s="39"/>
      <c r="XCL12" s="39"/>
      <c r="XCM12" s="39"/>
      <c r="XCN12" s="39"/>
      <c r="XCO12" s="39"/>
      <c r="XCP12" s="39"/>
      <c r="XCQ12" s="39"/>
      <c r="XCR12" s="39"/>
      <c r="XCS12" s="39"/>
      <c r="XCT12" s="39"/>
      <c r="XCU12" s="39"/>
      <c r="XCV12" s="39"/>
      <c r="XCW12" s="39"/>
      <c r="XCX12" s="39"/>
      <c r="XCY12" s="39"/>
      <c r="XCZ12" s="39"/>
      <c r="XDA12" s="39"/>
      <c r="XDB12" s="39"/>
      <c r="XDC12" s="39"/>
      <c r="XDD12" s="39"/>
      <c r="XDE12" s="39"/>
      <c r="XDF12" s="39"/>
      <c r="XDG12" s="39"/>
      <c r="XDH12" s="39"/>
      <c r="XDI12" s="39"/>
      <c r="XDJ12" s="39"/>
      <c r="XDK12" s="39"/>
      <c r="XDL12" s="39"/>
      <c r="XDM12" s="39"/>
      <c r="XDN12" s="39"/>
      <c r="XDO12" s="39"/>
      <c r="XDP12" s="39"/>
      <c r="XDQ12" s="39"/>
      <c r="XDR12" s="39"/>
      <c r="XDS12" s="39"/>
      <c r="XDT12" s="39"/>
      <c r="XDU12" s="39"/>
      <c r="XDV12" s="39"/>
      <c r="XDW12" s="39"/>
      <c r="XDX12" s="39"/>
      <c r="XDY12" s="39"/>
      <c r="XDZ12" s="39"/>
      <c r="XEA12" s="39"/>
      <c r="XEB12" s="39"/>
      <c r="XEC12" s="39"/>
      <c r="XED12" s="39"/>
      <c r="XEE12" s="39"/>
      <c r="XEF12" s="39"/>
      <c r="XEG12" s="39"/>
      <c r="XEH12" s="39"/>
      <c r="XEI12" s="39"/>
      <c r="XEJ12" s="39"/>
      <c r="XEK12" s="39"/>
      <c r="XEL12" s="39"/>
      <c r="XEM12" s="39"/>
      <c r="XEN12" s="39"/>
      <c r="XEO12" s="39"/>
      <c r="XEP12" s="39"/>
      <c r="XEQ12" s="39"/>
      <c r="XER12" s="39"/>
      <c r="XES12" s="39"/>
      <c r="XET12" s="39"/>
      <c r="XEU12" s="39"/>
      <c r="XEV12" s="39"/>
      <c r="XEW12" s="39"/>
      <c r="XEX12" s="39"/>
      <c r="XEY12" s="39"/>
      <c r="XEZ12" s="39"/>
      <c r="XFA12" s="39"/>
      <c r="XFB12" s="39"/>
      <c r="XFC12" s="39"/>
      <c r="XFD12" s="39"/>
    </row>
    <row r="13" spans="1:16 16233:16384" s="14" customFormat="1" x14ac:dyDescent="0.3">
      <c r="A13" s="23" t="str">
        <f>VLOOKUP(C13,销售员!A:C,3,0)</f>
        <v>陕豫鲁</v>
      </c>
      <c r="B13" s="24">
        <v>818125</v>
      </c>
      <c r="C13" s="24" t="s">
        <v>56</v>
      </c>
      <c r="D13" s="27" t="s">
        <v>57</v>
      </c>
      <c r="E13" s="26"/>
      <c r="F13" s="27" t="s">
        <v>58</v>
      </c>
      <c r="G13" s="25" t="s">
        <v>59</v>
      </c>
      <c r="H13" s="25" t="s">
        <v>4164</v>
      </c>
      <c r="I13" s="25" t="s">
        <v>4160</v>
      </c>
      <c r="J13" s="25" t="s">
        <v>79</v>
      </c>
      <c r="K13" s="25"/>
      <c r="L13" s="33"/>
      <c r="M13" s="23" t="s">
        <v>54</v>
      </c>
      <c r="N13" s="34">
        <v>45666</v>
      </c>
      <c r="WZI13" s="39"/>
      <c r="WZJ13" s="39"/>
      <c r="WZK13" s="39"/>
      <c r="WZL13" s="39"/>
      <c r="WZM13" s="39"/>
      <c r="WZN13" s="39"/>
      <c r="WZO13" s="39"/>
      <c r="WZP13" s="39"/>
      <c r="WZQ13" s="39"/>
      <c r="WZR13" s="39"/>
      <c r="WZS13" s="39"/>
      <c r="WZT13" s="39"/>
      <c r="WZU13" s="39"/>
      <c r="WZV13" s="39"/>
      <c r="WZW13" s="39"/>
      <c r="WZX13" s="39"/>
      <c r="WZY13" s="39"/>
      <c r="WZZ13" s="39"/>
      <c r="XAA13" s="39"/>
      <c r="XAB13" s="39"/>
      <c r="XAC13" s="39"/>
      <c r="XAD13" s="39"/>
      <c r="XAE13" s="39"/>
      <c r="XAF13" s="39"/>
      <c r="XAG13" s="39"/>
      <c r="XAH13" s="39"/>
      <c r="XAI13" s="39"/>
      <c r="XAJ13" s="39"/>
      <c r="XAK13" s="39"/>
      <c r="XAL13" s="39"/>
      <c r="XAM13" s="39"/>
      <c r="XAN13" s="39"/>
      <c r="XAO13" s="39"/>
      <c r="XAP13" s="39"/>
      <c r="XAQ13" s="39"/>
      <c r="XAR13" s="39"/>
      <c r="XAS13" s="39"/>
      <c r="XAT13" s="39"/>
      <c r="XAU13" s="39"/>
      <c r="XAV13" s="39"/>
      <c r="XAW13" s="39"/>
      <c r="XAX13" s="39"/>
      <c r="XAY13" s="39"/>
      <c r="XAZ13" s="39"/>
      <c r="XBA13" s="39"/>
      <c r="XBB13" s="39"/>
      <c r="XBC13" s="39"/>
      <c r="XBD13" s="39"/>
      <c r="XBE13" s="39"/>
      <c r="XBF13" s="39"/>
      <c r="XBG13" s="39"/>
      <c r="XBH13" s="39"/>
      <c r="XBI13" s="39"/>
      <c r="XBJ13" s="39"/>
      <c r="XBK13" s="39"/>
      <c r="XBL13" s="39"/>
      <c r="XBM13" s="39"/>
      <c r="XBN13" s="39"/>
      <c r="XBO13" s="39"/>
      <c r="XBP13" s="39"/>
      <c r="XBQ13" s="39"/>
      <c r="XBR13" s="39"/>
      <c r="XBS13" s="39"/>
      <c r="XBT13" s="39"/>
      <c r="XBU13" s="39"/>
      <c r="XBV13" s="39"/>
      <c r="XBW13" s="39"/>
      <c r="XBX13" s="39"/>
      <c r="XBY13" s="39"/>
      <c r="XBZ13" s="39"/>
      <c r="XCA13" s="39"/>
      <c r="XCB13" s="39"/>
      <c r="XCC13" s="39"/>
      <c r="XCD13" s="39"/>
      <c r="XCE13" s="39"/>
      <c r="XCF13" s="39"/>
      <c r="XCG13" s="39"/>
      <c r="XCH13" s="39"/>
      <c r="XCI13" s="39"/>
      <c r="XCJ13" s="39"/>
      <c r="XCK13" s="39"/>
      <c r="XCL13" s="39"/>
      <c r="XCM13" s="39"/>
      <c r="XCN13" s="39"/>
      <c r="XCO13" s="39"/>
      <c r="XCP13" s="39"/>
      <c r="XCQ13" s="39"/>
      <c r="XCR13" s="39"/>
      <c r="XCS13" s="39"/>
      <c r="XCT13" s="39"/>
      <c r="XCU13" s="39"/>
      <c r="XCV13" s="39"/>
      <c r="XCW13" s="39"/>
      <c r="XCX13" s="39"/>
      <c r="XCY13" s="39"/>
      <c r="XCZ13" s="39"/>
      <c r="XDA13" s="39"/>
      <c r="XDB13" s="39"/>
      <c r="XDC13" s="39"/>
      <c r="XDD13" s="39"/>
      <c r="XDE13" s="39"/>
      <c r="XDF13" s="39"/>
      <c r="XDG13" s="39"/>
      <c r="XDH13" s="39"/>
      <c r="XDI13" s="39"/>
      <c r="XDJ13" s="39"/>
      <c r="XDK13" s="39"/>
      <c r="XDL13" s="39"/>
      <c r="XDM13" s="39"/>
      <c r="XDN13" s="39"/>
      <c r="XDO13" s="39"/>
      <c r="XDP13" s="39"/>
      <c r="XDQ13" s="39"/>
      <c r="XDR13" s="39"/>
      <c r="XDS13" s="39"/>
      <c r="XDT13" s="39"/>
      <c r="XDU13" s="39"/>
      <c r="XDV13" s="39"/>
      <c r="XDW13" s="39"/>
      <c r="XDX13" s="39"/>
      <c r="XDY13" s="39"/>
      <c r="XDZ13" s="39"/>
      <c r="XEA13" s="39"/>
      <c r="XEB13" s="39"/>
      <c r="XEC13" s="39"/>
      <c r="XED13" s="39"/>
      <c r="XEE13" s="39"/>
      <c r="XEF13" s="39"/>
      <c r="XEG13" s="39"/>
      <c r="XEH13" s="39"/>
      <c r="XEI13" s="39"/>
      <c r="XEJ13" s="39"/>
      <c r="XEK13" s="39"/>
      <c r="XEL13" s="39"/>
      <c r="XEM13" s="39"/>
      <c r="XEN13" s="39"/>
      <c r="XEO13" s="39"/>
      <c r="XEP13" s="39"/>
      <c r="XEQ13" s="39"/>
      <c r="XER13" s="39"/>
      <c r="XES13" s="39"/>
      <c r="XET13" s="39"/>
      <c r="XEU13" s="39"/>
      <c r="XEV13" s="39"/>
      <c r="XEW13" s="39"/>
      <c r="XEX13" s="39"/>
      <c r="XEY13" s="39"/>
      <c r="XEZ13" s="39"/>
      <c r="XFA13" s="39"/>
      <c r="XFB13" s="39"/>
      <c r="XFC13" s="39"/>
      <c r="XFD13" s="39"/>
    </row>
    <row r="14" spans="1:16 16233:16384" s="14" customFormat="1" x14ac:dyDescent="0.3">
      <c r="A14" s="23" t="str">
        <f>VLOOKUP(C14,销售员!A:C,3,0)</f>
        <v>陕豫鲁</v>
      </c>
      <c r="B14" s="24">
        <v>818125</v>
      </c>
      <c r="C14" s="24" t="s">
        <v>56</v>
      </c>
      <c r="D14" s="27" t="s">
        <v>57</v>
      </c>
      <c r="E14" s="26"/>
      <c r="F14" s="27" t="s">
        <v>58</v>
      </c>
      <c r="G14" s="25" t="s">
        <v>59</v>
      </c>
      <c r="H14" s="25" t="s">
        <v>4164</v>
      </c>
      <c r="I14" s="25" t="s">
        <v>4161</v>
      </c>
      <c r="J14" s="25" t="s">
        <v>79</v>
      </c>
      <c r="K14" s="25">
        <v>135.60881560000001</v>
      </c>
      <c r="L14" s="33"/>
      <c r="M14" s="23" t="s">
        <v>54</v>
      </c>
      <c r="N14" s="34">
        <v>45666</v>
      </c>
      <c r="WZI14" s="39"/>
      <c r="WZJ14" s="39"/>
      <c r="WZK14" s="39"/>
      <c r="WZL14" s="39"/>
      <c r="WZM14" s="39"/>
      <c r="WZN14" s="39"/>
      <c r="WZO14" s="39"/>
      <c r="WZP14" s="39"/>
      <c r="WZQ14" s="39"/>
      <c r="WZR14" s="39"/>
      <c r="WZS14" s="39"/>
      <c r="WZT14" s="39"/>
      <c r="WZU14" s="39"/>
      <c r="WZV14" s="39"/>
      <c r="WZW14" s="39"/>
      <c r="WZX14" s="39"/>
      <c r="WZY14" s="39"/>
      <c r="WZZ14" s="39"/>
      <c r="XAA14" s="39"/>
      <c r="XAB14" s="39"/>
      <c r="XAC14" s="39"/>
      <c r="XAD14" s="39"/>
      <c r="XAE14" s="39"/>
      <c r="XAF14" s="39"/>
      <c r="XAG14" s="39"/>
      <c r="XAH14" s="39"/>
      <c r="XAI14" s="39"/>
      <c r="XAJ14" s="39"/>
      <c r="XAK14" s="39"/>
      <c r="XAL14" s="39"/>
      <c r="XAM14" s="39"/>
      <c r="XAN14" s="39"/>
      <c r="XAO14" s="39"/>
      <c r="XAP14" s="39"/>
      <c r="XAQ14" s="39"/>
      <c r="XAR14" s="39"/>
      <c r="XAS14" s="39"/>
      <c r="XAT14" s="39"/>
      <c r="XAU14" s="39"/>
      <c r="XAV14" s="39"/>
      <c r="XAW14" s="39"/>
      <c r="XAX14" s="39"/>
      <c r="XAY14" s="39"/>
      <c r="XAZ14" s="39"/>
      <c r="XBA14" s="39"/>
      <c r="XBB14" s="39"/>
      <c r="XBC14" s="39"/>
      <c r="XBD14" s="39"/>
      <c r="XBE14" s="39"/>
      <c r="XBF14" s="39"/>
      <c r="XBG14" s="39"/>
      <c r="XBH14" s="39"/>
      <c r="XBI14" s="39"/>
      <c r="XBJ14" s="39"/>
      <c r="XBK14" s="39"/>
      <c r="XBL14" s="39"/>
      <c r="XBM14" s="39"/>
      <c r="XBN14" s="39"/>
      <c r="XBO14" s="39"/>
      <c r="XBP14" s="39"/>
      <c r="XBQ14" s="39"/>
      <c r="XBR14" s="39"/>
      <c r="XBS14" s="39"/>
      <c r="XBT14" s="39"/>
      <c r="XBU14" s="39"/>
      <c r="XBV14" s="39"/>
      <c r="XBW14" s="39"/>
      <c r="XBX14" s="39"/>
      <c r="XBY14" s="39"/>
      <c r="XBZ14" s="39"/>
      <c r="XCA14" s="39"/>
      <c r="XCB14" s="39"/>
      <c r="XCC14" s="39"/>
      <c r="XCD14" s="39"/>
      <c r="XCE14" s="39"/>
      <c r="XCF14" s="39"/>
      <c r="XCG14" s="39"/>
      <c r="XCH14" s="39"/>
      <c r="XCI14" s="39"/>
      <c r="XCJ14" s="39"/>
      <c r="XCK14" s="39"/>
      <c r="XCL14" s="39"/>
      <c r="XCM14" s="39"/>
      <c r="XCN14" s="39"/>
      <c r="XCO14" s="39"/>
      <c r="XCP14" s="39"/>
      <c r="XCQ14" s="39"/>
      <c r="XCR14" s="39"/>
      <c r="XCS14" s="39"/>
      <c r="XCT14" s="39"/>
      <c r="XCU14" s="39"/>
      <c r="XCV14" s="39"/>
      <c r="XCW14" s="39"/>
      <c r="XCX14" s="39"/>
      <c r="XCY14" s="39"/>
      <c r="XCZ14" s="39"/>
      <c r="XDA14" s="39"/>
      <c r="XDB14" s="39"/>
      <c r="XDC14" s="39"/>
      <c r="XDD14" s="39"/>
      <c r="XDE14" s="39"/>
      <c r="XDF14" s="39"/>
      <c r="XDG14" s="39"/>
      <c r="XDH14" s="39"/>
      <c r="XDI14" s="39"/>
      <c r="XDJ14" s="39"/>
      <c r="XDK14" s="39"/>
      <c r="XDL14" s="39"/>
      <c r="XDM14" s="39"/>
      <c r="XDN14" s="39"/>
      <c r="XDO14" s="39"/>
      <c r="XDP14" s="39"/>
      <c r="XDQ14" s="39"/>
      <c r="XDR14" s="39"/>
      <c r="XDS14" s="39"/>
      <c r="XDT14" s="39"/>
      <c r="XDU14" s="39"/>
      <c r="XDV14" s="39"/>
      <c r="XDW14" s="39"/>
      <c r="XDX14" s="39"/>
      <c r="XDY14" s="39"/>
      <c r="XDZ14" s="39"/>
      <c r="XEA14" s="39"/>
      <c r="XEB14" s="39"/>
      <c r="XEC14" s="39"/>
      <c r="XED14" s="39"/>
      <c r="XEE14" s="39"/>
      <c r="XEF14" s="39"/>
      <c r="XEG14" s="39"/>
      <c r="XEH14" s="39"/>
      <c r="XEI14" s="39"/>
      <c r="XEJ14" s="39"/>
      <c r="XEK14" s="39"/>
      <c r="XEL14" s="39"/>
      <c r="XEM14" s="39"/>
      <c r="XEN14" s="39"/>
      <c r="XEO14" s="39"/>
      <c r="XEP14" s="39"/>
      <c r="XEQ14" s="39"/>
      <c r="XER14" s="39"/>
      <c r="XES14" s="39"/>
      <c r="XET14" s="39"/>
      <c r="XEU14" s="39"/>
      <c r="XEV14" s="39"/>
      <c r="XEW14" s="39"/>
      <c r="XEX14" s="39"/>
      <c r="XEY14" s="39"/>
      <c r="XEZ14" s="39"/>
      <c r="XFA14" s="39"/>
      <c r="XFB14" s="39"/>
      <c r="XFC14" s="39"/>
      <c r="XFD14" s="39"/>
    </row>
    <row r="15" spans="1:16 16233:16384" s="14" customFormat="1" ht="15" x14ac:dyDescent="0.3">
      <c r="A15" s="23" t="str">
        <f>VLOOKUP(C15,销售员!A:C,3,0)</f>
        <v>云贵川渝</v>
      </c>
      <c r="B15" s="28">
        <v>818671</v>
      </c>
      <c r="C15" s="25" t="s">
        <v>62</v>
      </c>
      <c r="D15" s="26" t="s">
        <v>63</v>
      </c>
      <c r="E15" s="26"/>
      <c r="F15" s="26" t="s">
        <v>64</v>
      </c>
      <c r="G15" s="25" t="s">
        <v>65</v>
      </c>
      <c r="H15" s="25" t="s">
        <v>66</v>
      </c>
      <c r="I15" s="25" t="s">
        <v>4158</v>
      </c>
      <c r="J15" s="25" t="s">
        <v>79</v>
      </c>
      <c r="K15" s="38">
        <v>290127.53999999998</v>
      </c>
      <c r="L15" s="33">
        <v>353475.65</v>
      </c>
      <c r="M15" s="23" t="s">
        <v>54</v>
      </c>
      <c r="N15" s="34">
        <v>45671</v>
      </c>
      <c r="WZI15" s="39"/>
      <c r="WZJ15" s="39"/>
      <c r="WZK15" s="39"/>
      <c r="WZL15" s="39"/>
      <c r="WZM15" s="39"/>
      <c r="WZN15" s="39"/>
      <c r="WZO15" s="39"/>
      <c r="WZP15" s="39"/>
      <c r="WZQ15" s="39"/>
      <c r="WZR15" s="39"/>
      <c r="WZS15" s="39"/>
      <c r="WZT15" s="39"/>
      <c r="WZU15" s="39"/>
      <c r="WZV15" s="39"/>
      <c r="WZW15" s="39"/>
      <c r="WZX15" s="39"/>
      <c r="WZY15" s="39"/>
      <c r="WZZ15" s="39"/>
      <c r="XAA15" s="39"/>
      <c r="XAB15" s="39"/>
      <c r="XAC15" s="39"/>
      <c r="XAD15" s="39"/>
      <c r="XAE15" s="39"/>
      <c r="XAF15" s="39"/>
      <c r="XAG15" s="39"/>
      <c r="XAH15" s="39"/>
      <c r="XAI15" s="39"/>
      <c r="XAJ15" s="39"/>
      <c r="XAK15" s="39"/>
      <c r="XAL15" s="39"/>
      <c r="XAM15" s="39"/>
      <c r="XAN15" s="39"/>
      <c r="XAO15" s="39"/>
      <c r="XAP15" s="39"/>
      <c r="XAQ15" s="39"/>
      <c r="XAR15" s="39"/>
      <c r="XAS15" s="39"/>
      <c r="XAT15" s="39"/>
      <c r="XAU15" s="39"/>
      <c r="XAV15" s="39"/>
      <c r="XAW15" s="39"/>
      <c r="XAX15" s="39"/>
      <c r="XAY15" s="39"/>
      <c r="XAZ15" s="39"/>
      <c r="XBA15" s="39"/>
      <c r="XBB15" s="39"/>
      <c r="XBC15" s="39"/>
      <c r="XBD15" s="39"/>
      <c r="XBE15" s="39"/>
      <c r="XBF15" s="39"/>
      <c r="XBG15" s="39"/>
      <c r="XBH15" s="39"/>
      <c r="XBI15" s="39"/>
      <c r="XBJ15" s="39"/>
      <c r="XBK15" s="39"/>
      <c r="XBL15" s="39"/>
      <c r="XBM15" s="39"/>
      <c r="XBN15" s="39"/>
      <c r="XBO15" s="39"/>
      <c r="XBP15" s="39"/>
      <c r="XBQ15" s="39"/>
      <c r="XBR15" s="39"/>
      <c r="XBS15" s="39"/>
      <c r="XBT15" s="39"/>
      <c r="XBU15" s="39"/>
      <c r="XBV15" s="39"/>
      <c r="XBW15" s="39"/>
      <c r="XBX15" s="39"/>
      <c r="XBY15" s="39"/>
      <c r="XBZ15" s="39"/>
      <c r="XCA15" s="39"/>
      <c r="XCB15" s="39"/>
      <c r="XCC15" s="39"/>
      <c r="XCD15" s="39"/>
      <c r="XCE15" s="39"/>
      <c r="XCF15" s="39"/>
      <c r="XCG15" s="39"/>
      <c r="XCH15" s="39"/>
      <c r="XCI15" s="39"/>
      <c r="XCJ15" s="39"/>
      <c r="XCK15" s="39"/>
      <c r="XCL15" s="39"/>
      <c r="XCM15" s="39"/>
      <c r="XCN15" s="39"/>
      <c r="XCO15" s="39"/>
      <c r="XCP15" s="39"/>
      <c r="XCQ15" s="39"/>
      <c r="XCR15" s="39"/>
      <c r="XCS15" s="39"/>
      <c r="XCT15" s="39"/>
      <c r="XCU15" s="39"/>
      <c r="XCV15" s="39"/>
      <c r="XCW15" s="39"/>
      <c r="XCX15" s="39"/>
      <c r="XCY15" s="39"/>
      <c r="XCZ15" s="39"/>
      <c r="XDA15" s="39"/>
      <c r="XDB15" s="39"/>
      <c r="XDC15" s="39"/>
      <c r="XDD15" s="39"/>
      <c r="XDE15" s="39"/>
      <c r="XDF15" s="39"/>
      <c r="XDG15" s="39"/>
      <c r="XDH15" s="39"/>
      <c r="XDI15" s="39"/>
      <c r="XDJ15" s="39"/>
      <c r="XDK15" s="39"/>
      <c r="XDL15" s="39"/>
      <c r="XDM15" s="39"/>
      <c r="XDN15" s="39"/>
      <c r="XDO15" s="39"/>
      <c r="XDP15" s="39"/>
      <c r="XDQ15" s="39"/>
      <c r="XDR15" s="39"/>
      <c r="XDS15" s="39"/>
      <c r="XDT15" s="39"/>
      <c r="XDU15" s="39"/>
      <c r="XDV15" s="39"/>
      <c r="XDW15" s="39"/>
      <c r="XDX15" s="39"/>
      <c r="XDY15" s="39"/>
      <c r="XDZ15" s="39"/>
      <c r="XEA15" s="39"/>
      <c r="XEB15" s="39"/>
      <c r="XEC15" s="39"/>
      <c r="XED15" s="39"/>
      <c r="XEE15" s="39"/>
      <c r="XEF15" s="39"/>
      <c r="XEG15" s="39"/>
      <c r="XEH15" s="39"/>
      <c r="XEI15" s="39"/>
      <c r="XEJ15" s="39"/>
      <c r="XEK15" s="39"/>
      <c r="XEL15" s="39"/>
      <c r="XEM15" s="39"/>
      <c r="XEN15" s="39"/>
      <c r="XEO15" s="39"/>
      <c r="XEP15" s="39"/>
      <c r="XEQ15" s="39"/>
      <c r="XER15" s="39"/>
      <c r="XES15" s="39"/>
      <c r="XET15" s="39"/>
      <c r="XEU15" s="39"/>
      <c r="XEV15" s="39"/>
      <c r="XEW15" s="39"/>
      <c r="XEX15" s="39"/>
      <c r="XEY15" s="39"/>
      <c r="XEZ15" s="39"/>
      <c r="XFA15" s="39"/>
      <c r="XFB15" s="39"/>
      <c r="XFC15" s="39"/>
      <c r="XFD15" s="39"/>
    </row>
    <row r="16" spans="1:16 16233:16384" s="14" customFormat="1" ht="15" x14ac:dyDescent="0.3">
      <c r="A16" s="23" t="str">
        <f>VLOOKUP(C16,销售员!A:C,3,0)</f>
        <v>云贵川渝</v>
      </c>
      <c r="B16" s="28">
        <v>818671</v>
      </c>
      <c r="C16" s="25" t="s">
        <v>62</v>
      </c>
      <c r="D16" s="26" t="s">
        <v>63</v>
      </c>
      <c r="E16" s="26"/>
      <c r="F16" s="26" t="s">
        <v>64</v>
      </c>
      <c r="G16" s="25" t="s">
        <v>65</v>
      </c>
      <c r="H16" s="25" t="s">
        <v>66</v>
      </c>
      <c r="I16" s="25" t="s">
        <v>4159</v>
      </c>
      <c r="J16" s="25" t="s">
        <v>79</v>
      </c>
      <c r="K16" s="38">
        <v>39935.54</v>
      </c>
      <c r="L16" s="33"/>
      <c r="M16" s="23" t="s">
        <v>54</v>
      </c>
      <c r="N16" s="34">
        <v>45671</v>
      </c>
      <c r="WZI16" s="39"/>
      <c r="WZJ16" s="39"/>
      <c r="WZK16" s="39"/>
      <c r="WZL16" s="39"/>
      <c r="WZM16" s="39"/>
      <c r="WZN16" s="39"/>
      <c r="WZO16" s="39"/>
      <c r="WZP16" s="39"/>
      <c r="WZQ16" s="39"/>
      <c r="WZR16" s="39"/>
      <c r="WZS16" s="39"/>
      <c r="WZT16" s="39"/>
      <c r="WZU16" s="39"/>
      <c r="WZV16" s="39"/>
      <c r="WZW16" s="39"/>
      <c r="WZX16" s="39"/>
      <c r="WZY16" s="39"/>
      <c r="WZZ16" s="39"/>
      <c r="XAA16" s="39"/>
      <c r="XAB16" s="39"/>
      <c r="XAC16" s="39"/>
      <c r="XAD16" s="39"/>
      <c r="XAE16" s="39"/>
      <c r="XAF16" s="39"/>
      <c r="XAG16" s="39"/>
      <c r="XAH16" s="39"/>
      <c r="XAI16" s="39"/>
      <c r="XAJ16" s="39"/>
      <c r="XAK16" s="39"/>
      <c r="XAL16" s="39"/>
      <c r="XAM16" s="39"/>
      <c r="XAN16" s="39"/>
      <c r="XAO16" s="39"/>
      <c r="XAP16" s="39"/>
      <c r="XAQ16" s="39"/>
      <c r="XAR16" s="39"/>
      <c r="XAS16" s="39"/>
      <c r="XAT16" s="39"/>
      <c r="XAU16" s="39"/>
      <c r="XAV16" s="39"/>
      <c r="XAW16" s="39"/>
      <c r="XAX16" s="39"/>
      <c r="XAY16" s="39"/>
      <c r="XAZ16" s="39"/>
      <c r="XBA16" s="39"/>
      <c r="XBB16" s="39"/>
      <c r="XBC16" s="39"/>
      <c r="XBD16" s="39"/>
      <c r="XBE16" s="39"/>
      <c r="XBF16" s="39"/>
      <c r="XBG16" s="39"/>
      <c r="XBH16" s="39"/>
      <c r="XBI16" s="39"/>
      <c r="XBJ16" s="39"/>
      <c r="XBK16" s="39"/>
      <c r="XBL16" s="39"/>
      <c r="XBM16" s="39"/>
      <c r="XBN16" s="39"/>
      <c r="XBO16" s="39"/>
      <c r="XBP16" s="39"/>
      <c r="XBQ16" s="39"/>
      <c r="XBR16" s="39"/>
      <c r="XBS16" s="39"/>
      <c r="XBT16" s="39"/>
      <c r="XBU16" s="39"/>
      <c r="XBV16" s="39"/>
      <c r="XBW16" s="39"/>
      <c r="XBX16" s="39"/>
      <c r="XBY16" s="39"/>
      <c r="XBZ16" s="39"/>
      <c r="XCA16" s="39"/>
      <c r="XCB16" s="39"/>
      <c r="XCC16" s="39"/>
      <c r="XCD16" s="39"/>
      <c r="XCE16" s="39"/>
      <c r="XCF16" s="39"/>
      <c r="XCG16" s="39"/>
      <c r="XCH16" s="39"/>
      <c r="XCI16" s="39"/>
      <c r="XCJ16" s="39"/>
      <c r="XCK16" s="39"/>
      <c r="XCL16" s="39"/>
      <c r="XCM16" s="39"/>
      <c r="XCN16" s="39"/>
      <c r="XCO16" s="39"/>
      <c r="XCP16" s="39"/>
      <c r="XCQ16" s="39"/>
      <c r="XCR16" s="39"/>
      <c r="XCS16" s="39"/>
      <c r="XCT16" s="39"/>
      <c r="XCU16" s="39"/>
      <c r="XCV16" s="39"/>
      <c r="XCW16" s="39"/>
      <c r="XCX16" s="39"/>
      <c r="XCY16" s="39"/>
      <c r="XCZ16" s="39"/>
      <c r="XDA16" s="39"/>
      <c r="XDB16" s="39"/>
      <c r="XDC16" s="39"/>
      <c r="XDD16" s="39"/>
      <c r="XDE16" s="39"/>
      <c r="XDF16" s="39"/>
      <c r="XDG16" s="39"/>
      <c r="XDH16" s="39"/>
      <c r="XDI16" s="39"/>
      <c r="XDJ16" s="39"/>
      <c r="XDK16" s="39"/>
      <c r="XDL16" s="39"/>
      <c r="XDM16" s="39"/>
      <c r="XDN16" s="39"/>
      <c r="XDO16" s="39"/>
      <c r="XDP16" s="39"/>
      <c r="XDQ16" s="39"/>
      <c r="XDR16" s="39"/>
      <c r="XDS16" s="39"/>
      <c r="XDT16" s="39"/>
      <c r="XDU16" s="39"/>
      <c r="XDV16" s="39"/>
      <c r="XDW16" s="39"/>
      <c r="XDX16" s="39"/>
      <c r="XDY16" s="39"/>
      <c r="XDZ16" s="39"/>
      <c r="XEA16" s="39"/>
      <c r="XEB16" s="39"/>
      <c r="XEC16" s="39"/>
      <c r="XED16" s="39"/>
      <c r="XEE16" s="39"/>
      <c r="XEF16" s="39"/>
      <c r="XEG16" s="39"/>
      <c r="XEH16" s="39"/>
      <c r="XEI16" s="39"/>
      <c r="XEJ16" s="39"/>
      <c r="XEK16" s="39"/>
      <c r="XEL16" s="39"/>
      <c r="XEM16" s="39"/>
      <c r="XEN16" s="39"/>
      <c r="XEO16" s="39"/>
      <c r="XEP16" s="39"/>
      <c r="XEQ16" s="39"/>
      <c r="XER16" s="39"/>
      <c r="XES16" s="39"/>
      <c r="XET16" s="39"/>
      <c r="XEU16" s="39"/>
      <c r="XEV16" s="39"/>
      <c r="XEW16" s="39"/>
      <c r="XEX16" s="39"/>
      <c r="XEY16" s="39"/>
      <c r="XEZ16" s="39"/>
      <c r="XFA16" s="39"/>
      <c r="XFB16" s="39"/>
      <c r="XFC16" s="39"/>
      <c r="XFD16" s="39"/>
    </row>
    <row r="17" spans="1:14 16233:16384" s="14" customFormat="1" ht="15" x14ac:dyDescent="0.3">
      <c r="A17" s="23" t="str">
        <f>VLOOKUP(C17,销售员!A:C,3,0)</f>
        <v>云贵川渝</v>
      </c>
      <c r="B17" s="28">
        <v>818671</v>
      </c>
      <c r="C17" s="25" t="s">
        <v>62</v>
      </c>
      <c r="D17" s="26" t="s">
        <v>63</v>
      </c>
      <c r="E17" s="26"/>
      <c r="F17" s="26" t="s">
        <v>64</v>
      </c>
      <c r="G17" s="25" t="s">
        <v>65</v>
      </c>
      <c r="H17" s="25" t="s">
        <v>66</v>
      </c>
      <c r="I17" s="25" t="s">
        <v>4160</v>
      </c>
      <c r="J17" s="25" t="s">
        <v>79</v>
      </c>
      <c r="K17" s="38">
        <v>5025.1899999999996</v>
      </c>
      <c r="L17" s="33"/>
      <c r="M17" s="23" t="s">
        <v>54</v>
      </c>
      <c r="N17" s="34">
        <v>45671</v>
      </c>
      <c r="WZI17" s="39"/>
      <c r="WZJ17" s="39"/>
      <c r="WZK17" s="39"/>
      <c r="WZL17" s="39"/>
      <c r="WZM17" s="39"/>
      <c r="WZN17" s="39"/>
      <c r="WZO17" s="39"/>
      <c r="WZP17" s="39"/>
      <c r="WZQ17" s="39"/>
      <c r="WZR17" s="39"/>
      <c r="WZS17" s="39"/>
      <c r="WZT17" s="39"/>
      <c r="WZU17" s="39"/>
      <c r="WZV17" s="39"/>
      <c r="WZW17" s="39"/>
      <c r="WZX17" s="39"/>
      <c r="WZY17" s="39"/>
      <c r="WZZ17" s="39"/>
      <c r="XAA17" s="39"/>
      <c r="XAB17" s="39"/>
      <c r="XAC17" s="39"/>
      <c r="XAD17" s="39"/>
      <c r="XAE17" s="39"/>
      <c r="XAF17" s="39"/>
      <c r="XAG17" s="39"/>
      <c r="XAH17" s="39"/>
      <c r="XAI17" s="39"/>
      <c r="XAJ17" s="39"/>
      <c r="XAK17" s="39"/>
      <c r="XAL17" s="39"/>
      <c r="XAM17" s="39"/>
      <c r="XAN17" s="39"/>
      <c r="XAO17" s="39"/>
      <c r="XAP17" s="39"/>
      <c r="XAQ17" s="39"/>
      <c r="XAR17" s="39"/>
      <c r="XAS17" s="39"/>
      <c r="XAT17" s="39"/>
      <c r="XAU17" s="39"/>
      <c r="XAV17" s="39"/>
      <c r="XAW17" s="39"/>
      <c r="XAX17" s="39"/>
      <c r="XAY17" s="39"/>
      <c r="XAZ17" s="39"/>
      <c r="XBA17" s="39"/>
      <c r="XBB17" s="39"/>
      <c r="XBC17" s="39"/>
      <c r="XBD17" s="39"/>
      <c r="XBE17" s="39"/>
      <c r="XBF17" s="39"/>
      <c r="XBG17" s="39"/>
      <c r="XBH17" s="39"/>
      <c r="XBI17" s="39"/>
      <c r="XBJ17" s="39"/>
      <c r="XBK17" s="39"/>
      <c r="XBL17" s="39"/>
      <c r="XBM17" s="39"/>
      <c r="XBN17" s="39"/>
      <c r="XBO17" s="39"/>
      <c r="XBP17" s="39"/>
      <c r="XBQ17" s="39"/>
      <c r="XBR17" s="39"/>
      <c r="XBS17" s="39"/>
      <c r="XBT17" s="39"/>
      <c r="XBU17" s="39"/>
      <c r="XBV17" s="39"/>
      <c r="XBW17" s="39"/>
      <c r="XBX17" s="39"/>
      <c r="XBY17" s="39"/>
      <c r="XBZ17" s="39"/>
      <c r="XCA17" s="39"/>
      <c r="XCB17" s="39"/>
      <c r="XCC17" s="39"/>
      <c r="XCD17" s="39"/>
      <c r="XCE17" s="39"/>
      <c r="XCF17" s="39"/>
      <c r="XCG17" s="39"/>
      <c r="XCH17" s="39"/>
      <c r="XCI17" s="39"/>
      <c r="XCJ17" s="39"/>
      <c r="XCK17" s="39"/>
      <c r="XCL17" s="39"/>
      <c r="XCM17" s="39"/>
      <c r="XCN17" s="39"/>
      <c r="XCO17" s="39"/>
      <c r="XCP17" s="39"/>
      <c r="XCQ17" s="39"/>
      <c r="XCR17" s="39"/>
      <c r="XCS17" s="39"/>
      <c r="XCT17" s="39"/>
      <c r="XCU17" s="39"/>
      <c r="XCV17" s="39"/>
      <c r="XCW17" s="39"/>
      <c r="XCX17" s="39"/>
      <c r="XCY17" s="39"/>
      <c r="XCZ17" s="39"/>
      <c r="XDA17" s="39"/>
      <c r="XDB17" s="39"/>
      <c r="XDC17" s="39"/>
      <c r="XDD17" s="39"/>
      <c r="XDE17" s="39"/>
      <c r="XDF17" s="39"/>
      <c r="XDG17" s="39"/>
      <c r="XDH17" s="39"/>
      <c r="XDI17" s="39"/>
      <c r="XDJ17" s="39"/>
      <c r="XDK17" s="39"/>
      <c r="XDL17" s="39"/>
      <c r="XDM17" s="39"/>
      <c r="XDN17" s="39"/>
      <c r="XDO17" s="39"/>
      <c r="XDP17" s="39"/>
      <c r="XDQ17" s="39"/>
      <c r="XDR17" s="39"/>
      <c r="XDS17" s="39"/>
      <c r="XDT17" s="39"/>
      <c r="XDU17" s="39"/>
      <c r="XDV17" s="39"/>
      <c r="XDW17" s="39"/>
      <c r="XDX17" s="39"/>
      <c r="XDY17" s="39"/>
      <c r="XDZ17" s="39"/>
      <c r="XEA17" s="39"/>
      <c r="XEB17" s="39"/>
      <c r="XEC17" s="39"/>
      <c r="XED17" s="39"/>
      <c r="XEE17" s="39"/>
      <c r="XEF17" s="39"/>
      <c r="XEG17" s="39"/>
      <c r="XEH17" s="39"/>
      <c r="XEI17" s="39"/>
      <c r="XEJ17" s="39"/>
      <c r="XEK17" s="39"/>
      <c r="XEL17" s="39"/>
      <c r="XEM17" s="39"/>
      <c r="XEN17" s="39"/>
      <c r="XEO17" s="39"/>
      <c r="XEP17" s="39"/>
      <c r="XEQ17" s="39"/>
      <c r="XER17" s="39"/>
      <c r="XES17" s="39"/>
      <c r="XET17" s="39"/>
      <c r="XEU17" s="39"/>
      <c r="XEV17" s="39"/>
      <c r="XEW17" s="39"/>
      <c r="XEX17" s="39"/>
      <c r="XEY17" s="39"/>
      <c r="XEZ17" s="39"/>
      <c r="XFA17" s="39"/>
      <c r="XFB17" s="39"/>
      <c r="XFC17" s="39"/>
      <c r="XFD17" s="39"/>
    </row>
    <row r="18" spans="1:14 16233:16384" s="14" customFormat="1" x14ac:dyDescent="0.3">
      <c r="A18" s="23" t="str">
        <f>VLOOKUP(C18,销售员!A:C,3,0)</f>
        <v>云贵川渝</v>
      </c>
      <c r="B18" s="28">
        <v>818671</v>
      </c>
      <c r="C18" s="25" t="s">
        <v>62</v>
      </c>
      <c r="D18" s="26" t="s">
        <v>63</v>
      </c>
      <c r="E18" s="26"/>
      <c r="F18" s="26" t="s">
        <v>64</v>
      </c>
      <c r="G18" s="25" t="s">
        <v>65</v>
      </c>
      <c r="H18" s="25" t="s">
        <v>66</v>
      </c>
      <c r="I18" s="25" t="s">
        <v>4161</v>
      </c>
      <c r="J18" s="25" t="s">
        <v>79</v>
      </c>
      <c r="K18" s="25">
        <v>2478.0300000000002</v>
      </c>
      <c r="L18" s="33"/>
      <c r="M18" s="23" t="s">
        <v>54</v>
      </c>
      <c r="N18" s="34">
        <v>45671</v>
      </c>
      <c r="WZI18" s="39"/>
      <c r="WZJ18" s="39"/>
      <c r="WZK18" s="39"/>
      <c r="WZL18" s="39"/>
      <c r="WZM18" s="39"/>
      <c r="WZN18" s="39"/>
      <c r="WZO18" s="39"/>
      <c r="WZP18" s="39"/>
      <c r="WZQ18" s="39"/>
      <c r="WZR18" s="39"/>
      <c r="WZS18" s="39"/>
      <c r="WZT18" s="39"/>
      <c r="WZU18" s="39"/>
      <c r="WZV18" s="39"/>
      <c r="WZW18" s="39"/>
      <c r="WZX18" s="39"/>
      <c r="WZY18" s="39"/>
      <c r="WZZ18" s="39"/>
      <c r="XAA18" s="39"/>
      <c r="XAB18" s="39"/>
      <c r="XAC18" s="39"/>
      <c r="XAD18" s="39"/>
      <c r="XAE18" s="39"/>
      <c r="XAF18" s="39"/>
      <c r="XAG18" s="39"/>
      <c r="XAH18" s="39"/>
      <c r="XAI18" s="39"/>
      <c r="XAJ18" s="39"/>
      <c r="XAK18" s="39"/>
      <c r="XAL18" s="39"/>
      <c r="XAM18" s="39"/>
      <c r="XAN18" s="39"/>
      <c r="XAO18" s="39"/>
      <c r="XAP18" s="39"/>
      <c r="XAQ18" s="39"/>
      <c r="XAR18" s="39"/>
      <c r="XAS18" s="39"/>
      <c r="XAT18" s="39"/>
      <c r="XAU18" s="39"/>
      <c r="XAV18" s="39"/>
      <c r="XAW18" s="39"/>
      <c r="XAX18" s="39"/>
      <c r="XAY18" s="39"/>
      <c r="XAZ18" s="39"/>
      <c r="XBA18" s="39"/>
      <c r="XBB18" s="39"/>
      <c r="XBC18" s="39"/>
      <c r="XBD18" s="39"/>
      <c r="XBE18" s="39"/>
      <c r="XBF18" s="39"/>
      <c r="XBG18" s="39"/>
      <c r="XBH18" s="39"/>
      <c r="XBI18" s="39"/>
      <c r="XBJ18" s="39"/>
      <c r="XBK18" s="39"/>
      <c r="XBL18" s="39"/>
      <c r="XBM18" s="39"/>
      <c r="XBN18" s="39"/>
      <c r="XBO18" s="39"/>
      <c r="XBP18" s="39"/>
      <c r="XBQ18" s="39"/>
      <c r="XBR18" s="39"/>
      <c r="XBS18" s="39"/>
      <c r="XBT18" s="39"/>
      <c r="XBU18" s="39"/>
      <c r="XBV18" s="39"/>
      <c r="XBW18" s="39"/>
      <c r="XBX18" s="39"/>
      <c r="XBY18" s="39"/>
      <c r="XBZ18" s="39"/>
      <c r="XCA18" s="39"/>
      <c r="XCB18" s="39"/>
      <c r="XCC18" s="39"/>
      <c r="XCD18" s="39"/>
      <c r="XCE18" s="39"/>
      <c r="XCF18" s="39"/>
      <c r="XCG18" s="39"/>
      <c r="XCH18" s="39"/>
      <c r="XCI18" s="39"/>
      <c r="XCJ18" s="39"/>
      <c r="XCK18" s="39"/>
      <c r="XCL18" s="39"/>
      <c r="XCM18" s="39"/>
      <c r="XCN18" s="39"/>
      <c r="XCO18" s="39"/>
      <c r="XCP18" s="39"/>
      <c r="XCQ18" s="39"/>
      <c r="XCR18" s="39"/>
      <c r="XCS18" s="39"/>
      <c r="XCT18" s="39"/>
      <c r="XCU18" s="39"/>
      <c r="XCV18" s="39"/>
      <c r="XCW18" s="39"/>
      <c r="XCX18" s="39"/>
      <c r="XCY18" s="39"/>
      <c r="XCZ18" s="39"/>
      <c r="XDA18" s="39"/>
      <c r="XDB18" s="39"/>
      <c r="XDC18" s="39"/>
      <c r="XDD18" s="39"/>
      <c r="XDE18" s="39"/>
      <c r="XDF18" s="39"/>
      <c r="XDG18" s="39"/>
      <c r="XDH18" s="39"/>
      <c r="XDI18" s="39"/>
      <c r="XDJ18" s="39"/>
      <c r="XDK18" s="39"/>
      <c r="XDL18" s="39"/>
      <c r="XDM18" s="39"/>
      <c r="XDN18" s="39"/>
      <c r="XDO18" s="39"/>
      <c r="XDP18" s="39"/>
      <c r="XDQ18" s="39"/>
      <c r="XDR18" s="39"/>
      <c r="XDS18" s="39"/>
      <c r="XDT18" s="39"/>
      <c r="XDU18" s="39"/>
      <c r="XDV18" s="39"/>
      <c r="XDW18" s="39"/>
      <c r="XDX18" s="39"/>
      <c r="XDY18" s="39"/>
      <c r="XDZ18" s="39"/>
      <c r="XEA18" s="39"/>
      <c r="XEB18" s="39"/>
      <c r="XEC18" s="39"/>
      <c r="XED18" s="39"/>
      <c r="XEE18" s="39"/>
      <c r="XEF18" s="39"/>
      <c r="XEG18" s="39"/>
      <c r="XEH18" s="39"/>
      <c r="XEI18" s="39"/>
      <c r="XEJ18" s="39"/>
      <c r="XEK18" s="39"/>
      <c r="XEL18" s="39"/>
      <c r="XEM18" s="39"/>
      <c r="XEN18" s="39"/>
      <c r="XEO18" s="39"/>
      <c r="XEP18" s="39"/>
      <c r="XEQ18" s="39"/>
      <c r="XER18" s="39"/>
      <c r="XES18" s="39"/>
      <c r="XET18" s="39"/>
      <c r="XEU18" s="39"/>
      <c r="XEV18" s="39"/>
      <c r="XEW18" s="39"/>
      <c r="XEX18" s="39"/>
      <c r="XEY18" s="39"/>
      <c r="XEZ18" s="39"/>
      <c r="XFA18" s="39"/>
      <c r="XFB18" s="39"/>
      <c r="XFC18" s="39"/>
      <c r="XFD18" s="39"/>
    </row>
    <row r="19" spans="1:14 16233:16384" s="14" customFormat="1" x14ac:dyDescent="0.3">
      <c r="A19" s="23" t="str">
        <f>VLOOKUP(C19,销售员!A:C,3,0)</f>
        <v>云贵川渝</v>
      </c>
      <c r="B19" s="28">
        <v>818671</v>
      </c>
      <c r="C19" s="25" t="s">
        <v>62</v>
      </c>
      <c r="D19" s="26" t="s">
        <v>63</v>
      </c>
      <c r="E19" s="26"/>
      <c r="F19" s="26" t="s">
        <v>64</v>
      </c>
      <c r="G19" s="25" t="s">
        <v>65</v>
      </c>
      <c r="H19" s="25" t="s">
        <v>66</v>
      </c>
      <c r="I19" s="25" t="s">
        <v>4162</v>
      </c>
      <c r="J19" s="25" t="s">
        <v>79</v>
      </c>
      <c r="K19" s="25">
        <v>2489397.33</v>
      </c>
      <c r="L19" s="25">
        <v>2566389.5699999998</v>
      </c>
      <c r="M19" s="23" t="s">
        <v>54</v>
      </c>
      <c r="N19" s="34">
        <v>45671</v>
      </c>
      <c r="WZI19" s="39"/>
      <c r="WZJ19" s="39"/>
      <c r="WZK19" s="39"/>
      <c r="WZL19" s="39"/>
      <c r="WZM19" s="39"/>
      <c r="WZN19" s="39"/>
      <c r="WZO19" s="39"/>
      <c r="WZP19" s="39"/>
      <c r="WZQ19" s="39"/>
      <c r="WZR19" s="39"/>
      <c r="WZS19" s="39"/>
      <c r="WZT19" s="39"/>
      <c r="WZU19" s="39"/>
      <c r="WZV19" s="39"/>
      <c r="WZW19" s="39"/>
      <c r="WZX19" s="39"/>
      <c r="WZY19" s="39"/>
      <c r="WZZ19" s="39"/>
      <c r="XAA19" s="39"/>
      <c r="XAB19" s="39"/>
      <c r="XAC19" s="39"/>
      <c r="XAD19" s="39"/>
      <c r="XAE19" s="39"/>
      <c r="XAF19" s="39"/>
      <c r="XAG19" s="39"/>
      <c r="XAH19" s="39"/>
      <c r="XAI19" s="39"/>
      <c r="XAJ19" s="39"/>
      <c r="XAK19" s="39"/>
      <c r="XAL19" s="39"/>
      <c r="XAM19" s="39"/>
      <c r="XAN19" s="39"/>
      <c r="XAO19" s="39"/>
      <c r="XAP19" s="39"/>
      <c r="XAQ19" s="39"/>
      <c r="XAR19" s="39"/>
      <c r="XAS19" s="39"/>
      <c r="XAT19" s="39"/>
      <c r="XAU19" s="39"/>
      <c r="XAV19" s="39"/>
      <c r="XAW19" s="39"/>
      <c r="XAX19" s="39"/>
      <c r="XAY19" s="39"/>
      <c r="XAZ19" s="39"/>
      <c r="XBA19" s="39"/>
      <c r="XBB19" s="39"/>
      <c r="XBC19" s="39"/>
      <c r="XBD19" s="39"/>
      <c r="XBE19" s="39"/>
      <c r="XBF19" s="39"/>
      <c r="XBG19" s="39"/>
      <c r="XBH19" s="39"/>
      <c r="XBI19" s="39"/>
      <c r="XBJ19" s="39"/>
      <c r="XBK19" s="39"/>
      <c r="XBL19" s="39"/>
      <c r="XBM19" s="39"/>
      <c r="XBN19" s="39"/>
      <c r="XBO19" s="39"/>
      <c r="XBP19" s="39"/>
      <c r="XBQ19" s="39"/>
      <c r="XBR19" s="39"/>
      <c r="XBS19" s="39"/>
      <c r="XBT19" s="39"/>
      <c r="XBU19" s="39"/>
      <c r="XBV19" s="39"/>
      <c r="XBW19" s="39"/>
      <c r="XBX19" s="39"/>
      <c r="XBY19" s="39"/>
      <c r="XBZ19" s="39"/>
      <c r="XCA19" s="39"/>
      <c r="XCB19" s="39"/>
      <c r="XCC19" s="39"/>
      <c r="XCD19" s="39"/>
      <c r="XCE19" s="39"/>
      <c r="XCF19" s="39"/>
      <c r="XCG19" s="39"/>
      <c r="XCH19" s="39"/>
      <c r="XCI19" s="39"/>
      <c r="XCJ19" s="39"/>
      <c r="XCK19" s="39"/>
      <c r="XCL19" s="39"/>
      <c r="XCM19" s="39"/>
      <c r="XCN19" s="39"/>
      <c r="XCO19" s="39"/>
      <c r="XCP19" s="39"/>
      <c r="XCQ19" s="39"/>
      <c r="XCR19" s="39"/>
      <c r="XCS19" s="39"/>
      <c r="XCT19" s="39"/>
      <c r="XCU19" s="39"/>
      <c r="XCV19" s="39"/>
      <c r="XCW19" s="39"/>
      <c r="XCX19" s="39"/>
      <c r="XCY19" s="39"/>
      <c r="XCZ19" s="39"/>
      <c r="XDA19" s="39"/>
      <c r="XDB19" s="39"/>
      <c r="XDC19" s="39"/>
      <c r="XDD19" s="39"/>
      <c r="XDE19" s="39"/>
      <c r="XDF19" s="39"/>
      <c r="XDG19" s="39"/>
      <c r="XDH19" s="39"/>
      <c r="XDI19" s="39"/>
      <c r="XDJ19" s="39"/>
      <c r="XDK19" s="39"/>
      <c r="XDL19" s="39"/>
      <c r="XDM19" s="39"/>
      <c r="XDN19" s="39"/>
      <c r="XDO19" s="39"/>
      <c r="XDP19" s="39"/>
      <c r="XDQ19" s="39"/>
      <c r="XDR19" s="39"/>
      <c r="XDS19" s="39"/>
      <c r="XDT19" s="39"/>
      <c r="XDU19" s="39"/>
      <c r="XDV19" s="39"/>
      <c r="XDW19" s="39"/>
      <c r="XDX19" s="39"/>
      <c r="XDY19" s="39"/>
      <c r="XDZ19" s="39"/>
      <c r="XEA19" s="39"/>
      <c r="XEB19" s="39"/>
      <c r="XEC19" s="39"/>
      <c r="XED19" s="39"/>
      <c r="XEE19" s="39"/>
      <c r="XEF19" s="39"/>
      <c r="XEG19" s="39"/>
      <c r="XEH19" s="39"/>
      <c r="XEI19" s="39"/>
      <c r="XEJ19" s="39"/>
      <c r="XEK19" s="39"/>
      <c r="XEL19" s="39"/>
      <c r="XEM19" s="39"/>
      <c r="XEN19" s="39"/>
      <c r="XEO19" s="39"/>
      <c r="XEP19" s="39"/>
      <c r="XEQ19" s="39"/>
      <c r="XER19" s="39"/>
      <c r="XES19" s="39"/>
      <c r="XET19" s="39"/>
      <c r="XEU19" s="39"/>
      <c r="XEV19" s="39"/>
      <c r="XEW19" s="39"/>
      <c r="XEX19" s="39"/>
      <c r="XEY19" s="39"/>
      <c r="XEZ19" s="39"/>
      <c r="XFA19" s="39"/>
      <c r="XFB19" s="39"/>
      <c r="XFC19" s="39"/>
      <c r="XFD19" s="39"/>
    </row>
    <row r="20" spans="1:14 16233:16384" s="14" customFormat="1" x14ac:dyDescent="0.3">
      <c r="A20" s="23" t="str">
        <f>VLOOKUP(C20,销售员!A:C,3,0)</f>
        <v>云贵川渝</v>
      </c>
      <c r="B20" s="23">
        <v>820863</v>
      </c>
      <c r="C20" s="25" t="s">
        <v>68</v>
      </c>
      <c r="D20" s="26" t="s">
        <v>69</v>
      </c>
      <c r="E20" s="26"/>
      <c r="F20" s="26" t="s">
        <v>70</v>
      </c>
      <c r="G20" s="25" t="s">
        <v>71</v>
      </c>
      <c r="H20" s="25" t="s">
        <v>72</v>
      </c>
      <c r="I20" s="25" t="s">
        <v>4158</v>
      </c>
      <c r="J20" s="25" t="s">
        <v>79</v>
      </c>
      <c r="K20" s="25">
        <v>1715783</v>
      </c>
      <c r="L20" s="33">
        <v>1924856.07</v>
      </c>
      <c r="M20" s="23" t="s">
        <v>54</v>
      </c>
      <c r="N20" s="34">
        <v>45695</v>
      </c>
      <c r="WZI20" s="39"/>
      <c r="WZJ20" s="39"/>
      <c r="WZK20" s="39"/>
      <c r="WZL20" s="39"/>
      <c r="WZM20" s="39"/>
      <c r="WZN20" s="39"/>
      <c r="WZO20" s="39"/>
      <c r="WZP20" s="39"/>
      <c r="WZQ20" s="39"/>
      <c r="WZR20" s="39"/>
      <c r="WZS20" s="39"/>
      <c r="WZT20" s="39"/>
      <c r="WZU20" s="39"/>
      <c r="WZV20" s="39"/>
      <c r="WZW20" s="39"/>
      <c r="WZX20" s="39"/>
      <c r="WZY20" s="39"/>
      <c r="WZZ20" s="39"/>
      <c r="XAA20" s="39"/>
      <c r="XAB20" s="39"/>
      <c r="XAC20" s="39"/>
      <c r="XAD20" s="39"/>
      <c r="XAE20" s="39"/>
      <c r="XAF20" s="39"/>
      <c r="XAG20" s="39"/>
      <c r="XAH20" s="39"/>
      <c r="XAI20" s="39"/>
      <c r="XAJ20" s="39"/>
      <c r="XAK20" s="39"/>
      <c r="XAL20" s="39"/>
      <c r="XAM20" s="39"/>
      <c r="XAN20" s="39"/>
      <c r="XAO20" s="39"/>
      <c r="XAP20" s="39"/>
      <c r="XAQ20" s="39"/>
      <c r="XAR20" s="39"/>
      <c r="XAS20" s="39"/>
      <c r="XAT20" s="39"/>
      <c r="XAU20" s="39"/>
      <c r="XAV20" s="39"/>
      <c r="XAW20" s="39"/>
      <c r="XAX20" s="39"/>
      <c r="XAY20" s="39"/>
      <c r="XAZ20" s="39"/>
      <c r="XBA20" s="39"/>
      <c r="XBB20" s="39"/>
      <c r="XBC20" s="39"/>
      <c r="XBD20" s="39"/>
      <c r="XBE20" s="39"/>
      <c r="XBF20" s="39"/>
      <c r="XBG20" s="39"/>
      <c r="XBH20" s="39"/>
      <c r="XBI20" s="39"/>
      <c r="XBJ20" s="39"/>
      <c r="XBK20" s="39"/>
      <c r="XBL20" s="39"/>
      <c r="XBM20" s="39"/>
      <c r="XBN20" s="39"/>
      <c r="XBO20" s="39"/>
      <c r="XBP20" s="39"/>
      <c r="XBQ20" s="39"/>
      <c r="XBR20" s="39"/>
      <c r="XBS20" s="39"/>
      <c r="XBT20" s="39"/>
      <c r="XBU20" s="39"/>
      <c r="XBV20" s="39"/>
      <c r="XBW20" s="39"/>
      <c r="XBX20" s="39"/>
      <c r="XBY20" s="39"/>
      <c r="XBZ20" s="39"/>
      <c r="XCA20" s="39"/>
      <c r="XCB20" s="39"/>
      <c r="XCC20" s="39"/>
      <c r="XCD20" s="39"/>
      <c r="XCE20" s="39"/>
      <c r="XCF20" s="39"/>
      <c r="XCG20" s="39"/>
      <c r="XCH20" s="39"/>
      <c r="XCI20" s="39"/>
      <c r="XCJ20" s="39"/>
      <c r="XCK20" s="39"/>
      <c r="XCL20" s="39"/>
      <c r="XCM20" s="39"/>
      <c r="XCN20" s="39"/>
      <c r="XCO20" s="39"/>
      <c r="XCP20" s="39"/>
      <c r="XCQ20" s="39"/>
      <c r="XCR20" s="39"/>
      <c r="XCS20" s="39"/>
      <c r="XCT20" s="39"/>
      <c r="XCU20" s="39"/>
      <c r="XCV20" s="39"/>
      <c r="XCW20" s="39"/>
      <c r="XCX20" s="39"/>
      <c r="XCY20" s="39"/>
      <c r="XCZ20" s="39"/>
      <c r="XDA20" s="39"/>
      <c r="XDB20" s="39"/>
      <c r="XDC20" s="39"/>
      <c r="XDD20" s="39"/>
      <c r="XDE20" s="39"/>
      <c r="XDF20" s="39"/>
      <c r="XDG20" s="39"/>
      <c r="XDH20" s="39"/>
      <c r="XDI20" s="39"/>
      <c r="XDJ20" s="39"/>
      <c r="XDK20" s="39"/>
      <c r="XDL20" s="39"/>
      <c r="XDM20" s="39"/>
      <c r="XDN20" s="39"/>
      <c r="XDO20" s="39"/>
      <c r="XDP20" s="39"/>
      <c r="XDQ20" s="39"/>
      <c r="XDR20" s="39"/>
      <c r="XDS20" s="39"/>
      <c r="XDT20" s="39"/>
      <c r="XDU20" s="39"/>
      <c r="XDV20" s="39"/>
      <c r="XDW20" s="39"/>
      <c r="XDX20" s="39"/>
      <c r="XDY20" s="39"/>
      <c r="XDZ20" s="39"/>
      <c r="XEA20" s="39"/>
      <c r="XEB20" s="39"/>
      <c r="XEC20" s="39"/>
      <c r="XED20" s="39"/>
      <c r="XEE20" s="39"/>
      <c r="XEF20" s="39"/>
      <c r="XEG20" s="39"/>
      <c r="XEH20" s="39"/>
      <c r="XEI20" s="39"/>
      <c r="XEJ20" s="39"/>
      <c r="XEK20" s="39"/>
      <c r="XEL20" s="39"/>
      <c r="XEM20" s="39"/>
      <c r="XEN20" s="39"/>
      <c r="XEO20" s="39"/>
      <c r="XEP20" s="39"/>
      <c r="XEQ20" s="39"/>
      <c r="XER20" s="39"/>
      <c r="XES20" s="39"/>
      <c r="XET20" s="39"/>
      <c r="XEU20" s="39"/>
      <c r="XEV20" s="39"/>
      <c r="XEW20" s="39"/>
      <c r="XEX20" s="39"/>
      <c r="XEY20" s="39"/>
      <c r="XEZ20" s="39"/>
      <c r="XFA20" s="39"/>
      <c r="XFB20" s="39"/>
      <c r="XFC20" s="39"/>
      <c r="XFD20" s="39"/>
    </row>
    <row r="21" spans="1:14 16233:16384" s="14" customFormat="1" x14ac:dyDescent="0.3">
      <c r="A21" s="23" t="str">
        <f>VLOOKUP(C21,销售员!A:C,3,0)</f>
        <v>云贵川渝</v>
      </c>
      <c r="B21" s="23">
        <v>820863</v>
      </c>
      <c r="C21" s="25" t="s">
        <v>68</v>
      </c>
      <c r="D21" s="26" t="s">
        <v>69</v>
      </c>
      <c r="E21" s="26"/>
      <c r="F21" s="26" t="s">
        <v>70</v>
      </c>
      <c r="G21" s="25" t="s">
        <v>71</v>
      </c>
      <c r="H21" s="25" t="s">
        <v>72</v>
      </c>
      <c r="I21" s="25" t="s">
        <v>4159</v>
      </c>
      <c r="J21" s="25" t="s">
        <v>79</v>
      </c>
      <c r="K21" s="25">
        <v>81752.820000000007</v>
      </c>
      <c r="L21" s="33"/>
      <c r="M21" s="23" t="s">
        <v>54</v>
      </c>
      <c r="N21" s="34">
        <v>45695</v>
      </c>
      <c r="WZI21" s="39"/>
      <c r="WZJ21" s="39"/>
      <c r="WZK21" s="39"/>
      <c r="WZL21" s="39"/>
      <c r="WZM21" s="39"/>
      <c r="WZN21" s="39"/>
      <c r="WZO21" s="39"/>
      <c r="WZP21" s="39"/>
      <c r="WZQ21" s="39"/>
      <c r="WZR21" s="39"/>
      <c r="WZS21" s="39"/>
      <c r="WZT21" s="39"/>
      <c r="WZU21" s="39"/>
      <c r="WZV21" s="39"/>
      <c r="WZW21" s="39"/>
      <c r="WZX21" s="39"/>
      <c r="WZY21" s="39"/>
      <c r="WZZ21" s="39"/>
      <c r="XAA21" s="39"/>
      <c r="XAB21" s="39"/>
      <c r="XAC21" s="39"/>
      <c r="XAD21" s="39"/>
      <c r="XAE21" s="39"/>
      <c r="XAF21" s="39"/>
      <c r="XAG21" s="39"/>
      <c r="XAH21" s="39"/>
      <c r="XAI21" s="39"/>
      <c r="XAJ21" s="39"/>
      <c r="XAK21" s="39"/>
      <c r="XAL21" s="39"/>
      <c r="XAM21" s="39"/>
      <c r="XAN21" s="39"/>
      <c r="XAO21" s="39"/>
      <c r="XAP21" s="39"/>
      <c r="XAQ21" s="39"/>
      <c r="XAR21" s="39"/>
      <c r="XAS21" s="39"/>
      <c r="XAT21" s="39"/>
      <c r="XAU21" s="39"/>
      <c r="XAV21" s="39"/>
      <c r="XAW21" s="39"/>
      <c r="XAX21" s="39"/>
      <c r="XAY21" s="39"/>
      <c r="XAZ21" s="39"/>
      <c r="XBA21" s="39"/>
      <c r="XBB21" s="39"/>
      <c r="XBC21" s="39"/>
      <c r="XBD21" s="39"/>
      <c r="XBE21" s="39"/>
      <c r="XBF21" s="39"/>
      <c r="XBG21" s="39"/>
      <c r="XBH21" s="39"/>
      <c r="XBI21" s="39"/>
      <c r="XBJ21" s="39"/>
      <c r="XBK21" s="39"/>
      <c r="XBL21" s="39"/>
      <c r="XBM21" s="39"/>
      <c r="XBN21" s="39"/>
      <c r="XBO21" s="39"/>
      <c r="XBP21" s="39"/>
      <c r="XBQ21" s="39"/>
      <c r="XBR21" s="39"/>
      <c r="XBS21" s="39"/>
      <c r="XBT21" s="39"/>
      <c r="XBU21" s="39"/>
      <c r="XBV21" s="39"/>
      <c r="XBW21" s="39"/>
      <c r="XBX21" s="39"/>
      <c r="XBY21" s="39"/>
      <c r="XBZ21" s="39"/>
      <c r="XCA21" s="39"/>
      <c r="XCB21" s="39"/>
      <c r="XCC21" s="39"/>
      <c r="XCD21" s="39"/>
      <c r="XCE21" s="39"/>
      <c r="XCF21" s="39"/>
      <c r="XCG21" s="39"/>
      <c r="XCH21" s="39"/>
      <c r="XCI21" s="39"/>
      <c r="XCJ21" s="39"/>
      <c r="XCK21" s="39"/>
      <c r="XCL21" s="39"/>
      <c r="XCM21" s="39"/>
      <c r="XCN21" s="39"/>
      <c r="XCO21" s="39"/>
      <c r="XCP21" s="39"/>
      <c r="XCQ21" s="39"/>
      <c r="XCR21" s="39"/>
      <c r="XCS21" s="39"/>
      <c r="XCT21" s="39"/>
      <c r="XCU21" s="39"/>
      <c r="XCV21" s="39"/>
      <c r="XCW21" s="39"/>
      <c r="XCX21" s="39"/>
      <c r="XCY21" s="39"/>
      <c r="XCZ21" s="39"/>
      <c r="XDA21" s="39"/>
      <c r="XDB21" s="39"/>
      <c r="XDC21" s="39"/>
      <c r="XDD21" s="39"/>
      <c r="XDE21" s="39"/>
      <c r="XDF21" s="39"/>
      <c r="XDG21" s="39"/>
      <c r="XDH21" s="39"/>
      <c r="XDI21" s="39"/>
      <c r="XDJ21" s="39"/>
      <c r="XDK21" s="39"/>
      <c r="XDL21" s="39"/>
      <c r="XDM21" s="39"/>
      <c r="XDN21" s="39"/>
      <c r="XDO21" s="39"/>
      <c r="XDP21" s="39"/>
      <c r="XDQ21" s="39"/>
      <c r="XDR21" s="39"/>
      <c r="XDS21" s="39"/>
      <c r="XDT21" s="39"/>
      <c r="XDU21" s="39"/>
      <c r="XDV21" s="39"/>
      <c r="XDW21" s="39"/>
      <c r="XDX21" s="39"/>
      <c r="XDY21" s="39"/>
      <c r="XDZ21" s="39"/>
      <c r="XEA21" s="39"/>
      <c r="XEB21" s="39"/>
      <c r="XEC21" s="39"/>
      <c r="XED21" s="39"/>
      <c r="XEE21" s="39"/>
      <c r="XEF21" s="39"/>
      <c r="XEG21" s="39"/>
      <c r="XEH21" s="39"/>
      <c r="XEI21" s="39"/>
      <c r="XEJ21" s="39"/>
      <c r="XEK21" s="39"/>
      <c r="XEL21" s="39"/>
      <c r="XEM21" s="39"/>
      <c r="XEN21" s="39"/>
      <c r="XEO21" s="39"/>
      <c r="XEP21" s="39"/>
      <c r="XEQ21" s="39"/>
      <c r="XER21" s="39"/>
      <c r="XES21" s="39"/>
      <c r="XET21" s="39"/>
      <c r="XEU21" s="39"/>
      <c r="XEV21" s="39"/>
      <c r="XEW21" s="39"/>
      <c r="XEX21" s="39"/>
      <c r="XEY21" s="39"/>
      <c r="XEZ21" s="39"/>
      <c r="XFA21" s="39"/>
      <c r="XFB21" s="39"/>
      <c r="XFC21" s="39"/>
      <c r="XFD21" s="39"/>
    </row>
    <row r="22" spans="1:14 16233:16384" s="14" customFormat="1" x14ac:dyDescent="0.3">
      <c r="A22" s="23" t="str">
        <f>VLOOKUP(C22,销售员!A:C,3,0)</f>
        <v>云贵川渝</v>
      </c>
      <c r="B22" s="23">
        <v>820863</v>
      </c>
      <c r="C22" s="25" t="s">
        <v>68</v>
      </c>
      <c r="D22" s="26" t="s">
        <v>69</v>
      </c>
      <c r="E22" s="26"/>
      <c r="F22" s="26" t="s">
        <v>70</v>
      </c>
      <c r="G22" s="25" t="s">
        <v>71</v>
      </c>
      <c r="H22" s="25" t="s">
        <v>72</v>
      </c>
      <c r="I22" s="25" t="s">
        <v>4160</v>
      </c>
      <c r="J22" s="25" t="s">
        <v>79</v>
      </c>
      <c r="K22" s="25">
        <v>27386.95</v>
      </c>
      <c r="L22" s="33"/>
      <c r="M22" s="23" t="s">
        <v>54</v>
      </c>
      <c r="N22" s="34">
        <v>45695</v>
      </c>
      <c r="WZI22" s="39"/>
      <c r="WZJ22" s="39"/>
      <c r="WZK22" s="39"/>
      <c r="WZL22" s="39"/>
      <c r="WZM22" s="39"/>
      <c r="WZN22" s="39"/>
      <c r="WZO22" s="39"/>
      <c r="WZP22" s="39"/>
      <c r="WZQ22" s="39"/>
      <c r="WZR22" s="39"/>
      <c r="WZS22" s="39"/>
      <c r="WZT22" s="39"/>
      <c r="WZU22" s="39"/>
      <c r="WZV22" s="39"/>
      <c r="WZW22" s="39"/>
      <c r="WZX22" s="39"/>
      <c r="WZY22" s="39"/>
      <c r="WZZ22" s="39"/>
      <c r="XAA22" s="39"/>
      <c r="XAB22" s="39"/>
      <c r="XAC22" s="39"/>
      <c r="XAD22" s="39"/>
      <c r="XAE22" s="39"/>
      <c r="XAF22" s="39"/>
      <c r="XAG22" s="39"/>
      <c r="XAH22" s="39"/>
      <c r="XAI22" s="39"/>
      <c r="XAJ22" s="39"/>
      <c r="XAK22" s="39"/>
      <c r="XAL22" s="39"/>
      <c r="XAM22" s="39"/>
      <c r="XAN22" s="39"/>
      <c r="XAO22" s="39"/>
      <c r="XAP22" s="39"/>
      <c r="XAQ22" s="39"/>
      <c r="XAR22" s="39"/>
      <c r="XAS22" s="39"/>
      <c r="XAT22" s="39"/>
      <c r="XAU22" s="39"/>
      <c r="XAV22" s="39"/>
      <c r="XAW22" s="39"/>
      <c r="XAX22" s="39"/>
      <c r="XAY22" s="39"/>
      <c r="XAZ22" s="39"/>
      <c r="XBA22" s="39"/>
      <c r="XBB22" s="39"/>
      <c r="XBC22" s="39"/>
      <c r="XBD22" s="39"/>
      <c r="XBE22" s="39"/>
      <c r="XBF22" s="39"/>
      <c r="XBG22" s="39"/>
      <c r="XBH22" s="39"/>
      <c r="XBI22" s="39"/>
      <c r="XBJ22" s="39"/>
      <c r="XBK22" s="39"/>
      <c r="XBL22" s="39"/>
      <c r="XBM22" s="39"/>
      <c r="XBN22" s="39"/>
      <c r="XBO22" s="39"/>
      <c r="XBP22" s="39"/>
      <c r="XBQ22" s="39"/>
      <c r="XBR22" s="39"/>
      <c r="XBS22" s="39"/>
      <c r="XBT22" s="39"/>
      <c r="XBU22" s="39"/>
      <c r="XBV22" s="39"/>
      <c r="XBW22" s="39"/>
      <c r="XBX22" s="39"/>
      <c r="XBY22" s="39"/>
      <c r="XBZ22" s="39"/>
      <c r="XCA22" s="39"/>
      <c r="XCB22" s="39"/>
      <c r="XCC22" s="39"/>
      <c r="XCD22" s="39"/>
      <c r="XCE22" s="39"/>
      <c r="XCF22" s="39"/>
      <c r="XCG22" s="39"/>
      <c r="XCH22" s="39"/>
      <c r="XCI22" s="39"/>
      <c r="XCJ22" s="39"/>
      <c r="XCK22" s="39"/>
      <c r="XCL22" s="39"/>
      <c r="XCM22" s="39"/>
      <c r="XCN22" s="39"/>
      <c r="XCO22" s="39"/>
      <c r="XCP22" s="39"/>
      <c r="XCQ22" s="39"/>
      <c r="XCR22" s="39"/>
      <c r="XCS22" s="39"/>
      <c r="XCT22" s="39"/>
      <c r="XCU22" s="39"/>
      <c r="XCV22" s="39"/>
      <c r="XCW22" s="39"/>
      <c r="XCX22" s="39"/>
      <c r="XCY22" s="39"/>
      <c r="XCZ22" s="39"/>
      <c r="XDA22" s="39"/>
      <c r="XDB22" s="39"/>
      <c r="XDC22" s="39"/>
      <c r="XDD22" s="39"/>
      <c r="XDE22" s="39"/>
      <c r="XDF22" s="39"/>
      <c r="XDG22" s="39"/>
      <c r="XDH22" s="39"/>
      <c r="XDI22" s="39"/>
      <c r="XDJ22" s="39"/>
      <c r="XDK22" s="39"/>
      <c r="XDL22" s="39"/>
      <c r="XDM22" s="39"/>
      <c r="XDN22" s="39"/>
      <c r="XDO22" s="39"/>
      <c r="XDP22" s="39"/>
      <c r="XDQ22" s="39"/>
      <c r="XDR22" s="39"/>
      <c r="XDS22" s="39"/>
      <c r="XDT22" s="39"/>
      <c r="XDU22" s="39"/>
      <c r="XDV22" s="39"/>
      <c r="XDW22" s="39"/>
      <c r="XDX22" s="39"/>
      <c r="XDY22" s="39"/>
      <c r="XDZ22" s="39"/>
      <c r="XEA22" s="39"/>
      <c r="XEB22" s="39"/>
      <c r="XEC22" s="39"/>
      <c r="XED22" s="39"/>
      <c r="XEE22" s="39"/>
      <c r="XEF22" s="39"/>
      <c r="XEG22" s="39"/>
      <c r="XEH22" s="39"/>
      <c r="XEI22" s="39"/>
      <c r="XEJ22" s="39"/>
      <c r="XEK22" s="39"/>
      <c r="XEL22" s="39"/>
      <c r="XEM22" s="39"/>
      <c r="XEN22" s="39"/>
      <c r="XEO22" s="39"/>
      <c r="XEP22" s="39"/>
      <c r="XEQ22" s="39"/>
      <c r="XER22" s="39"/>
      <c r="XES22" s="39"/>
      <c r="XET22" s="39"/>
      <c r="XEU22" s="39"/>
      <c r="XEV22" s="39"/>
      <c r="XEW22" s="39"/>
      <c r="XEX22" s="39"/>
      <c r="XEY22" s="39"/>
      <c r="XEZ22" s="39"/>
      <c r="XFA22" s="39"/>
      <c r="XFB22" s="39"/>
      <c r="XFC22" s="39"/>
      <c r="XFD22" s="39"/>
    </row>
    <row r="23" spans="1:14 16233:16384" s="14" customFormat="1" x14ac:dyDescent="0.3">
      <c r="A23" s="23" t="str">
        <f>VLOOKUP(C23,销售员!A:C,3,0)</f>
        <v>云贵川渝</v>
      </c>
      <c r="B23" s="23">
        <v>820863</v>
      </c>
      <c r="C23" s="25" t="s">
        <v>68</v>
      </c>
      <c r="D23" s="26" t="s">
        <v>69</v>
      </c>
      <c r="E23" s="26"/>
      <c r="F23" s="26" t="s">
        <v>70</v>
      </c>
      <c r="G23" s="25" t="s">
        <v>71</v>
      </c>
      <c r="H23" s="25" t="s">
        <v>72</v>
      </c>
      <c r="I23" s="25" t="s">
        <v>4161</v>
      </c>
      <c r="J23" s="25" t="s">
        <v>79</v>
      </c>
      <c r="K23" s="25">
        <v>13291.27</v>
      </c>
      <c r="L23" s="33"/>
      <c r="M23" s="23" t="s">
        <v>54</v>
      </c>
      <c r="N23" s="34">
        <v>45695</v>
      </c>
      <c r="WZI23" s="39"/>
      <c r="WZJ23" s="39"/>
      <c r="WZK23" s="39"/>
      <c r="WZL23" s="39"/>
      <c r="WZM23" s="39"/>
      <c r="WZN23" s="39"/>
      <c r="WZO23" s="39"/>
      <c r="WZP23" s="39"/>
      <c r="WZQ23" s="39"/>
      <c r="WZR23" s="39"/>
      <c r="WZS23" s="39"/>
      <c r="WZT23" s="39"/>
      <c r="WZU23" s="39"/>
      <c r="WZV23" s="39"/>
      <c r="WZW23" s="39"/>
      <c r="WZX23" s="39"/>
      <c r="WZY23" s="39"/>
      <c r="WZZ23" s="39"/>
      <c r="XAA23" s="39"/>
      <c r="XAB23" s="39"/>
      <c r="XAC23" s="39"/>
      <c r="XAD23" s="39"/>
      <c r="XAE23" s="39"/>
      <c r="XAF23" s="39"/>
      <c r="XAG23" s="39"/>
      <c r="XAH23" s="39"/>
      <c r="XAI23" s="39"/>
      <c r="XAJ23" s="39"/>
      <c r="XAK23" s="39"/>
      <c r="XAL23" s="39"/>
      <c r="XAM23" s="39"/>
      <c r="XAN23" s="39"/>
      <c r="XAO23" s="39"/>
      <c r="XAP23" s="39"/>
      <c r="XAQ23" s="39"/>
      <c r="XAR23" s="39"/>
      <c r="XAS23" s="39"/>
      <c r="XAT23" s="39"/>
      <c r="XAU23" s="39"/>
      <c r="XAV23" s="39"/>
      <c r="XAW23" s="39"/>
      <c r="XAX23" s="39"/>
      <c r="XAY23" s="39"/>
      <c r="XAZ23" s="39"/>
      <c r="XBA23" s="39"/>
      <c r="XBB23" s="39"/>
      <c r="XBC23" s="39"/>
      <c r="XBD23" s="39"/>
      <c r="XBE23" s="39"/>
      <c r="XBF23" s="39"/>
      <c r="XBG23" s="39"/>
      <c r="XBH23" s="39"/>
      <c r="XBI23" s="39"/>
      <c r="XBJ23" s="39"/>
      <c r="XBK23" s="39"/>
      <c r="XBL23" s="39"/>
      <c r="XBM23" s="39"/>
      <c r="XBN23" s="39"/>
      <c r="XBO23" s="39"/>
      <c r="XBP23" s="39"/>
      <c r="XBQ23" s="39"/>
      <c r="XBR23" s="39"/>
      <c r="XBS23" s="39"/>
      <c r="XBT23" s="39"/>
      <c r="XBU23" s="39"/>
      <c r="XBV23" s="39"/>
      <c r="XBW23" s="39"/>
      <c r="XBX23" s="39"/>
      <c r="XBY23" s="39"/>
      <c r="XBZ23" s="39"/>
      <c r="XCA23" s="39"/>
      <c r="XCB23" s="39"/>
      <c r="XCC23" s="39"/>
      <c r="XCD23" s="39"/>
      <c r="XCE23" s="39"/>
      <c r="XCF23" s="39"/>
      <c r="XCG23" s="39"/>
      <c r="XCH23" s="39"/>
      <c r="XCI23" s="39"/>
      <c r="XCJ23" s="39"/>
      <c r="XCK23" s="39"/>
      <c r="XCL23" s="39"/>
      <c r="XCM23" s="39"/>
      <c r="XCN23" s="39"/>
      <c r="XCO23" s="39"/>
      <c r="XCP23" s="39"/>
      <c r="XCQ23" s="39"/>
      <c r="XCR23" s="39"/>
      <c r="XCS23" s="39"/>
      <c r="XCT23" s="39"/>
      <c r="XCU23" s="39"/>
      <c r="XCV23" s="39"/>
      <c r="XCW23" s="39"/>
      <c r="XCX23" s="39"/>
      <c r="XCY23" s="39"/>
      <c r="XCZ23" s="39"/>
      <c r="XDA23" s="39"/>
      <c r="XDB23" s="39"/>
      <c r="XDC23" s="39"/>
      <c r="XDD23" s="39"/>
      <c r="XDE23" s="39"/>
      <c r="XDF23" s="39"/>
      <c r="XDG23" s="39"/>
      <c r="XDH23" s="39"/>
      <c r="XDI23" s="39"/>
      <c r="XDJ23" s="39"/>
      <c r="XDK23" s="39"/>
      <c r="XDL23" s="39"/>
      <c r="XDM23" s="39"/>
      <c r="XDN23" s="39"/>
      <c r="XDO23" s="39"/>
      <c r="XDP23" s="39"/>
      <c r="XDQ23" s="39"/>
      <c r="XDR23" s="39"/>
      <c r="XDS23" s="39"/>
      <c r="XDT23" s="39"/>
      <c r="XDU23" s="39"/>
      <c r="XDV23" s="39"/>
      <c r="XDW23" s="39"/>
      <c r="XDX23" s="39"/>
      <c r="XDY23" s="39"/>
      <c r="XDZ23" s="39"/>
      <c r="XEA23" s="39"/>
      <c r="XEB23" s="39"/>
      <c r="XEC23" s="39"/>
      <c r="XED23" s="39"/>
      <c r="XEE23" s="39"/>
      <c r="XEF23" s="39"/>
      <c r="XEG23" s="39"/>
      <c r="XEH23" s="39"/>
      <c r="XEI23" s="39"/>
      <c r="XEJ23" s="39"/>
      <c r="XEK23" s="39"/>
      <c r="XEL23" s="39"/>
      <c r="XEM23" s="39"/>
      <c r="XEN23" s="39"/>
      <c r="XEO23" s="39"/>
      <c r="XEP23" s="39"/>
      <c r="XEQ23" s="39"/>
      <c r="XER23" s="39"/>
      <c r="XES23" s="39"/>
      <c r="XET23" s="39"/>
      <c r="XEU23" s="39"/>
      <c r="XEV23" s="39"/>
      <c r="XEW23" s="39"/>
      <c r="XEX23" s="39"/>
      <c r="XEY23" s="39"/>
      <c r="XEZ23" s="39"/>
      <c r="XFA23" s="39"/>
      <c r="XFB23" s="39"/>
      <c r="XFC23" s="39"/>
      <c r="XFD23" s="39"/>
    </row>
    <row r="24" spans="1:14 16233:16384" s="14" customFormat="1" x14ac:dyDescent="0.3">
      <c r="A24" s="23" t="str">
        <f>VLOOKUP(C24,销售员!A:C,3,0)</f>
        <v>云贵川渝</v>
      </c>
      <c r="B24" s="23">
        <v>820863</v>
      </c>
      <c r="C24" s="25" t="s">
        <v>68</v>
      </c>
      <c r="D24" s="26" t="s">
        <v>69</v>
      </c>
      <c r="E24" s="26"/>
      <c r="F24" s="26" t="s">
        <v>70</v>
      </c>
      <c r="G24" s="25" t="s">
        <v>71</v>
      </c>
      <c r="H24" s="25" t="s">
        <v>72</v>
      </c>
      <c r="I24" s="25" t="s">
        <v>4162</v>
      </c>
      <c r="J24" s="25" t="s">
        <v>79</v>
      </c>
      <c r="K24" s="25">
        <v>180000</v>
      </c>
      <c r="L24" s="33">
        <v>200144</v>
      </c>
      <c r="M24" s="23" t="s">
        <v>54</v>
      </c>
      <c r="N24" s="34">
        <v>45695</v>
      </c>
      <c r="WZI24" s="39"/>
      <c r="WZJ24" s="39"/>
      <c r="WZK24" s="39"/>
      <c r="WZL24" s="39"/>
      <c r="WZM24" s="39"/>
      <c r="WZN24" s="39"/>
      <c r="WZO24" s="39"/>
      <c r="WZP24" s="39"/>
      <c r="WZQ24" s="39"/>
      <c r="WZR24" s="39"/>
      <c r="WZS24" s="39"/>
      <c r="WZT24" s="39"/>
      <c r="WZU24" s="39"/>
      <c r="WZV24" s="39"/>
      <c r="WZW24" s="39"/>
      <c r="WZX24" s="39"/>
      <c r="WZY24" s="39"/>
      <c r="WZZ24" s="39"/>
      <c r="XAA24" s="39"/>
      <c r="XAB24" s="39"/>
      <c r="XAC24" s="39"/>
      <c r="XAD24" s="39"/>
      <c r="XAE24" s="39"/>
      <c r="XAF24" s="39"/>
      <c r="XAG24" s="39"/>
      <c r="XAH24" s="39"/>
      <c r="XAI24" s="39"/>
      <c r="XAJ24" s="39"/>
      <c r="XAK24" s="39"/>
      <c r="XAL24" s="39"/>
      <c r="XAM24" s="39"/>
      <c r="XAN24" s="39"/>
      <c r="XAO24" s="39"/>
      <c r="XAP24" s="39"/>
      <c r="XAQ24" s="39"/>
      <c r="XAR24" s="39"/>
      <c r="XAS24" s="39"/>
      <c r="XAT24" s="39"/>
      <c r="XAU24" s="39"/>
      <c r="XAV24" s="39"/>
      <c r="XAW24" s="39"/>
      <c r="XAX24" s="39"/>
      <c r="XAY24" s="39"/>
      <c r="XAZ24" s="39"/>
      <c r="XBA24" s="39"/>
      <c r="XBB24" s="39"/>
      <c r="XBC24" s="39"/>
      <c r="XBD24" s="39"/>
      <c r="XBE24" s="39"/>
      <c r="XBF24" s="39"/>
      <c r="XBG24" s="39"/>
      <c r="XBH24" s="39"/>
      <c r="XBI24" s="39"/>
      <c r="XBJ24" s="39"/>
      <c r="XBK24" s="39"/>
      <c r="XBL24" s="39"/>
      <c r="XBM24" s="39"/>
      <c r="XBN24" s="39"/>
      <c r="XBO24" s="39"/>
      <c r="XBP24" s="39"/>
      <c r="XBQ24" s="39"/>
      <c r="XBR24" s="39"/>
      <c r="XBS24" s="39"/>
      <c r="XBT24" s="39"/>
      <c r="XBU24" s="39"/>
      <c r="XBV24" s="39"/>
      <c r="XBW24" s="39"/>
      <c r="XBX24" s="39"/>
      <c r="XBY24" s="39"/>
      <c r="XBZ24" s="39"/>
      <c r="XCA24" s="39"/>
      <c r="XCB24" s="39"/>
      <c r="XCC24" s="39"/>
      <c r="XCD24" s="39"/>
      <c r="XCE24" s="39"/>
      <c r="XCF24" s="39"/>
      <c r="XCG24" s="39"/>
      <c r="XCH24" s="39"/>
      <c r="XCI24" s="39"/>
      <c r="XCJ24" s="39"/>
      <c r="XCK24" s="39"/>
      <c r="XCL24" s="39"/>
      <c r="XCM24" s="39"/>
      <c r="XCN24" s="39"/>
      <c r="XCO24" s="39"/>
      <c r="XCP24" s="39"/>
      <c r="XCQ24" s="39"/>
      <c r="XCR24" s="39"/>
      <c r="XCS24" s="39"/>
      <c r="XCT24" s="39"/>
      <c r="XCU24" s="39"/>
      <c r="XCV24" s="39"/>
      <c r="XCW24" s="39"/>
      <c r="XCX24" s="39"/>
      <c r="XCY24" s="39"/>
      <c r="XCZ24" s="39"/>
      <c r="XDA24" s="39"/>
      <c r="XDB24" s="39"/>
      <c r="XDC24" s="39"/>
      <c r="XDD24" s="39"/>
      <c r="XDE24" s="39"/>
      <c r="XDF24" s="39"/>
      <c r="XDG24" s="39"/>
      <c r="XDH24" s="39"/>
      <c r="XDI24" s="39"/>
      <c r="XDJ24" s="39"/>
      <c r="XDK24" s="39"/>
      <c r="XDL24" s="39"/>
      <c r="XDM24" s="39"/>
      <c r="XDN24" s="39"/>
      <c r="XDO24" s="39"/>
      <c r="XDP24" s="39"/>
      <c r="XDQ24" s="39"/>
      <c r="XDR24" s="39"/>
      <c r="XDS24" s="39"/>
      <c r="XDT24" s="39"/>
      <c r="XDU24" s="39"/>
      <c r="XDV24" s="39"/>
      <c r="XDW24" s="39"/>
      <c r="XDX24" s="39"/>
      <c r="XDY24" s="39"/>
      <c r="XDZ24" s="39"/>
      <c r="XEA24" s="39"/>
      <c r="XEB24" s="39"/>
      <c r="XEC24" s="39"/>
      <c r="XED24" s="39"/>
      <c r="XEE24" s="39"/>
      <c r="XEF24" s="39"/>
      <c r="XEG24" s="39"/>
      <c r="XEH24" s="39"/>
      <c r="XEI24" s="39"/>
      <c r="XEJ24" s="39"/>
      <c r="XEK24" s="39"/>
      <c r="XEL24" s="39"/>
      <c r="XEM24" s="39"/>
      <c r="XEN24" s="39"/>
      <c r="XEO24" s="39"/>
      <c r="XEP24" s="39"/>
      <c r="XEQ24" s="39"/>
      <c r="XER24" s="39"/>
      <c r="XES24" s="39"/>
      <c r="XET24" s="39"/>
      <c r="XEU24" s="39"/>
      <c r="XEV24" s="39"/>
      <c r="XEW24" s="39"/>
      <c r="XEX24" s="39"/>
      <c r="XEY24" s="39"/>
      <c r="XEZ24" s="39"/>
      <c r="XFA24" s="39"/>
      <c r="XFB24" s="39"/>
      <c r="XFC24" s="39"/>
      <c r="XFD24" s="39"/>
    </row>
    <row r="25" spans="1:14 16233:16384" x14ac:dyDescent="0.3">
      <c r="A25" s="23" t="str">
        <f>VLOOKUP(C25,销售员!A:C,3,0)</f>
        <v>湘桂琼</v>
      </c>
      <c r="B25" s="29">
        <v>816696</v>
      </c>
      <c r="C25" s="16" t="s">
        <v>969</v>
      </c>
      <c r="D25" s="17" t="s">
        <v>992</v>
      </c>
      <c r="E25" s="17" t="s">
        <v>4165</v>
      </c>
      <c r="F25" s="16" t="s">
        <v>971</v>
      </c>
      <c r="G25" s="16" t="s">
        <v>993</v>
      </c>
      <c r="H25" s="16" t="s">
        <v>994</v>
      </c>
      <c r="I25" s="16" t="s">
        <v>4158</v>
      </c>
      <c r="J25" s="16" t="s">
        <v>79</v>
      </c>
      <c r="K25" s="16">
        <v>74554.240000000005</v>
      </c>
      <c r="L25" s="18">
        <v>80300</v>
      </c>
      <c r="M25" s="15" t="s">
        <v>105</v>
      </c>
      <c r="N25" s="19">
        <v>45659.424826388902</v>
      </c>
    </row>
    <row r="26" spans="1:14 16233:16384" x14ac:dyDescent="0.3">
      <c r="A26" s="23" t="str">
        <f>VLOOKUP(C26,销售员!A:C,3,0)</f>
        <v>湘桂琼</v>
      </c>
      <c r="B26" s="29">
        <v>816696</v>
      </c>
      <c r="C26" s="16" t="s">
        <v>969</v>
      </c>
      <c r="D26" s="17" t="s">
        <v>992</v>
      </c>
      <c r="E26" s="17" t="s">
        <v>4165</v>
      </c>
      <c r="F26" s="16" t="s">
        <v>971</v>
      </c>
      <c r="G26" s="16" t="s">
        <v>993</v>
      </c>
      <c r="H26" s="16" t="s">
        <v>994</v>
      </c>
      <c r="I26" s="16" t="s">
        <v>4159</v>
      </c>
      <c r="J26" s="16" t="s">
        <v>79</v>
      </c>
      <c r="K26" s="16">
        <v>0</v>
      </c>
      <c r="M26" s="15" t="s">
        <v>105</v>
      </c>
      <c r="N26" s="19">
        <v>45659.424826388902</v>
      </c>
    </row>
    <row r="27" spans="1:14 16233:16384" x14ac:dyDescent="0.3">
      <c r="A27" s="23" t="str">
        <f>VLOOKUP(C27,销售员!A:C,3,0)</f>
        <v>湘桂琼</v>
      </c>
      <c r="B27" s="29">
        <v>816696</v>
      </c>
      <c r="C27" s="16" t="s">
        <v>969</v>
      </c>
      <c r="D27" s="17" t="s">
        <v>992</v>
      </c>
      <c r="E27" s="17" t="s">
        <v>4165</v>
      </c>
      <c r="F27" s="16" t="s">
        <v>971</v>
      </c>
      <c r="G27" s="16" t="s">
        <v>993</v>
      </c>
      <c r="H27" s="16" t="s">
        <v>994</v>
      </c>
      <c r="I27" s="16" t="s">
        <v>4161</v>
      </c>
      <c r="J27" s="16" t="s">
        <v>79</v>
      </c>
      <c r="K27" s="16">
        <v>996.92</v>
      </c>
      <c r="M27" s="15" t="s">
        <v>105</v>
      </c>
      <c r="N27" s="19">
        <v>45659.424826388902</v>
      </c>
    </row>
    <row r="28" spans="1:14 16233:16384" x14ac:dyDescent="0.3">
      <c r="A28" s="23" t="str">
        <f>VLOOKUP(C28,销售员!A:C,3,0)</f>
        <v>湘桂琼</v>
      </c>
      <c r="B28" s="29">
        <v>816696</v>
      </c>
      <c r="C28" s="16" t="s">
        <v>969</v>
      </c>
      <c r="D28" s="17" t="s">
        <v>992</v>
      </c>
      <c r="E28" s="17" t="s">
        <v>4165</v>
      </c>
      <c r="F28" s="16" t="s">
        <v>971</v>
      </c>
      <c r="G28" s="16" t="s">
        <v>993</v>
      </c>
      <c r="H28" s="16" t="s">
        <v>994</v>
      </c>
      <c r="I28" s="16" t="s">
        <v>4160</v>
      </c>
      <c r="J28" s="16" t="s">
        <v>79</v>
      </c>
      <c r="K28" s="16">
        <v>1135.3399999999999</v>
      </c>
      <c r="M28" s="15" t="s">
        <v>105</v>
      </c>
      <c r="N28" s="19">
        <v>45659.424826388902</v>
      </c>
    </row>
    <row r="29" spans="1:14 16233:16384" x14ac:dyDescent="0.3">
      <c r="A29" s="23" t="str">
        <f>VLOOKUP(C29,销售员!A:C,3,0)</f>
        <v>行业业务</v>
      </c>
      <c r="B29" s="29">
        <v>816787</v>
      </c>
      <c r="C29" s="16" t="s">
        <v>85</v>
      </c>
      <c r="D29" s="17" t="s">
        <v>86</v>
      </c>
      <c r="E29" s="17" t="s">
        <v>4165</v>
      </c>
      <c r="F29" s="16" t="s">
        <v>87</v>
      </c>
      <c r="G29" s="16" t="s">
        <v>88</v>
      </c>
      <c r="H29" s="16" t="s">
        <v>89</v>
      </c>
      <c r="I29" s="16" t="s">
        <v>4158</v>
      </c>
      <c r="J29" s="16" t="s">
        <v>79</v>
      </c>
      <c r="K29" s="16">
        <v>874915.47</v>
      </c>
      <c r="L29" s="18">
        <v>1108606.5900000001</v>
      </c>
      <c r="M29" s="15" t="s">
        <v>94</v>
      </c>
      <c r="N29" s="19">
        <v>45659.466111111098</v>
      </c>
    </row>
    <row r="30" spans="1:14 16233:16384" x14ac:dyDescent="0.3">
      <c r="A30" s="23" t="str">
        <f>VLOOKUP(C30,销售员!A:C,3,0)</f>
        <v>行业业务</v>
      </c>
      <c r="B30" s="29">
        <v>816787</v>
      </c>
      <c r="C30" s="16" t="s">
        <v>85</v>
      </c>
      <c r="D30" s="17" t="s">
        <v>86</v>
      </c>
      <c r="E30" s="17" t="s">
        <v>4165</v>
      </c>
      <c r="F30" s="16" t="s">
        <v>87</v>
      </c>
      <c r="G30" s="16" t="s">
        <v>88</v>
      </c>
      <c r="H30" s="16" t="s">
        <v>89</v>
      </c>
      <c r="I30" s="16" t="s">
        <v>4159</v>
      </c>
      <c r="J30" s="16" t="s">
        <v>79</v>
      </c>
      <c r="K30" s="16">
        <v>159852.68</v>
      </c>
      <c r="M30" s="15" t="s">
        <v>94</v>
      </c>
      <c r="N30" s="19">
        <v>45659.466111111098</v>
      </c>
    </row>
    <row r="31" spans="1:14 16233:16384" x14ac:dyDescent="0.3">
      <c r="A31" s="23" t="str">
        <f>VLOOKUP(C31,销售员!A:C,3,0)</f>
        <v>行业业务</v>
      </c>
      <c r="B31" s="29">
        <v>816787</v>
      </c>
      <c r="C31" s="16" t="s">
        <v>85</v>
      </c>
      <c r="D31" s="17" t="s">
        <v>86</v>
      </c>
      <c r="E31" s="17" t="s">
        <v>4165</v>
      </c>
      <c r="F31" s="16" t="s">
        <v>87</v>
      </c>
      <c r="G31" s="16" t="s">
        <v>88</v>
      </c>
      <c r="H31" s="16" t="s">
        <v>89</v>
      </c>
      <c r="I31" s="16" t="s">
        <v>4161</v>
      </c>
      <c r="J31" s="16" t="s">
        <v>79</v>
      </c>
      <c r="K31" s="16">
        <v>8192.26</v>
      </c>
      <c r="M31" s="15" t="s">
        <v>94</v>
      </c>
      <c r="N31" s="19">
        <v>45659.466111111098</v>
      </c>
    </row>
    <row r="32" spans="1:14 16233:16384" x14ac:dyDescent="0.3">
      <c r="A32" s="23" t="str">
        <f>VLOOKUP(C32,销售员!A:C,3,0)</f>
        <v>行业业务</v>
      </c>
      <c r="B32" s="29">
        <v>816787</v>
      </c>
      <c r="C32" s="16" t="s">
        <v>85</v>
      </c>
      <c r="D32" s="17" t="s">
        <v>86</v>
      </c>
      <c r="E32" s="17" t="s">
        <v>4165</v>
      </c>
      <c r="F32" s="16" t="s">
        <v>87</v>
      </c>
      <c r="G32" s="16" t="s">
        <v>88</v>
      </c>
      <c r="H32" s="16" t="s">
        <v>89</v>
      </c>
      <c r="I32" s="16" t="s">
        <v>4160</v>
      </c>
      <c r="J32" s="16" t="s">
        <v>79</v>
      </c>
      <c r="K32" s="16">
        <v>15758.62</v>
      </c>
      <c r="M32" s="15" t="s">
        <v>94</v>
      </c>
      <c r="N32" s="19">
        <v>45659.466111111098</v>
      </c>
    </row>
    <row r="33" spans="1:14" x14ac:dyDescent="0.3">
      <c r="A33" s="23" t="str">
        <f>VLOOKUP(C33,销售员!A:C,3,0)</f>
        <v>广深</v>
      </c>
      <c r="B33" s="29">
        <v>816677</v>
      </c>
      <c r="C33" s="16" t="s">
        <v>97</v>
      </c>
      <c r="D33" s="17" t="s">
        <v>98</v>
      </c>
      <c r="E33" s="17" t="s">
        <v>4165</v>
      </c>
      <c r="F33" s="16" t="s">
        <v>99</v>
      </c>
      <c r="G33" s="16" t="s">
        <v>100</v>
      </c>
      <c r="H33" s="16" t="s">
        <v>101</v>
      </c>
      <c r="I33" s="16" t="s">
        <v>4166</v>
      </c>
      <c r="J33" s="16" t="s">
        <v>79</v>
      </c>
      <c r="K33" s="16">
        <v>26421.7</v>
      </c>
      <c r="L33" s="18">
        <v>31626</v>
      </c>
      <c r="M33" s="15" t="s">
        <v>105</v>
      </c>
      <c r="N33" s="19">
        <v>45659.469479166699</v>
      </c>
    </row>
    <row r="34" spans="1:14" x14ac:dyDescent="0.3">
      <c r="A34" s="23" t="str">
        <f>VLOOKUP(C34,销售员!A:C,3,0)</f>
        <v>广深</v>
      </c>
      <c r="B34" s="29">
        <v>816677</v>
      </c>
      <c r="C34" s="16" t="s">
        <v>97</v>
      </c>
      <c r="D34" s="17" t="s">
        <v>98</v>
      </c>
      <c r="E34" s="17" t="s">
        <v>4165</v>
      </c>
      <c r="F34" s="16" t="s">
        <v>99</v>
      </c>
      <c r="G34" s="16" t="s">
        <v>100</v>
      </c>
      <c r="H34" s="16" t="s">
        <v>101</v>
      </c>
      <c r="I34" s="16" t="s">
        <v>4167</v>
      </c>
      <c r="J34" s="16" t="s">
        <v>79</v>
      </c>
      <c r="K34" s="16">
        <v>2980.06</v>
      </c>
      <c r="M34" s="15" t="s">
        <v>105</v>
      </c>
      <c r="N34" s="19">
        <v>45659.469479166699</v>
      </c>
    </row>
    <row r="35" spans="1:14" x14ac:dyDescent="0.3">
      <c r="A35" s="23" t="str">
        <f>VLOOKUP(C35,销售员!A:C,3,0)</f>
        <v>广深</v>
      </c>
      <c r="B35" s="29">
        <v>816677</v>
      </c>
      <c r="C35" s="16" t="s">
        <v>97</v>
      </c>
      <c r="D35" s="17" t="s">
        <v>98</v>
      </c>
      <c r="E35" s="17" t="s">
        <v>4165</v>
      </c>
      <c r="F35" s="16" t="s">
        <v>99</v>
      </c>
      <c r="G35" s="16" t="s">
        <v>100</v>
      </c>
      <c r="H35" s="16" t="s">
        <v>101</v>
      </c>
      <c r="I35" s="16" t="s">
        <v>4161</v>
      </c>
      <c r="J35" s="16" t="s">
        <v>79</v>
      </c>
      <c r="K35" s="16">
        <v>343.4821</v>
      </c>
      <c r="M35" s="15" t="s">
        <v>105</v>
      </c>
      <c r="N35" s="19">
        <v>45659.469479166699</v>
      </c>
    </row>
    <row r="36" spans="1:14" x14ac:dyDescent="0.3">
      <c r="A36" s="23" t="str">
        <f>VLOOKUP(C36,销售员!A:C,3,0)</f>
        <v>广深</v>
      </c>
      <c r="B36" s="29">
        <v>816677</v>
      </c>
      <c r="C36" s="16" t="s">
        <v>97</v>
      </c>
      <c r="D36" s="17" t="s">
        <v>98</v>
      </c>
      <c r="E36" s="17" t="s">
        <v>4165</v>
      </c>
      <c r="F36" s="16" t="s">
        <v>99</v>
      </c>
      <c r="G36" s="16" t="s">
        <v>100</v>
      </c>
      <c r="H36" s="16" t="s">
        <v>101</v>
      </c>
      <c r="I36" s="16" t="s">
        <v>4160</v>
      </c>
      <c r="J36" s="16" t="s">
        <v>79</v>
      </c>
      <c r="K36" s="16">
        <v>441.02640000000002</v>
      </c>
      <c r="M36" s="15" t="s">
        <v>105</v>
      </c>
      <c r="N36" s="19">
        <v>45659.469479166699</v>
      </c>
    </row>
    <row r="37" spans="1:14" x14ac:dyDescent="0.3">
      <c r="A37" s="23" t="str">
        <f>VLOOKUP(C37,销售员!A:C,3,0)</f>
        <v>陕豫鲁</v>
      </c>
      <c r="B37" s="29">
        <v>816781</v>
      </c>
      <c r="C37" s="16" t="s">
        <v>107</v>
      </c>
      <c r="D37" s="17" t="s">
        <v>108</v>
      </c>
      <c r="E37" s="17" t="s">
        <v>4168</v>
      </c>
      <c r="F37" s="16" t="s">
        <v>109</v>
      </c>
      <c r="G37" s="16" t="s">
        <v>110</v>
      </c>
      <c r="H37" s="16" t="s">
        <v>111</v>
      </c>
      <c r="I37" s="16" t="s">
        <v>4158</v>
      </c>
      <c r="J37" s="16" t="s">
        <v>79</v>
      </c>
      <c r="K37" s="16">
        <v>65519.5</v>
      </c>
      <c r="L37" s="18">
        <v>68575</v>
      </c>
      <c r="M37" s="15" t="s">
        <v>83</v>
      </c>
      <c r="N37" s="19">
        <v>45659.471898148098</v>
      </c>
    </row>
    <row r="38" spans="1:14" x14ac:dyDescent="0.3">
      <c r="A38" s="23" t="str">
        <f>VLOOKUP(C38,销售员!A:C,3,0)</f>
        <v>陕豫鲁</v>
      </c>
      <c r="B38" s="29">
        <v>816781</v>
      </c>
      <c r="C38" s="16" t="s">
        <v>107</v>
      </c>
      <c r="D38" s="17" t="s">
        <v>108</v>
      </c>
      <c r="E38" s="17" t="s">
        <v>4168</v>
      </c>
      <c r="F38" s="16" t="s">
        <v>109</v>
      </c>
      <c r="G38" s="16" t="s">
        <v>110</v>
      </c>
      <c r="H38" s="16" t="s">
        <v>111</v>
      </c>
      <c r="I38" s="16" t="s">
        <v>4159</v>
      </c>
      <c r="J38" s="16" t="s">
        <v>79</v>
      </c>
      <c r="K38" s="16">
        <v>0</v>
      </c>
      <c r="M38" s="15" t="s">
        <v>83</v>
      </c>
      <c r="N38" s="19">
        <v>45659.471898148098</v>
      </c>
    </row>
    <row r="39" spans="1:14" x14ac:dyDescent="0.3">
      <c r="A39" s="23" t="str">
        <f>VLOOKUP(C39,销售员!A:C,3,0)</f>
        <v>陕豫鲁</v>
      </c>
      <c r="B39" s="29">
        <v>816781</v>
      </c>
      <c r="C39" s="16" t="s">
        <v>107</v>
      </c>
      <c r="D39" s="17" t="s">
        <v>108</v>
      </c>
      <c r="E39" s="17" t="s">
        <v>4168</v>
      </c>
      <c r="F39" s="16" t="s">
        <v>109</v>
      </c>
      <c r="G39" s="16" t="s">
        <v>110</v>
      </c>
      <c r="H39" s="16" t="s">
        <v>111</v>
      </c>
      <c r="I39" s="16" t="s">
        <v>4161</v>
      </c>
      <c r="J39" s="16" t="s">
        <v>79</v>
      </c>
      <c r="K39" s="16">
        <v>0</v>
      </c>
      <c r="M39" s="15" t="s">
        <v>83</v>
      </c>
      <c r="N39" s="19">
        <v>45659.471898148098</v>
      </c>
    </row>
    <row r="40" spans="1:14" x14ac:dyDescent="0.3">
      <c r="A40" s="23" t="str">
        <f>VLOOKUP(C40,销售员!A:C,3,0)</f>
        <v>陕豫鲁</v>
      </c>
      <c r="B40" s="29">
        <v>816781</v>
      </c>
      <c r="C40" s="16" t="s">
        <v>107</v>
      </c>
      <c r="D40" s="17" t="s">
        <v>108</v>
      </c>
      <c r="E40" s="17" t="s">
        <v>4168</v>
      </c>
      <c r="F40" s="16" t="s">
        <v>109</v>
      </c>
      <c r="G40" s="16" t="s">
        <v>110</v>
      </c>
      <c r="H40" s="16" t="s">
        <v>111</v>
      </c>
      <c r="I40" s="16" t="s">
        <v>4160</v>
      </c>
      <c r="J40" s="16" t="s">
        <v>79</v>
      </c>
      <c r="K40" s="16">
        <v>998</v>
      </c>
      <c r="M40" s="15" t="s">
        <v>83</v>
      </c>
      <c r="N40" s="19">
        <v>45659.471898148098</v>
      </c>
    </row>
    <row r="41" spans="1:14" x14ac:dyDescent="0.3">
      <c r="A41" s="23" t="str">
        <f>VLOOKUP(C41,销售员!A:C,3,0)</f>
        <v>福建</v>
      </c>
      <c r="B41" s="29">
        <v>816794</v>
      </c>
      <c r="C41" s="16" t="s">
        <v>226</v>
      </c>
      <c r="D41" s="17" t="s">
        <v>1170</v>
      </c>
      <c r="E41" s="17" t="s">
        <v>4165</v>
      </c>
      <c r="F41" s="16" t="s">
        <v>756</v>
      </c>
      <c r="G41" s="16" t="s">
        <v>1171</v>
      </c>
      <c r="H41" s="16" t="s">
        <v>1172</v>
      </c>
      <c r="I41" s="16" t="s">
        <v>4158</v>
      </c>
      <c r="J41" s="16" t="s">
        <v>79</v>
      </c>
      <c r="K41" s="16">
        <v>5008.76</v>
      </c>
      <c r="L41" s="18">
        <v>5616</v>
      </c>
      <c r="M41" s="15" t="s">
        <v>105</v>
      </c>
      <c r="N41" s="19">
        <v>45659.473738425899</v>
      </c>
    </row>
    <row r="42" spans="1:14" x14ac:dyDescent="0.3">
      <c r="A42" s="23" t="str">
        <f>VLOOKUP(C42,销售员!A:C,3,0)</f>
        <v>福建</v>
      </c>
      <c r="B42" s="29">
        <v>816794</v>
      </c>
      <c r="C42" s="16" t="s">
        <v>226</v>
      </c>
      <c r="D42" s="17" t="s">
        <v>1170</v>
      </c>
      <c r="E42" s="17" t="s">
        <v>4165</v>
      </c>
      <c r="F42" s="16" t="s">
        <v>756</v>
      </c>
      <c r="G42" s="16" t="s">
        <v>1171</v>
      </c>
      <c r="H42" s="16" t="s">
        <v>1172</v>
      </c>
      <c r="I42" s="16" t="s">
        <v>4159</v>
      </c>
      <c r="J42" s="16" t="s">
        <v>79</v>
      </c>
      <c r="K42" s="16">
        <v>224.85</v>
      </c>
      <c r="M42" s="15" t="s">
        <v>105</v>
      </c>
      <c r="N42" s="19">
        <v>45659.473738425899</v>
      </c>
    </row>
    <row r="43" spans="1:14" x14ac:dyDescent="0.3">
      <c r="A43" s="23" t="str">
        <f>VLOOKUP(C43,销售员!A:C,3,0)</f>
        <v>福建</v>
      </c>
      <c r="B43" s="29">
        <v>816794</v>
      </c>
      <c r="C43" s="16" t="s">
        <v>226</v>
      </c>
      <c r="D43" s="17" t="s">
        <v>1170</v>
      </c>
      <c r="E43" s="17" t="s">
        <v>4165</v>
      </c>
      <c r="F43" s="16" t="s">
        <v>756</v>
      </c>
      <c r="G43" s="16" t="s">
        <v>1171</v>
      </c>
      <c r="H43" s="16" t="s">
        <v>1172</v>
      </c>
      <c r="I43" s="16" t="s">
        <v>4161</v>
      </c>
      <c r="J43" s="16" t="s">
        <v>79</v>
      </c>
      <c r="K43" s="16">
        <v>49.94</v>
      </c>
      <c r="M43" s="15" t="s">
        <v>105</v>
      </c>
      <c r="N43" s="19">
        <v>45659.473738425899</v>
      </c>
    </row>
    <row r="44" spans="1:14" x14ac:dyDescent="0.3">
      <c r="A44" s="23" t="str">
        <f>VLOOKUP(C44,销售员!A:C,3,0)</f>
        <v>福建</v>
      </c>
      <c r="B44" s="29">
        <v>816794</v>
      </c>
      <c r="C44" s="16" t="s">
        <v>226</v>
      </c>
      <c r="D44" s="17" t="s">
        <v>1170</v>
      </c>
      <c r="E44" s="17" t="s">
        <v>4165</v>
      </c>
      <c r="F44" s="16" t="s">
        <v>756</v>
      </c>
      <c r="G44" s="16" t="s">
        <v>1171</v>
      </c>
      <c r="H44" s="16" t="s">
        <v>1172</v>
      </c>
      <c r="I44" s="16" t="s">
        <v>4160</v>
      </c>
      <c r="J44" s="16" t="s">
        <v>79</v>
      </c>
      <c r="K44" s="16">
        <v>79.72</v>
      </c>
      <c r="M44" s="15" t="s">
        <v>105</v>
      </c>
      <c r="N44" s="19">
        <v>45659.473738425899</v>
      </c>
    </row>
    <row r="45" spans="1:14" x14ac:dyDescent="0.3">
      <c r="A45" s="23" t="str">
        <f>VLOOKUP(C45,销售员!A:C,3,0)</f>
        <v>鄂赣</v>
      </c>
      <c r="B45" s="29">
        <v>816785</v>
      </c>
      <c r="C45" s="16" t="s">
        <v>121</v>
      </c>
      <c r="D45" s="17" t="s">
        <v>122</v>
      </c>
      <c r="E45" s="17" t="s">
        <v>4165</v>
      </c>
      <c r="F45" s="16" t="s">
        <v>123</v>
      </c>
      <c r="G45" s="16" t="s">
        <v>124</v>
      </c>
      <c r="H45" s="16" t="s">
        <v>125</v>
      </c>
      <c r="I45" s="16" t="s">
        <v>4158</v>
      </c>
      <c r="J45" s="16" t="s">
        <v>79</v>
      </c>
      <c r="K45" s="16">
        <v>40551.03</v>
      </c>
      <c r="L45" s="18">
        <v>45748.84</v>
      </c>
      <c r="M45" s="15" t="s">
        <v>127</v>
      </c>
      <c r="N45" s="19">
        <v>45659.487349536997</v>
      </c>
    </row>
    <row r="46" spans="1:14" x14ac:dyDescent="0.3">
      <c r="A46" s="23" t="str">
        <f>VLOOKUP(C46,销售员!A:C,3,0)</f>
        <v>鄂赣</v>
      </c>
      <c r="B46" s="29">
        <v>816785</v>
      </c>
      <c r="C46" s="16" t="s">
        <v>121</v>
      </c>
      <c r="D46" s="17" t="s">
        <v>122</v>
      </c>
      <c r="E46" s="17" t="s">
        <v>4165</v>
      </c>
      <c r="F46" s="16" t="s">
        <v>123</v>
      </c>
      <c r="G46" s="16" t="s">
        <v>124</v>
      </c>
      <c r="H46" s="16" t="s">
        <v>125</v>
      </c>
      <c r="I46" s="16" t="s">
        <v>4159</v>
      </c>
      <c r="J46" s="16" t="s">
        <v>79</v>
      </c>
      <c r="K46" s="16">
        <v>1969.61</v>
      </c>
      <c r="M46" s="15" t="s">
        <v>127</v>
      </c>
      <c r="N46" s="19">
        <v>45659.487349536997</v>
      </c>
    </row>
    <row r="47" spans="1:14" x14ac:dyDescent="0.3">
      <c r="A47" s="23" t="str">
        <f>VLOOKUP(C47,销售员!A:C,3,0)</f>
        <v>鄂赣</v>
      </c>
      <c r="B47" s="29">
        <v>816785</v>
      </c>
      <c r="C47" s="16" t="s">
        <v>121</v>
      </c>
      <c r="D47" s="17" t="s">
        <v>122</v>
      </c>
      <c r="E47" s="17" t="s">
        <v>4165</v>
      </c>
      <c r="F47" s="16" t="s">
        <v>123</v>
      </c>
      <c r="G47" s="16" t="s">
        <v>124</v>
      </c>
      <c r="H47" s="16" t="s">
        <v>125</v>
      </c>
      <c r="I47" s="16" t="s">
        <v>4161</v>
      </c>
      <c r="J47" s="16" t="s">
        <v>79</v>
      </c>
      <c r="K47" s="16">
        <v>521.97</v>
      </c>
      <c r="M47" s="15" t="s">
        <v>127</v>
      </c>
      <c r="N47" s="19">
        <v>45659.487349536997</v>
      </c>
    </row>
    <row r="48" spans="1:14" x14ac:dyDescent="0.3">
      <c r="A48" s="23" t="str">
        <f>VLOOKUP(C48,销售员!A:C,3,0)</f>
        <v>鄂赣</v>
      </c>
      <c r="B48" s="29">
        <v>816785</v>
      </c>
      <c r="C48" s="16" t="s">
        <v>121</v>
      </c>
      <c r="D48" s="17" t="s">
        <v>122</v>
      </c>
      <c r="E48" s="17" t="s">
        <v>4165</v>
      </c>
      <c r="F48" s="16" t="s">
        <v>123</v>
      </c>
      <c r="G48" s="16" t="s">
        <v>124</v>
      </c>
      <c r="H48" s="16" t="s">
        <v>125</v>
      </c>
      <c r="I48" s="16" t="s">
        <v>4160</v>
      </c>
      <c r="J48" s="16" t="s">
        <v>79</v>
      </c>
      <c r="K48" s="16">
        <v>647.51</v>
      </c>
      <c r="M48" s="15" t="s">
        <v>127</v>
      </c>
      <c r="N48" s="19">
        <v>45659.487349536997</v>
      </c>
    </row>
    <row r="49" spans="1:14" x14ac:dyDescent="0.3">
      <c r="A49" s="23" t="str">
        <f>VLOOKUP(C49,销售员!A:C,3,0)</f>
        <v>晋蒙宁</v>
      </c>
      <c r="B49" s="29">
        <v>816746</v>
      </c>
      <c r="C49" s="16" t="s">
        <v>129</v>
      </c>
      <c r="D49" s="17" t="s">
        <v>130</v>
      </c>
      <c r="E49" s="17" t="s">
        <v>4165</v>
      </c>
      <c r="F49" s="16" t="s">
        <v>131</v>
      </c>
      <c r="G49" s="16" t="s">
        <v>132</v>
      </c>
      <c r="H49" s="16" t="s">
        <v>133</v>
      </c>
      <c r="I49" s="16" t="s">
        <v>4158</v>
      </c>
      <c r="J49" s="16" t="s">
        <v>79</v>
      </c>
      <c r="K49" s="16">
        <v>63840.46</v>
      </c>
      <c r="L49" s="18">
        <v>69955.360000000001</v>
      </c>
      <c r="M49" s="15" t="s">
        <v>83</v>
      </c>
      <c r="N49" s="19">
        <v>45659.488067129598</v>
      </c>
    </row>
    <row r="50" spans="1:14" x14ac:dyDescent="0.3">
      <c r="A50" s="23" t="str">
        <f>VLOOKUP(C50,销售员!A:C,3,0)</f>
        <v>晋蒙宁</v>
      </c>
      <c r="B50" s="29">
        <v>816746</v>
      </c>
      <c r="C50" s="16" t="s">
        <v>129</v>
      </c>
      <c r="D50" s="17" t="s">
        <v>130</v>
      </c>
      <c r="E50" s="17" t="s">
        <v>4165</v>
      </c>
      <c r="F50" s="16" t="s">
        <v>131</v>
      </c>
      <c r="G50" s="16" t="s">
        <v>132</v>
      </c>
      <c r="H50" s="16" t="s">
        <v>133</v>
      </c>
      <c r="I50" s="16" t="s">
        <v>4159</v>
      </c>
      <c r="J50" s="16" t="s">
        <v>79</v>
      </c>
      <c r="K50" s="16">
        <v>1523.89</v>
      </c>
      <c r="M50" s="15" t="s">
        <v>83</v>
      </c>
      <c r="N50" s="19">
        <v>45659.488067129598</v>
      </c>
    </row>
    <row r="51" spans="1:14" x14ac:dyDescent="0.3">
      <c r="A51" s="23" t="str">
        <f>VLOOKUP(C51,销售员!A:C,3,0)</f>
        <v>晋蒙宁</v>
      </c>
      <c r="B51" s="29">
        <v>816746</v>
      </c>
      <c r="C51" s="16" t="s">
        <v>129</v>
      </c>
      <c r="D51" s="17" t="s">
        <v>130</v>
      </c>
      <c r="E51" s="17" t="s">
        <v>4165</v>
      </c>
      <c r="F51" s="16" t="s">
        <v>131</v>
      </c>
      <c r="G51" s="16" t="s">
        <v>132</v>
      </c>
      <c r="H51" s="16" t="s">
        <v>133</v>
      </c>
      <c r="I51" s="16" t="s">
        <v>4161</v>
      </c>
      <c r="J51" s="16" t="s">
        <v>79</v>
      </c>
      <c r="K51" s="16">
        <v>447.13</v>
      </c>
      <c r="M51" s="15" t="s">
        <v>83</v>
      </c>
      <c r="N51" s="19">
        <v>45659.488067129598</v>
      </c>
    </row>
    <row r="52" spans="1:14" x14ac:dyDescent="0.3">
      <c r="A52" s="23" t="str">
        <f>VLOOKUP(C52,销售员!A:C,3,0)</f>
        <v>晋蒙宁</v>
      </c>
      <c r="B52" s="29">
        <v>816746</v>
      </c>
      <c r="C52" s="16" t="s">
        <v>129</v>
      </c>
      <c r="D52" s="17" t="s">
        <v>130</v>
      </c>
      <c r="E52" s="17" t="s">
        <v>4165</v>
      </c>
      <c r="F52" s="16" t="s">
        <v>131</v>
      </c>
      <c r="G52" s="16" t="s">
        <v>132</v>
      </c>
      <c r="H52" s="16" t="s">
        <v>133</v>
      </c>
      <c r="I52" s="16" t="s">
        <v>4160</v>
      </c>
      <c r="J52" s="16" t="s">
        <v>79</v>
      </c>
      <c r="K52" s="16">
        <v>995.89</v>
      </c>
      <c r="M52" s="15" t="s">
        <v>83</v>
      </c>
      <c r="N52" s="19">
        <v>45659.488067129598</v>
      </c>
    </row>
    <row r="53" spans="1:14" x14ac:dyDescent="0.3">
      <c r="A53" s="23" t="str">
        <f>VLOOKUP(C53,销售员!A:C,3,0)</f>
        <v>京津冀</v>
      </c>
      <c r="B53" s="29">
        <v>816760</v>
      </c>
      <c r="C53" s="16" t="s">
        <v>74</v>
      </c>
      <c r="D53" s="17" t="s">
        <v>135</v>
      </c>
      <c r="E53" s="17" t="s">
        <v>4165</v>
      </c>
      <c r="F53" s="16" t="s">
        <v>136</v>
      </c>
      <c r="G53" s="16" t="s">
        <v>137</v>
      </c>
      <c r="H53" s="16" t="s">
        <v>138</v>
      </c>
      <c r="I53" s="16" t="s">
        <v>4158</v>
      </c>
      <c r="J53" s="16" t="s">
        <v>79</v>
      </c>
      <c r="K53" s="16">
        <v>4339.25</v>
      </c>
      <c r="L53" s="18">
        <v>4947.2700000000004</v>
      </c>
      <c r="M53" s="15" t="s">
        <v>83</v>
      </c>
      <c r="N53" s="19">
        <v>45659.489016203697</v>
      </c>
    </row>
    <row r="54" spans="1:14" x14ac:dyDescent="0.3">
      <c r="A54" s="23" t="str">
        <f>VLOOKUP(C54,销售员!A:C,3,0)</f>
        <v>京津冀</v>
      </c>
      <c r="B54" s="29">
        <v>816760</v>
      </c>
      <c r="C54" s="16" t="s">
        <v>74</v>
      </c>
      <c r="D54" s="17" t="s">
        <v>135</v>
      </c>
      <c r="E54" s="17" t="s">
        <v>4165</v>
      </c>
      <c r="F54" s="16" t="s">
        <v>136</v>
      </c>
      <c r="G54" s="16" t="s">
        <v>137</v>
      </c>
      <c r="H54" s="16" t="s">
        <v>138</v>
      </c>
      <c r="I54" s="16" t="s">
        <v>4159</v>
      </c>
      <c r="J54" s="16" t="s">
        <v>79</v>
      </c>
      <c r="K54" s="16">
        <v>257.37</v>
      </c>
      <c r="M54" s="15" t="s">
        <v>83</v>
      </c>
      <c r="N54" s="19">
        <v>45659.489016203697</v>
      </c>
    </row>
    <row r="55" spans="1:14" x14ac:dyDescent="0.3">
      <c r="A55" s="23" t="str">
        <f>VLOOKUP(C55,销售员!A:C,3,0)</f>
        <v>京津冀</v>
      </c>
      <c r="B55" s="29">
        <v>816760</v>
      </c>
      <c r="C55" s="16" t="s">
        <v>74</v>
      </c>
      <c r="D55" s="17" t="s">
        <v>135</v>
      </c>
      <c r="E55" s="17" t="s">
        <v>4165</v>
      </c>
      <c r="F55" s="16" t="s">
        <v>136</v>
      </c>
      <c r="G55" s="16" t="s">
        <v>137</v>
      </c>
      <c r="H55" s="16" t="s">
        <v>138</v>
      </c>
      <c r="I55" s="16" t="s">
        <v>4161</v>
      </c>
      <c r="J55" s="16" t="s">
        <v>79</v>
      </c>
      <c r="K55" s="16">
        <v>58.02</v>
      </c>
      <c r="M55" s="15" t="s">
        <v>83</v>
      </c>
      <c r="N55" s="19">
        <v>45659.489016203697</v>
      </c>
    </row>
    <row r="56" spans="1:14" x14ac:dyDescent="0.3">
      <c r="A56" s="23" t="str">
        <f>VLOOKUP(C56,销售员!A:C,3,0)</f>
        <v>京津冀</v>
      </c>
      <c r="B56" s="29">
        <v>816760</v>
      </c>
      <c r="C56" s="16" t="s">
        <v>74</v>
      </c>
      <c r="D56" s="17" t="s">
        <v>135</v>
      </c>
      <c r="E56" s="17" t="s">
        <v>4165</v>
      </c>
      <c r="F56" s="16" t="s">
        <v>136</v>
      </c>
      <c r="G56" s="16" t="s">
        <v>137</v>
      </c>
      <c r="H56" s="16" t="s">
        <v>138</v>
      </c>
      <c r="I56" s="16" t="s">
        <v>4160</v>
      </c>
      <c r="J56" s="16" t="s">
        <v>79</v>
      </c>
      <c r="K56" s="16">
        <v>70</v>
      </c>
      <c r="M56" s="15" t="s">
        <v>83</v>
      </c>
      <c r="N56" s="19">
        <v>45659.489016203697</v>
      </c>
    </row>
    <row r="57" spans="1:14" x14ac:dyDescent="0.3">
      <c r="A57" s="23" t="str">
        <f>VLOOKUP(C57,销售员!A:C,3,0)</f>
        <v>陕豫鲁</v>
      </c>
      <c r="B57" s="29">
        <v>816759</v>
      </c>
      <c r="C57" s="16" t="s">
        <v>140</v>
      </c>
      <c r="D57" s="17" t="s">
        <v>141</v>
      </c>
      <c r="E57" s="17" t="s">
        <v>4165</v>
      </c>
      <c r="F57" s="16" t="s">
        <v>142</v>
      </c>
      <c r="G57" s="16" t="s">
        <v>143</v>
      </c>
      <c r="H57" s="16" t="s">
        <v>144</v>
      </c>
      <c r="I57" s="16" t="s">
        <v>4158</v>
      </c>
      <c r="J57" s="16" t="s">
        <v>79</v>
      </c>
      <c r="K57" s="16">
        <v>13006.53</v>
      </c>
      <c r="L57" s="18">
        <v>14139.3</v>
      </c>
      <c r="M57" s="15" t="s">
        <v>83</v>
      </c>
      <c r="N57" s="19">
        <v>45659.489814814799</v>
      </c>
    </row>
    <row r="58" spans="1:14" x14ac:dyDescent="0.3">
      <c r="A58" s="23" t="str">
        <f>VLOOKUP(C58,销售员!A:C,3,0)</f>
        <v>陕豫鲁</v>
      </c>
      <c r="B58" s="29">
        <v>816759</v>
      </c>
      <c r="C58" s="16" t="s">
        <v>140</v>
      </c>
      <c r="D58" s="17" t="s">
        <v>141</v>
      </c>
      <c r="E58" s="17" t="s">
        <v>4165</v>
      </c>
      <c r="F58" s="16" t="s">
        <v>142</v>
      </c>
      <c r="G58" s="16" t="s">
        <v>143</v>
      </c>
      <c r="H58" s="16" t="s">
        <v>144</v>
      </c>
      <c r="I58" s="16" t="s">
        <v>4159</v>
      </c>
      <c r="J58" s="16" t="s">
        <v>79</v>
      </c>
      <c r="K58" s="16">
        <v>126.42</v>
      </c>
      <c r="M58" s="15" t="s">
        <v>83</v>
      </c>
      <c r="N58" s="19">
        <v>45659.489814814799</v>
      </c>
    </row>
    <row r="59" spans="1:14" x14ac:dyDescent="0.3">
      <c r="A59" s="23" t="str">
        <f>VLOOKUP(C59,销售员!A:C,3,0)</f>
        <v>陕豫鲁</v>
      </c>
      <c r="B59" s="29">
        <v>816759</v>
      </c>
      <c r="C59" s="16" t="s">
        <v>140</v>
      </c>
      <c r="D59" s="17" t="s">
        <v>141</v>
      </c>
      <c r="E59" s="17" t="s">
        <v>4165</v>
      </c>
      <c r="F59" s="16" t="s">
        <v>142</v>
      </c>
      <c r="G59" s="16" t="s">
        <v>143</v>
      </c>
      <c r="H59" s="16" t="s">
        <v>144</v>
      </c>
      <c r="I59" s="16" t="s">
        <v>4161</v>
      </c>
      <c r="J59" s="16" t="s">
        <v>79</v>
      </c>
      <c r="K59" s="16">
        <v>169.97</v>
      </c>
      <c r="M59" s="15" t="s">
        <v>83</v>
      </c>
      <c r="N59" s="19">
        <v>45659.489814814799</v>
      </c>
    </row>
    <row r="60" spans="1:14" x14ac:dyDescent="0.3">
      <c r="A60" s="23" t="str">
        <f>VLOOKUP(C60,销售员!A:C,3,0)</f>
        <v>陕豫鲁</v>
      </c>
      <c r="B60" s="29">
        <v>816759</v>
      </c>
      <c r="C60" s="16" t="s">
        <v>140</v>
      </c>
      <c r="D60" s="17" t="s">
        <v>141</v>
      </c>
      <c r="E60" s="17" t="s">
        <v>4165</v>
      </c>
      <c r="F60" s="16" t="s">
        <v>142</v>
      </c>
      <c r="G60" s="16" t="s">
        <v>143</v>
      </c>
      <c r="H60" s="16" t="s">
        <v>144</v>
      </c>
      <c r="I60" s="16" t="s">
        <v>4160</v>
      </c>
      <c r="J60" s="16" t="s">
        <v>79</v>
      </c>
      <c r="K60" s="16">
        <v>199.99</v>
      </c>
      <c r="M60" s="15" t="s">
        <v>83</v>
      </c>
      <c r="N60" s="19">
        <v>45659.489814814799</v>
      </c>
    </row>
    <row r="61" spans="1:14" x14ac:dyDescent="0.3">
      <c r="A61" s="23" t="str">
        <f>VLOOKUP(C61,销售员!A:C,3,0)</f>
        <v>京津冀</v>
      </c>
      <c r="B61" s="29">
        <v>816786</v>
      </c>
      <c r="C61" s="16" t="s">
        <v>146</v>
      </c>
      <c r="D61" s="17" t="s">
        <v>147</v>
      </c>
      <c r="E61" s="17" t="s">
        <v>4165</v>
      </c>
      <c r="F61" s="16" t="s">
        <v>148</v>
      </c>
      <c r="G61" s="16" t="s">
        <v>149</v>
      </c>
      <c r="H61" s="16" t="s">
        <v>150</v>
      </c>
      <c r="I61" s="16" t="s">
        <v>4158</v>
      </c>
      <c r="J61" s="16" t="s">
        <v>79</v>
      </c>
      <c r="K61" s="16">
        <v>14929.4</v>
      </c>
      <c r="L61" s="18">
        <v>17416.5</v>
      </c>
      <c r="M61" s="15" t="s">
        <v>83</v>
      </c>
      <c r="N61" s="19">
        <v>45659.501192129603</v>
      </c>
    </row>
    <row r="62" spans="1:14" x14ac:dyDescent="0.3">
      <c r="A62" s="23" t="str">
        <f>VLOOKUP(C62,销售员!A:C,3,0)</f>
        <v>京津冀</v>
      </c>
      <c r="B62" s="29">
        <v>816786</v>
      </c>
      <c r="C62" s="16" t="s">
        <v>146</v>
      </c>
      <c r="D62" s="17" t="s">
        <v>147</v>
      </c>
      <c r="E62" s="17" t="s">
        <v>4165</v>
      </c>
      <c r="F62" s="16" t="s">
        <v>148</v>
      </c>
      <c r="G62" s="16" t="s">
        <v>149</v>
      </c>
      <c r="H62" s="16" t="s">
        <v>150</v>
      </c>
      <c r="I62" s="16" t="s">
        <v>4159</v>
      </c>
      <c r="J62" s="16" t="s">
        <v>79</v>
      </c>
      <c r="K62" s="16">
        <v>1257.2</v>
      </c>
      <c r="M62" s="15" t="s">
        <v>83</v>
      </c>
      <c r="N62" s="19">
        <v>45659.501192129603</v>
      </c>
    </row>
    <row r="63" spans="1:14" x14ac:dyDescent="0.3">
      <c r="A63" s="23" t="str">
        <f>VLOOKUP(C63,销售员!A:C,3,0)</f>
        <v>京津冀</v>
      </c>
      <c r="B63" s="29">
        <v>816786</v>
      </c>
      <c r="C63" s="16" t="s">
        <v>146</v>
      </c>
      <c r="D63" s="17" t="s">
        <v>147</v>
      </c>
      <c r="E63" s="17" t="s">
        <v>4165</v>
      </c>
      <c r="F63" s="16" t="s">
        <v>148</v>
      </c>
      <c r="G63" s="16" t="s">
        <v>149</v>
      </c>
      <c r="H63" s="16" t="s">
        <v>150</v>
      </c>
      <c r="I63" s="16" t="s">
        <v>4161</v>
      </c>
      <c r="J63" s="16" t="s">
        <v>79</v>
      </c>
      <c r="K63" s="16">
        <v>199.65</v>
      </c>
      <c r="M63" s="15" t="s">
        <v>83</v>
      </c>
      <c r="N63" s="19">
        <v>45659.501192129603</v>
      </c>
    </row>
    <row r="64" spans="1:14" x14ac:dyDescent="0.3">
      <c r="A64" s="23" t="str">
        <f>VLOOKUP(C64,销售员!A:C,3,0)</f>
        <v>京津冀</v>
      </c>
      <c r="B64" s="29">
        <v>816786</v>
      </c>
      <c r="C64" s="16" t="s">
        <v>146</v>
      </c>
      <c r="D64" s="17" t="s">
        <v>147</v>
      </c>
      <c r="E64" s="17" t="s">
        <v>4165</v>
      </c>
      <c r="F64" s="16" t="s">
        <v>148</v>
      </c>
      <c r="G64" s="16" t="s">
        <v>149</v>
      </c>
      <c r="H64" s="16" t="s">
        <v>150</v>
      </c>
      <c r="I64" s="16" t="s">
        <v>4160</v>
      </c>
      <c r="J64" s="16" t="s">
        <v>79</v>
      </c>
      <c r="K64" s="16">
        <v>246.5</v>
      </c>
      <c r="M64" s="15" t="s">
        <v>83</v>
      </c>
      <c r="N64" s="19">
        <v>45659.501192129603</v>
      </c>
    </row>
    <row r="65" spans="1:14" x14ac:dyDescent="0.3">
      <c r="A65" s="23" t="str">
        <f>VLOOKUP(C65,销售员!A:C,3,0)</f>
        <v>晋蒙宁</v>
      </c>
      <c r="B65" s="29">
        <v>816748</v>
      </c>
      <c r="C65" s="16" t="s">
        <v>129</v>
      </c>
      <c r="D65" s="17" t="s">
        <v>152</v>
      </c>
      <c r="E65" s="17" t="s">
        <v>4165</v>
      </c>
      <c r="F65" s="16" t="s">
        <v>131</v>
      </c>
      <c r="G65" s="16" t="s">
        <v>153</v>
      </c>
      <c r="H65" s="16" t="s">
        <v>154</v>
      </c>
      <c r="I65" s="16" t="s">
        <v>4158</v>
      </c>
      <c r="J65" s="16" t="s">
        <v>79</v>
      </c>
      <c r="K65" s="16">
        <v>63840.46</v>
      </c>
      <c r="L65" s="18">
        <v>69955.360000000001</v>
      </c>
      <c r="M65" s="15" t="s">
        <v>83</v>
      </c>
      <c r="N65" s="19">
        <v>45659.5014814815</v>
      </c>
    </row>
    <row r="66" spans="1:14" x14ac:dyDescent="0.3">
      <c r="A66" s="23" t="str">
        <f>VLOOKUP(C66,销售员!A:C,3,0)</f>
        <v>晋蒙宁</v>
      </c>
      <c r="B66" s="29">
        <v>816748</v>
      </c>
      <c r="C66" s="16" t="s">
        <v>129</v>
      </c>
      <c r="D66" s="17" t="s">
        <v>152</v>
      </c>
      <c r="E66" s="17" t="s">
        <v>4165</v>
      </c>
      <c r="F66" s="16" t="s">
        <v>131</v>
      </c>
      <c r="G66" s="16" t="s">
        <v>153</v>
      </c>
      <c r="H66" s="16" t="s">
        <v>154</v>
      </c>
      <c r="I66" s="16" t="s">
        <v>4159</v>
      </c>
      <c r="J66" s="16" t="s">
        <v>79</v>
      </c>
      <c r="K66" s="16">
        <v>1523.89</v>
      </c>
      <c r="M66" s="15" t="s">
        <v>83</v>
      </c>
      <c r="N66" s="19">
        <v>45659.5014814815</v>
      </c>
    </row>
    <row r="67" spans="1:14" x14ac:dyDescent="0.3">
      <c r="A67" s="23" t="str">
        <f>VLOOKUP(C67,销售员!A:C,3,0)</f>
        <v>晋蒙宁</v>
      </c>
      <c r="B67" s="29">
        <v>816748</v>
      </c>
      <c r="C67" s="16" t="s">
        <v>129</v>
      </c>
      <c r="D67" s="17" t="s">
        <v>152</v>
      </c>
      <c r="E67" s="17" t="s">
        <v>4165</v>
      </c>
      <c r="F67" s="16" t="s">
        <v>131</v>
      </c>
      <c r="G67" s="16" t="s">
        <v>153</v>
      </c>
      <c r="H67" s="16" t="s">
        <v>154</v>
      </c>
      <c r="I67" s="16" t="s">
        <v>4161</v>
      </c>
      <c r="J67" s="16" t="s">
        <v>79</v>
      </c>
      <c r="K67" s="16">
        <v>447.13</v>
      </c>
      <c r="M67" s="15" t="s">
        <v>83</v>
      </c>
      <c r="N67" s="19">
        <v>45659.5014814815</v>
      </c>
    </row>
    <row r="68" spans="1:14" x14ac:dyDescent="0.3">
      <c r="A68" s="23" t="str">
        <f>VLOOKUP(C68,销售员!A:C,3,0)</f>
        <v>晋蒙宁</v>
      </c>
      <c r="B68" s="29">
        <v>816748</v>
      </c>
      <c r="C68" s="16" t="s">
        <v>129</v>
      </c>
      <c r="D68" s="17" t="s">
        <v>152</v>
      </c>
      <c r="E68" s="17" t="s">
        <v>4165</v>
      </c>
      <c r="F68" s="16" t="s">
        <v>131</v>
      </c>
      <c r="G68" s="16" t="s">
        <v>153</v>
      </c>
      <c r="H68" s="16" t="s">
        <v>154</v>
      </c>
      <c r="I68" s="16" t="s">
        <v>4160</v>
      </c>
      <c r="J68" s="16" t="s">
        <v>79</v>
      </c>
      <c r="K68" s="16">
        <v>995.89</v>
      </c>
      <c r="M68" s="15" t="s">
        <v>83</v>
      </c>
      <c r="N68" s="19">
        <v>45659.5014814815</v>
      </c>
    </row>
    <row r="69" spans="1:14" x14ac:dyDescent="0.3">
      <c r="A69" s="23" t="str">
        <f>VLOOKUP(C69,销售员!A:C,3,0)</f>
        <v>沪浙</v>
      </c>
      <c r="B69" s="29">
        <v>816776</v>
      </c>
      <c r="C69" s="16" t="s">
        <v>157</v>
      </c>
      <c r="D69" s="17" t="s">
        <v>158</v>
      </c>
      <c r="E69" s="17" t="s">
        <v>4165</v>
      </c>
      <c r="F69" s="16" t="s">
        <v>159</v>
      </c>
      <c r="G69" s="16" t="s">
        <v>160</v>
      </c>
      <c r="H69" s="16" t="s">
        <v>161</v>
      </c>
      <c r="I69" s="16" t="s">
        <v>4158</v>
      </c>
      <c r="J69" s="16" t="s">
        <v>79</v>
      </c>
      <c r="K69" s="16">
        <v>11513.38</v>
      </c>
      <c r="L69" s="18">
        <v>13653.46</v>
      </c>
      <c r="M69" s="15" t="s">
        <v>127</v>
      </c>
      <c r="N69" s="19">
        <v>45659.506886574098</v>
      </c>
    </row>
    <row r="70" spans="1:14" x14ac:dyDescent="0.3">
      <c r="A70" s="23" t="str">
        <f>VLOOKUP(C70,销售员!A:C,3,0)</f>
        <v>沪浙</v>
      </c>
      <c r="B70" s="29">
        <v>816776</v>
      </c>
      <c r="C70" s="16" t="s">
        <v>157</v>
      </c>
      <c r="D70" s="17" t="s">
        <v>158</v>
      </c>
      <c r="E70" s="17" t="s">
        <v>4165</v>
      </c>
      <c r="F70" s="16" t="s">
        <v>159</v>
      </c>
      <c r="G70" s="16" t="s">
        <v>160</v>
      </c>
      <c r="H70" s="16" t="s">
        <v>161</v>
      </c>
      <c r="I70" s="16" t="s">
        <v>4159</v>
      </c>
      <c r="J70" s="16" t="s">
        <v>79</v>
      </c>
      <c r="K70" s="16">
        <v>1185.57</v>
      </c>
      <c r="M70" s="15" t="s">
        <v>127</v>
      </c>
      <c r="N70" s="19">
        <v>45659.506886574098</v>
      </c>
    </row>
    <row r="71" spans="1:14" x14ac:dyDescent="0.3">
      <c r="A71" s="23" t="str">
        <f>VLOOKUP(C71,销售员!A:C,3,0)</f>
        <v>沪浙</v>
      </c>
      <c r="B71" s="29">
        <v>816776</v>
      </c>
      <c r="C71" s="16" t="s">
        <v>157</v>
      </c>
      <c r="D71" s="17" t="s">
        <v>158</v>
      </c>
      <c r="E71" s="17" t="s">
        <v>4165</v>
      </c>
      <c r="F71" s="16" t="s">
        <v>159</v>
      </c>
      <c r="G71" s="16" t="s">
        <v>160</v>
      </c>
      <c r="H71" s="16" t="s">
        <v>161</v>
      </c>
      <c r="I71" s="16" t="s">
        <v>4161</v>
      </c>
      <c r="J71" s="16" t="s">
        <v>79</v>
      </c>
      <c r="K71" s="16">
        <v>146.69999999999999</v>
      </c>
      <c r="M71" s="15" t="s">
        <v>127</v>
      </c>
      <c r="N71" s="19">
        <v>45659.506886574098</v>
      </c>
    </row>
    <row r="72" spans="1:14" x14ac:dyDescent="0.3">
      <c r="A72" s="23" t="str">
        <f>VLOOKUP(C72,销售员!A:C,3,0)</f>
        <v>沪浙</v>
      </c>
      <c r="B72" s="29">
        <v>816776</v>
      </c>
      <c r="C72" s="16" t="s">
        <v>157</v>
      </c>
      <c r="D72" s="17" t="s">
        <v>158</v>
      </c>
      <c r="E72" s="17" t="s">
        <v>4165</v>
      </c>
      <c r="F72" s="16" t="s">
        <v>159</v>
      </c>
      <c r="G72" s="16" t="s">
        <v>160</v>
      </c>
      <c r="H72" s="16" t="s">
        <v>161</v>
      </c>
      <c r="I72" s="16" t="s">
        <v>4160</v>
      </c>
      <c r="J72" s="16" t="s">
        <v>79</v>
      </c>
      <c r="K72" s="16">
        <v>193.37</v>
      </c>
      <c r="M72" s="15" t="s">
        <v>127</v>
      </c>
      <c r="N72" s="19">
        <v>45659.506886574098</v>
      </c>
    </row>
    <row r="73" spans="1:14" x14ac:dyDescent="0.3">
      <c r="A73" s="23" t="str">
        <f>VLOOKUP(C73,销售员!A:C,3,0)</f>
        <v>沪浙</v>
      </c>
      <c r="B73" s="29">
        <v>816791</v>
      </c>
      <c r="C73" s="16" t="s">
        <v>164</v>
      </c>
      <c r="D73" s="17" t="s">
        <v>165</v>
      </c>
      <c r="E73" s="17" t="s">
        <v>4165</v>
      </c>
      <c r="F73" s="16" t="s">
        <v>166</v>
      </c>
      <c r="G73" s="16" t="s">
        <v>167</v>
      </c>
      <c r="H73" s="16" t="s">
        <v>168</v>
      </c>
      <c r="I73" s="16" t="s">
        <v>4166</v>
      </c>
      <c r="J73" s="16" t="s">
        <v>79</v>
      </c>
      <c r="K73" s="16">
        <v>8909.1</v>
      </c>
      <c r="L73" s="18">
        <v>9588</v>
      </c>
      <c r="M73" s="15" t="s">
        <v>127</v>
      </c>
      <c r="N73" s="19">
        <v>45659.520462963003</v>
      </c>
    </row>
    <row r="74" spans="1:14" x14ac:dyDescent="0.3">
      <c r="A74" s="23" t="str">
        <f>VLOOKUP(C74,销售员!A:C,3,0)</f>
        <v>沪浙</v>
      </c>
      <c r="B74" s="29">
        <v>816791</v>
      </c>
      <c r="C74" s="16" t="s">
        <v>164</v>
      </c>
      <c r="D74" s="17" t="s">
        <v>165</v>
      </c>
      <c r="E74" s="17" t="s">
        <v>4165</v>
      </c>
      <c r="F74" s="16" t="s">
        <v>166</v>
      </c>
      <c r="G74" s="16" t="s">
        <v>167</v>
      </c>
      <c r="H74" s="16" t="s">
        <v>168</v>
      </c>
      <c r="I74" s="16" t="s">
        <v>4167</v>
      </c>
      <c r="J74" s="16" t="s">
        <v>79</v>
      </c>
      <c r="K74" s="16">
        <v>0</v>
      </c>
      <c r="M74" s="15" t="s">
        <v>127</v>
      </c>
      <c r="N74" s="19">
        <v>45659.520462963003</v>
      </c>
    </row>
    <row r="75" spans="1:14" x14ac:dyDescent="0.3">
      <c r="A75" s="23" t="str">
        <f>VLOOKUP(C75,销售员!A:C,3,0)</f>
        <v>沪浙</v>
      </c>
      <c r="B75" s="29">
        <v>816791</v>
      </c>
      <c r="C75" s="16" t="s">
        <v>164</v>
      </c>
      <c r="D75" s="17" t="s">
        <v>165</v>
      </c>
      <c r="E75" s="17" t="s">
        <v>4165</v>
      </c>
      <c r="F75" s="16" t="s">
        <v>166</v>
      </c>
      <c r="G75" s="16" t="s">
        <v>167</v>
      </c>
      <c r="H75" s="16" t="s">
        <v>168</v>
      </c>
      <c r="I75" s="16" t="s">
        <v>4161</v>
      </c>
      <c r="J75" s="16" t="s">
        <v>79</v>
      </c>
      <c r="K75" s="16">
        <v>115.81829999999999</v>
      </c>
      <c r="M75" s="15" t="s">
        <v>127</v>
      </c>
      <c r="N75" s="19">
        <v>45659.520462963003</v>
      </c>
    </row>
    <row r="76" spans="1:14" x14ac:dyDescent="0.3">
      <c r="A76" s="23" t="str">
        <f>VLOOKUP(C76,销售员!A:C,3,0)</f>
        <v>沪浙</v>
      </c>
      <c r="B76" s="29">
        <v>816791</v>
      </c>
      <c r="C76" s="16" t="s">
        <v>164</v>
      </c>
      <c r="D76" s="17" t="s">
        <v>165</v>
      </c>
      <c r="E76" s="17" t="s">
        <v>4165</v>
      </c>
      <c r="F76" s="16" t="s">
        <v>166</v>
      </c>
      <c r="G76" s="16" t="s">
        <v>167</v>
      </c>
      <c r="H76" s="16" t="s">
        <v>168</v>
      </c>
      <c r="I76" s="16" t="s">
        <v>4160</v>
      </c>
      <c r="J76" s="16" t="s">
        <v>79</v>
      </c>
      <c r="K76" s="16">
        <v>133.63650000000001</v>
      </c>
      <c r="M76" s="15" t="s">
        <v>127</v>
      </c>
      <c r="N76" s="19">
        <v>45659.520462963003</v>
      </c>
    </row>
    <row r="77" spans="1:14" x14ac:dyDescent="0.3">
      <c r="A77" s="23" t="str">
        <f>VLOOKUP(C77,销售员!A:C,3,0)</f>
        <v>鄂赣</v>
      </c>
      <c r="B77" s="29">
        <v>816810</v>
      </c>
      <c r="C77" s="16" t="s">
        <v>171</v>
      </c>
      <c r="D77" s="17" t="s">
        <v>172</v>
      </c>
      <c r="E77" s="17" t="s">
        <v>4165</v>
      </c>
      <c r="F77" s="16" t="s">
        <v>173</v>
      </c>
      <c r="G77" s="16" t="s">
        <v>174</v>
      </c>
      <c r="H77" s="16" t="s">
        <v>4169</v>
      </c>
      <c r="I77" s="16" t="s">
        <v>4158</v>
      </c>
      <c r="J77" s="16" t="s">
        <v>79</v>
      </c>
      <c r="K77" s="16">
        <v>101232</v>
      </c>
      <c r="L77" s="18">
        <v>511546.58</v>
      </c>
      <c r="M77" s="15" t="s">
        <v>127</v>
      </c>
      <c r="N77" s="19">
        <v>45659.5405902778</v>
      </c>
    </row>
    <row r="78" spans="1:14" x14ac:dyDescent="0.3">
      <c r="A78" s="23" t="str">
        <f>VLOOKUP(C78,销售员!A:C,3,0)</f>
        <v>鄂赣</v>
      </c>
      <c r="B78" s="29">
        <v>816810</v>
      </c>
      <c r="C78" s="16" t="s">
        <v>171</v>
      </c>
      <c r="D78" s="17" t="s">
        <v>172</v>
      </c>
      <c r="E78" s="17" t="s">
        <v>4165</v>
      </c>
      <c r="F78" s="16" t="s">
        <v>173</v>
      </c>
      <c r="G78" s="16" t="s">
        <v>174</v>
      </c>
      <c r="H78" s="16" t="s">
        <v>4169</v>
      </c>
      <c r="I78" s="16" t="s">
        <v>4159</v>
      </c>
      <c r="J78" s="16" t="s">
        <v>79</v>
      </c>
      <c r="K78" s="16">
        <v>380035.47</v>
      </c>
      <c r="M78" s="15" t="s">
        <v>127</v>
      </c>
      <c r="N78" s="19">
        <v>45659.5405902778</v>
      </c>
    </row>
    <row r="79" spans="1:14" x14ac:dyDescent="0.3">
      <c r="A79" s="23" t="str">
        <f>VLOOKUP(C79,销售员!A:C,3,0)</f>
        <v>鄂赣</v>
      </c>
      <c r="B79" s="29">
        <v>816810</v>
      </c>
      <c r="C79" s="16" t="s">
        <v>171</v>
      </c>
      <c r="D79" s="17" t="s">
        <v>172</v>
      </c>
      <c r="E79" s="17" t="s">
        <v>4165</v>
      </c>
      <c r="F79" s="16" t="s">
        <v>173</v>
      </c>
      <c r="G79" s="16" t="s">
        <v>174</v>
      </c>
      <c r="H79" s="16" t="s">
        <v>4169</v>
      </c>
      <c r="I79" s="16" t="s">
        <v>4161</v>
      </c>
      <c r="J79" s="16" t="s">
        <v>79</v>
      </c>
      <c r="K79" s="16">
        <v>0</v>
      </c>
      <c r="M79" s="15" t="s">
        <v>127</v>
      </c>
      <c r="N79" s="19">
        <v>45659.5405902778</v>
      </c>
    </row>
    <row r="80" spans="1:14" x14ac:dyDescent="0.3">
      <c r="A80" s="23" t="str">
        <f>VLOOKUP(C80,销售员!A:C,3,0)</f>
        <v>鄂赣</v>
      </c>
      <c r="B80" s="29">
        <v>816810</v>
      </c>
      <c r="C80" s="16" t="s">
        <v>171</v>
      </c>
      <c r="D80" s="17" t="s">
        <v>172</v>
      </c>
      <c r="E80" s="17" t="s">
        <v>4165</v>
      </c>
      <c r="F80" s="16" t="s">
        <v>173</v>
      </c>
      <c r="G80" s="16" t="s">
        <v>174</v>
      </c>
      <c r="H80" s="16" t="s">
        <v>4169</v>
      </c>
      <c r="I80" s="16" t="s">
        <v>4160</v>
      </c>
      <c r="J80" s="16" t="s">
        <v>79</v>
      </c>
      <c r="K80" s="16">
        <v>7328.24</v>
      </c>
      <c r="M80" s="15" t="s">
        <v>127</v>
      </c>
      <c r="N80" s="19">
        <v>45659.5405902778</v>
      </c>
    </row>
    <row r="81" spans="1:14" x14ac:dyDescent="0.3">
      <c r="A81" s="23" t="str">
        <f>VLOOKUP(C81,销售员!A:C,3,0)</f>
        <v>鄂赣</v>
      </c>
      <c r="B81" s="29">
        <v>816810</v>
      </c>
      <c r="C81" s="16" t="s">
        <v>171</v>
      </c>
      <c r="D81" s="17" t="s">
        <v>172</v>
      </c>
      <c r="E81" s="17" t="s">
        <v>4168</v>
      </c>
      <c r="F81" s="16" t="s">
        <v>173</v>
      </c>
      <c r="G81" s="16" t="s">
        <v>174</v>
      </c>
      <c r="H81" s="16" t="s">
        <v>4170</v>
      </c>
      <c r="I81" s="16" t="s">
        <v>4158</v>
      </c>
      <c r="J81" s="16" t="s">
        <v>79</v>
      </c>
      <c r="K81" s="16">
        <v>54133.08</v>
      </c>
      <c r="L81" s="18">
        <v>57402.3</v>
      </c>
      <c r="M81" s="15" t="s">
        <v>127</v>
      </c>
      <c r="N81" s="19">
        <v>45659.5405902778</v>
      </c>
    </row>
    <row r="82" spans="1:14" x14ac:dyDescent="0.3">
      <c r="A82" s="23" t="str">
        <f>VLOOKUP(C82,销售员!A:C,3,0)</f>
        <v>鄂赣</v>
      </c>
      <c r="B82" s="29">
        <v>816810</v>
      </c>
      <c r="C82" s="16" t="s">
        <v>171</v>
      </c>
      <c r="D82" s="17" t="s">
        <v>172</v>
      </c>
      <c r="E82" s="17" t="s">
        <v>4168</v>
      </c>
      <c r="F82" s="16" t="s">
        <v>173</v>
      </c>
      <c r="G82" s="16" t="s">
        <v>174</v>
      </c>
      <c r="H82" s="16" t="s">
        <v>4170</v>
      </c>
      <c r="I82" s="16" t="s">
        <v>4159</v>
      </c>
      <c r="J82" s="16" t="s">
        <v>79</v>
      </c>
      <c r="K82" s="16">
        <v>0</v>
      </c>
      <c r="M82" s="15" t="s">
        <v>127</v>
      </c>
      <c r="N82" s="19">
        <v>45659.5405902778</v>
      </c>
    </row>
    <row r="83" spans="1:14" x14ac:dyDescent="0.3">
      <c r="A83" s="23" t="str">
        <f>VLOOKUP(C83,销售员!A:C,3,0)</f>
        <v>鄂赣</v>
      </c>
      <c r="B83" s="29">
        <v>816810</v>
      </c>
      <c r="C83" s="16" t="s">
        <v>171</v>
      </c>
      <c r="D83" s="17" t="s">
        <v>172</v>
      </c>
      <c r="E83" s="17" t="s">
        <v>4168</v>
      </c>
      <c r="F83" s="16" t="s">
        <v>173</v>
      </c>
      <c r="G83" s="16" t="s">
        <v>174</v>
      </c>
      <c r="H83" s="16" t="s">
        <v>4170</v>
      </c>
      <c r="I83" s="16" t="s">
        <v>4161</v>
      </c>
      <c r="J83" s="16" t="s">
        <v>79</v>
      </c>
      <c r="K83" s="16">
        <v>723</v>
      </c>
      <c r="M83" s="15" t="s">
        <v>127</v>
      </c>
      <c r="N83" s="19">
        <v>45659.5405902778</v>
      </c>
    </row>
    <row r="84" spans="1:14" x14ac:dyDescent="0.3">
      <c r="A84" s="23" t="str">
        <f>VLOOKUP(C84,销售员!A:C,3,0)</f>
        <v>鄂赣</v>
      </c>
      <c r="B84" s="29">
        <v>816810</v>
      </c>
      <c r="C84" s="16" t="s">
        <v>171</v>
      </c>
      <c r="D84" s="17" t="s">
        <v>172</v>
      </c>
      <c r="E84" s="17" t="s">
        <v>4168</v>
      </c>
      <c r="F84" s="16" t="s">
        <v>173</v>
      </c>
      <c r="G84" s="16" t="s">
        <v>174</v>
      </c>
      <c r="H84" s="16" t="s">
        <v>4170</v>
      </c>
      <c r="I84" s="16" t="s">
        <v>4160</v>
      </c>
      <c r="J84" s="16" t="s">
        <v>79</v>
      </c>
      <c r="K84" s="16">
        <v>823.98</v>
      </c>
      <c r="M84" s="15" t="s">
        <v>127</v>
      </c>
      <c r="N84" s="19">
        <v>45659.5405902778</v>
      </c>
    </row>
    <row r="85" spans="1:14" x14ac:dyDescent="0.3">
      <c r="A85" s="23" t="str">
        <f>VLOOKUP(C85,销售员!A:C,3,0)</f>
        <v>苏皖</v>
      </c>
      <c r="B85" s="29">
        <v>816129</v>
      </c>
      <c r="C85" s="16" t="s">
        <v>180</v>
      </c>
      <c r="D85" s="17" t="s">
        <v>181</v>
      </c>
      <c r="E85" s="17" t="s">
        <v>4165</v>
      </c>
      <c r="F85" s="16" t="s">
        <v>182</v>
      </c>
      <c r="G85" s="16" t="s">
        <v>183</v>
      </c>
      <c r="H85" s="16" t="s">
        <v>184</v>
      </c>
      <c r="I85" s="16" t="s">
        <v>4158</v>
      </c>
      <c r="J85" s="16" t="s">
        <v>79</v>
      </c>
      <c r="K85" s="16">
        <v>326377.40999999997</v>
      </c>
      <c r="L85" s="18">
        <v>390439.6</v>
      </c>
      <c r="M85" s="15" t="s">
        <v>127</v>
      </c>
      <c r="N85" s="19">
        <v>45659.541712963</v>
      </c>
    </row>
    <row r="86" spans="1:14" x14ac:dyDescent="0.3">
      <c r="A86" s="23" t="str">
        <f>VLOOKUP(C86,销售员!A:C,3,0)</f>
        <v>苏皖</v>
      </c>
      <c r="B86" s="29">
        <v>816129</v>
      </c>
      <c r="C86" s="16" t="s">
        <v>180</v>
      </c>
      <c r="D86" s="17" t="s">
        <v>181</v>
      </c>
      <c r="E86" s="17" t="s">
        <v>4165</v>
      </c>
      <c r="F86" s="16" t="s">
        <v>182</v>
      </c>
      <c r="G86" s="16" t="s">
        <v>183</v>
      </c>
      <c r="H86" s="16" t="s">
        <v>184</v>
      </c>
      <c r="I86" s="16" t="s">
        <v>4159</v>
      </c>
      <c r="J86" s="16" t="s">
        <v>79</v>
      </c>
      <c r="K86" s="16">
        <v>39078.82</v>
      </c>
      <c r="M86" s="15" t="s">
        <v>127</v>
      </c>
      <c r="N86" s="19">
        <v>45659.541712963</v>
      </c>
    </row>
    <row r="87" spans="1:14" x14ac:dyDescent="0.3">
      <c r="A87" s="23" t="str">
        <f>VLOOKUP(C87,销售员!A:C,3,0)</f>
        <v>苏皖</v>
      </c>
      <c r="B87" s="29">
        <v>816129</v>
      </c>
      <c r="C87" s="16" t="s">
        <v>180</v>
      </c>
      <c r="D87" s="17" t="s">
        <v>181</v>
      </c>
      <c r="E87" s="17" t="s">
        <v>4165</v>
      </c>
      <c r="F87" s="16" t="s">
        <v>182</v>
      </c>
      <c r="G87" s="16" t="s">
        <v>183</v>
      </c>
      <c r="H87" s="16" t="s">
        <v>184</v>
      </c>
      <c r="I87" s="16" t="s">
        <v>4161</v>
      </c>
      <c r="J87" s="16" t="s">
        <v>79</v>
      </c>
      <c r="K87" s="16">
        <v>1804.61</v>
      </c>
      <c r="M87" s="15" t="s">
        <v>127</v>
      </c>
      <c r="N87" s="19">
        <v>45659.541712963</v>
      </c>
    </row>
    <row r="88" spans="1:14" x14ac:dyDescent="0.3">
      <c r="A88" s="23" t="str">
        <f>VLOOKUP(C88,销售员!A:C,3,0)</f>
        <v>苏皖</v>
      </c>
      <c r="B88" s="29">
        <v>816129</v>
      </c>
      <c r="C88" s="16" t="s">
        <v>180</v>
      </c>
      <c r="D88" s="17" t="s">
        <v>181</v>
      </c>
      <c r="E88" s="17" t="s">
        <v>4165</v>
      </c>
      <c r="F88" s="16" t="s">
        <v>182</v>
      </c>
      <c r="G88" s="16" t="s">
        <v>183</v>
      </c>
      <c r="H88" s="16" t="s">
        <v>184</v>
      </c>
      <c r="I88" s="16" t="s">
        <v>4160</v>
      </c>
      <c r="J88" s="16" t="s">
        <v>79</v>
      </c>
      <c r="K88" s="16">
        <v>5587.26</v>
      </c>
      <c r="M88" s="15" t="s">
        <v>127</v>
      </c>
      <c r="N88" s="19">
        <v>45659.541712963</v>
      </c>
    </row>
    <row r="89" spans="1:14" x14ac:dyDescent="0.3">
      <c r="A89" s="23" t="str">
        <f>VLOOKUP(C89,销售员!A:C,3,0)</f>
        <v>晋蒙宁</v>
      </c>
      <c r="B89" s="29">
        <v>816789</v>
      </c>
      <c r="C89" s="16" t="s">
        <v>129</v>
      </c>
      <c r="D89" s="17" t="s">
        <v>187</v>
      </c>
      <c r="E89" s="17" t="s">
        <v>4171</v>
      </c>
      <c r="F89" s="16" t="s">
        <v>188</v>
      </c>
      <c r="G89" s="16" t="s">
        <v>189</v>
      </c>
      <c r="H89" s="16" t="s">
        <v>190</v>
      </c>
      <c r="I89" s="16" t="s">
        <v>4158</v>
      </c>
      <c r="J89" s="16" t="s">
        <v>79</v>
      </c>
      <c r="K89" s="16">
        <v>415382.66</v>
      </c>
      <c r="L89" s="18">
        <v>455768.72</v>
      </c>
      <c r="M89" s="15" t="s">
        <v>83</v>
      </c>
      <c r="N89" s="19">
        <v>45659.577662037002</v>
      </c>
    </row>
    <row r="90" spans="1:14" x14ac:dyDescent="0.3">
      <c r="A90" s="23" t="str">
        <f>VLOOKUP(C90,销售员!A:C,3,0)</f>
        <v>晋蒙宁</v>
      </c>
      <c r="B90" s="29">
        <v>816789</v>
      </c>
      <c r="C90" s="16" t="s">
        <v>129</v>
      </c>
      <c r="D90" s="17" t="s">
        <v>187</v>
      </c>
      <c r="E90" s="17" t="s">
        <v>4171</v>
      </c>
      <c r="F90" s="16" t="s">
        <v>188</v>
      </c>
      <c r="G90" s="16" t="s">
        <v>189</v>
      </c>
      <c r="H90" s="16" t="s">
        <v>190</v>
      </c>
      <c r="I90" s="16" t="s">
        <v>4159</v>
      </c>
      <c r="J90" s="16" t="s">
        <v>79</v>
      </c>
      <c r="K90" s="16">
        <v>20081.849999999999</v>
      </c>
      <c r="M90" s="15" t="s">
        <v>83</v>
      </c>
      <c r="N90" s="19">
        <v>45659.577662037002</v>
      </c>
    </row>
    <row r="91" spans="1:14" x14ac:dyDescent="0.3">
      <c r="A91" s="23" t="str">
        <f>VLOOKUP(C91,销售员!A:C,3,0)</f>
        <v>晋蒙宁</v>
      </c>
      <c r="B91" s="29">
        <v>816789</v>
      </c>
      <c r="C91" s="16" t="s">
        <v>129</v>
      </c>
      <c r="D91" s="17" t="s">
        <v>187</v>
      </c>
      <c r="E91" s="17" t="s">
        <v>4171</v>
      </c>
      <c r="F91" s="16" t="s">
        <v>188</v>
      </c>
      <c r="G91" s="16" t="s">
        <v>189</v>
      </c>
      <c r="H91" s="16" t="s">
        <v>190</v>
      </c>
      <c r="I91" s="16" t="s">
        <v>4161</v>
      </c>
      <c r="J91" s="16" t="s">
        <v>79</v>
      </c>
      <c r="K91" s="16">
        <v>0</v>
      </c>
      <c r="M91" s="15" t="s">
        <v>83</v>
      </c>
      <c r="N91" s="19">
        <v>45659.577662037002</v>
      </c>
    </row>
    <row r="92" spans="1:14" x14ac:dyDescent="0.3">
      <c r="A92" s="23" t="str">
        <f>VLOOKUP(C92,销售员!A:C,3,0)</f>
        <v>晋蒙宁</v>
      </c>
      <c r="B92" s="29">
        <v>816789</v>
      </c>
      <c r="C92" s="16" t="s">
        <v>129</v>
      </c>
      <c r="D92" s="17" t="s">
        <v>187</v>
      </c>
      <c r="E92" s="17" t="s">
        <v>4171</v>
      </c>
      <c r="F92" s="16" t="s">
        <v>188</v>
      </c>
      <c r="G92" s="16" t="s">
        <v>189</v>
      </c>
      <c r="H92" s="16" t="s">
        <v>190</v>
      </c>
      <c r="I92" s="16" t="s">
        <v>4160</v>
      </c>
      <c r="J92" s="16" t="s">
        <v>79</v>
      </c>
      <c r="K92" s="16">
        <v>6630.87</v>
      </c>
      <c r="M92" s="15" t="s">
        <v>83</v>
      </c>
      <c r="N92" s="19">
        <v>45659.577662037002</v>
      </c>
    </row>
    <row r="93" spans="1:14" x14ac:dyDescent="0.3">
      <c r="A93" s="23" t="str">
        <f>VLOOKUP(C93,销售员!A:C,3,0)</f>
        <v>福建</v>
      </c>
      <c r="B93" s="29">
        <v>816812</v>
      </c>
      <c r="C93" s="16" t="s">
        <v>226</v>
      </c>
      <c r="D93" s="17" t="s">
        <v>1203</v>
      </c>
      <c r="E93" s="17" t="s">
        <v>4165</v>
      </c>
      <c r="F93" s="16" t="s">
        <v>756</v>
      </c>
      <c r="G93" s="16" t="s">
        <v>1204</v>
      </c>
      <c r="H93" s="16" t="s">
        <v>1205</v>
      </c>
      <c r="I93" s="16" t="s">
        <v>4158</v>
      </c>
      <c r="J93" s="16" t="s">
        <v>79</v>
      </c>
      <c r="K93" s="16">
        <v>12278.75</v>
      </c>
      <c r="L93" s="18">
        <v>14142.95</v>
      </c>
      <c r="M93" s="15" t="s">
        <v>105</v>
      </c>
      <c r="N93" s="19">
        <v>45659.590173611097</v>
      </c>
    </row>
    <row r="94" spans="1:14" x14ac:dyDescent="0.3">
      <c r="A94" s="23" t="str">
        <f>VLOOKUP(C94,销售员!A:C,3,0)</f>
        <v>福建</v>
      </c>
      <c r="B94" s="29">
        <v>816812</v>
      </c>
      <c r="C94" s="16" t="s">
        <v>226</v>
      </c>
      <c r="D94" s="17" t="s">
        <v>1203</v>
      </c>
      <c r="E94" s="17" t="s">
        <v>4165</v>
      </c>
      <c r="F94" s="16" t="s">
        <v>756</v>
      </c>
      <c r="G94" s="16" t="s">
        <v>1204</v>
      </c>
      <c r="H94" s="16" t="s">
        <v>1205</v>
      </c>
      <c r="I94" s="16" t="s">
        <v>4159</v>
      </c>
      <c r="J94" s="16" t="s">
        <v>79</v>
      </c>
      <c r="K94" s="16">
        <v>877.75</v>
      </c>
      <c r="M94" s="15" t="s">
        <v>105</v>
      </c>
      <c r="N94" s="19">
        <v>45659.590173611097</v>
      </c>
    </row>
    <row r="95" spans="1:14" x14ac:dyDescent="0.3">
      <c r="A95" s="23" t="str">
        <f>VLOOKUP(C95,销售员!A:C,3,0)</f>
        <v>福建</v>
      </c>
      <c r="B95" s="29">
        <v>816812</v>
      </c>
      <c r="C95" s="16" t="s">
        <v>226</v>
      </c>
      <c r="D95" s="17" t="s">
        <v>1203</v>
      </c>
      <c r="E95" s="17" t="s">
        <v>4165</v>
      </c>
      <c r="F95" s="16" t="s">
        <v>756</v>
      </c>
      <c r="G95" s="16" t="s">
        <v>1204</v>
      </c>
      <c r="H95" s="16" t="s">
        <v>1205</v>
      </c>
      <c r="I95" s="16" t="s">
        <v>4161</v>
      </c>
      <c r="J95" s="16" t="s">
        <v>79</v>
      </c>
      <c r="K95" s="16">
        <v>149.69999999999999</v>
      </c>
      <c r="M95" s="15" t="s">
        <v>105</v>
      </c>
      <c r="N95" s="19">
        <v>45659.590173611097</v>
      </c>
    </row>
    <row r="96" spans="1:14" x14ac:dyDescent="0.3">
      <c r="A96" s="23" t="str">
        <f>VLOOKUP(C96,销售员!A:C,3,0)</f>
        <v>福建</v>
      </c>
      <c r="B96" s="29">
        <v>816812</v>
      </c>
      <c r="C96" s="16" t="s">
        <v>226</v>
      </c>
      <c r="D96" s="17" t="s">
        <v>1203</v>
      </c>
      <c r="E96" s="17" t="s">
        <v>4165</v>
      </c>
      <c r="F96" s="16" t="s">
        <v>756</v>
      </c>
      <c r="G96" s="16" t="s">
        <v>1204</v>
      </c>
      <c r="H96" s="16" t="s">
        <v>1205</v>
      </c>
      <c r="I96" s="16" t="s">
        <v>4160</v>
      </c>
      <c r="J96" s="16" t="s">
        <v>79</v>
      </c>
      <c r="K96" s="16">
        <v>200.3</v>
      </c>
      <c r="M96" s="15" t="s">
        <v>105</v>
      </c>
      <c r="N96" s="19">
        <v>45659.590173611097</v>
      </c>
    </row>
    <row r="97" spans="1:14" x14ac:dyDescent="0.3">
      <c r="A97" s="23" t="str">
        <f>VLOOKUP(C97,销售员!A:C,3,0)</f>
        <v>广深</v>
      </c>
      <c r="B97" s="29">
        <v>816770</v>
      </c>
      <c r="C97" s="16" t="s">
        <v>843</v>
      </c>
      <c r="D97" s="17" t="s">
        <v>1583</v>
      </c>
      <c r="E97" s="17" t="s">
        <v>4171</v>
      </c>
      <c r="F97" s="16" t="s">
        <v>1584</v>
      </c>
      <c r="G97" s="16" t="s">
        <v>1585</v>
      </c>
      <c r="H97" s="16" t="s">
        <v>1586</v>
      </c>
      <c r="I97" s="16" t="s">
        <v>4158</v>
      </c>
      <c r="J97" s="16" t="s">
        <v>79</v>
      </c>
      <c r="K97" s="16">
        <v>3597520.21</v>
      </c>
      <c r="L97" s="18">
        <v>3926666.17</v>
      </c>
      <c r="M97" s="15" t="s">
        <v>105</v>
      </c>
      <c r="N97" s="19">
        <v>45659.596875000003</v>
      </c>
    </row>
    <row r="98" spans="1:14" x14ac:dyDescent="0.3">
      <c r="A98" s="23" t="str">
        <f>VLOOKUP(C98,销售员!A:C,3,0)</f>
        <v>广深</v>
      </c>
      <c r="B98" s="29">
        <v>816770</v>
      </c>
      <c r="C98" s="16" t="s">
        <v>843</v>
      </c>
      <c r="D98" s="17" t="s">
        <v>1583</v>
      </c>
      <c r="E98" s="17" t="s">
        <v>4171</v>
      </c>
      <c r="F98" s="16" t="s">
        <v>1584</v>
      </c>
      <c r="G98" s="16" t="s">
        <v>1585</v>
      </c>
      <c r="H98" s="16" t="s">
        <v>1586</v>
      </c>
      <c r="I98" s="16" t="s">
        <v>4159</v>
      </c>
      <c r="J98" s="16" t="s">
        <v>79</v>
      </c>
      <c r="K98" s="16">
        <v>154212.75</v>
      </c>
      <c r="M98" s="15" t="s">
        <v>105</v>
      </c>
      <c r="N98" s="19">
        <v>45659.596875000003</v>
      </c>
    </row>
    <row r="99" spans="1:14" x14ac:dyDescent="0.3">
      <c r="A99" s="23" t="str">
        <f>VLOOKUP(C99,销售员!A:C,3,0)</f>
        <v>广深</v>
      </c>
      <c r="B99" s="29">
        <v>816770</v>
      </c>
      <c r="C99" s="16" t="s">
        <v>843</v>
      </c>
      <c r="D99" s="17" t="s">
        <v>1583</v>
      </c>
      <c r="E99" s="17" t="s">
        <v>4171</v>
      </c>
      <c r="F99" s="16" t="s">
        <v>1584</v>
      </c>
      <c r="G99" s="16" t="s">
        <v>1585</v>
      </c>
      <c r="H99" s="16" t="s">
        <v>1586</v>
      </c>
      <c r="I99" s="16" t="s">
        <v>4161</v>
      </c>
      <c r="J99" s="16" t="s">
        <v>79</v>
      </c>
      <c r="K99" s="16">
        <v>0</v>
      </c>
      <c r="M99" s="15" t="s">
        <v>105</v>
      </c>
      <c r="N99" s="19">
        <v>45659.596875000003</v>
      </c>
    </row>
    <row r="100" spans="1:14" x14ac:dyDescent="0.3">
      <c r="A100" s="23" t="str">
        <f>VLOOKUP(C100,销售员!A:C,3,0)</f>
        <v>广深</v>
      </c>
      <c r="B100" s="29">
        <v>816770</v>
      </c>
      <c r="C100" s="16" t="s">
        <v>843</v>
      </c>
      <c r="D100" s="17" t="s">
        <v>1583</v>
      </c>
      <c r="E100" s="17" t="s">
        <v>4171</v>
      </c>
      <c r="F100" s="16" t="s">
        <v>1584</v>
      </c>
      <c r="G100" s="16" t="s">
        <v>1585</v>
      </c>
      <c r="H100" s="16" t="s">
        <v>1586</v>
      </c>
      <c r="I100" s="16" t="s">
        <v>4160</v>
      </c>
      <c r="J100" s="16" t="s">
        <v>79</v>
      </c>
      <c r="K100" s="16">
        <v>57133.13</v>
      </c>
      <c r="M100" s="15" t="s">
        <v>105</v>
      </c>
      <c r="N100" s="19">
        <v>45659.596875000003</v>
      </c>
    </row>
    <row r="101" spans="1:14" x14ac:dyDescent="0.3">
      <c r="A101" s="23" t="str">
        <f>VLOOKUP(C101,销售员!A:C,3,0)</f>
        <v>新甘青</v>
      </c>
      <c r="B101" s="29">
        <v>816847</v>
      </c>
      <c r="C101" s="16" t="s">
        <v>193</v>
      </c>
      <c r="D101" s="17" t="s">
        <v>194</v>
      </c>
      <c r="E101" s="17" t="s">
        <v>4165</v>
      </c>
      <c r="F101" s="16" t="s">
        <v>195</v>
      </c>
      <c r="G101" s="16" t="s">
        <v>196</v>
      </c>
      <c r="H101" s="16" t="s">
        <v>197</v>
      </c>
      <c r="I101" s="16" t="s">
        <v>4158</v>
      </c>
      <c r="J101" s="16" t="s">
        <v>79</v>
      </c>
      <c r="K101" s="16">
        <v>15746.75</v>
      </c>
      <c r="L101" s="18">
        <v>18131.7</v>
      </c>
      <c r="M101" s="15" t="s">
        <v>54</v>
      </c>
      <c r="N101" s="19">
        <v>45659.597141203703</v>
      </c>
    </row>
    <row r="102" spans="1:14" x14ac:dyDescent="0.3">
      <c r="A102" s="23" t="str">
        <f>VLOOKUP(C102,销售员!A:C,3,0)</f>
        <v>新甘青</v>
      </c>
      <c r="B102" s="29">
        <v>816847</v>
      </c>
      <c r="C102" s="16" t="s">
        <v>193</v>
      </c>
      <c r="D102" s="17" t="s">
        <v>194</v>
      </c>
      <c r="E102" s="17" t="s">
        <v>4165</v>
      </c>
      <c r="F102" s="16" t="s">
        <v>195</v>
      </c>
      <c r="G102" s="16" t="s">
        <v>196</v>
      </c>
      <c r="H102" s="16" t="s">
        <v>197</v>
      </c>
      <c r="I102" s="16" t="s">
        <v>4159</v>
      </c>
      <c r="J102" s="16" t="s">
        <v>79</v>
      </c>
      <c r="K102" s="16">
        <v>1101.8900000000001</v>
      </c>
      <c r="M102" s="15" t="s">
        <v>54</v>
      </c>
      <c r="N102" s="19">
        <v>45659.597141203703</v>
      </c>
    </row>
    <row r="103" spans="1:14" x14ac:dyDescent="0.3">
      <c r="A103" s="23" t="str">
        <f>VLOOKUP(C103,销售员!A:C,3,0)</f>
        <v>新甘青</v>
      </c>
      <c r="B103" s="29">
        <v>816847</v>
      </c>
      <c r="C103" s="16" t="s">
        <v>193</v>
      </c>
      <c r="D103" s="17" t="s">
        <v>194</v>
      </c>
      <c r="E103" s="17" t="s">
        <v>4165</v>
      </c>
      <c r="F103" s="16" t="s">
        <v>195</v>
      </c>
      <c r="G103" s="16" t="s">
        <v>196</v>
      </c>
      <c r="H103" s="16" t="s">
        <v>197</v>
      </c>
      <c r="I103" s="16" t="s">
        <v>4161</v>
      </c>
      <c r="J103" s="16" t="s">
        <v>79</v>
      </c>
      <c r="K103" s="16">
        <v>210.56</v>
      </c>
      <c r="M103" s="15" t="s">
        <v>54</v>
      </c>
      <c r="N103" s="19">
        <v>45659.597141203703</v>
      </c>
    </row>
    <row r="104" spans="1:14" x14ac:dyDescent="0.3">
      <c r="A104" s="23" t="str">
        <f>VLOOKUP(C104,销售员!A:C,3,0)</f>
        <v>新甘青</v>
      </c>
      <c r="B104" s="29">
        <v>816847</v>
      </c>
      <c r="C104" s="16" t="s">
        <v>193</v>
      </c>
      <c r="D104" s="17" t="s">
        <v>194</v>
      </c>
      <c r="E104" s="17" t="s">
        <v>4165</v>
      </c>
      <c r="F104" s="16" t="s">
        <v>195</v>
      </c>
      <c r="G104" s="16" t="s">
        <v>196</v>
      </c>
      <c r="H104" s="16" t="s">
        <v>197</v>
      </c>
      <c r="I104" s="16" t="s">
        <v>4160</v>
      </c>
      <c r="J104" s="16" t="s">
        <v>79</v>
      </c>
      <c r="K104" s="16">
        <v>256.58</v>
      </c>
      <c r="M104" s="15" t="s">
        <v>54</v>
      </c>
      <c r="N104" s="19">
        <v>45659.597141203703</v>
      </c>
    </row>
    <row r="105" spans="1:14" x14ac:dyDescent="0.3">
      <c r="A105" s="23" t="str">
        <f>VLOOKUP(C105,销售员!A:C,3,0)</f>
        <v>云贵川渝</v>
      </c>
      <c r="B105" s="29">
        <v>816841</v>
      </c>
      <c r="C105" s="16" t="s">
        <v>199</v>
      </c>
      <c r="D105" s="17" t="s">
        <v>200</v>
      </c>
      <c r="E105" s="17" t="s">
        <v>4165</v>
      </c>
      <c r="F105" s="16" t="s">
        <v>201</v>
      </c>
      <c r="G105" s="16" t="s">
        <v>202</v>
      </c>
      <c r="H105" s="16" t="s">
        <v>203</v>
      </c>
      <c r="I105" s="16" t="s">
        <v>4158</v>
      </c>
      <c r="J105" s="16" t="s">
        <v>79</v>
      </c>
      <c r="K105" s="16">
        <v>99677.28</v>
      </c>
      <c r="L105" s="18">
        <v>109618.22</v>
      </c>
      <c r="M105" s="15" t="s">
        <v>54</v>
      </c>
      <c r="N105" s="19">
        <v>45659.599525463003</v>
      </c>
    </row>
    <row r="106" spans="1:14" x14ac:dyDescent="0.3">
      <c r="A106" s="23" t="str">
        <f>VLOOKUP(C106,销售员!A:C,3,0)</f>
        <v>云贵川渝</v>
      </c>
      <c r="B106" s="29">
        <v>816841</v>
      </c>
      <c r="C106" s="16" t="s">
        <v>199</v>
      </c>
      <c r="D106" s="17" t="s">
        <v>200</v>
      </c>
      <c r="E106" s="17" t="s">
        <v>4165</v>
      </c>
      <c r="F106" s="16" t="s">
        <v>201</v>
      </c>
      <c r="G106" s="16" t="s">
        <v>202</v>
      </c>
      <c r="H106" s="16" t="s">
        <v>203</v>
      </c>
      <c r="I106" s="16" t="s">
        <v>4159</v>
      </c>
      <c r="J106" s="16" t="s">
        <v>79</v>
      </c>
      <c r="K106" s="16">
        <v>2251.79</v>
      </c>
      <c r="M106" s="15" t="s">
        <v>54</v>
      </c>
      <c r="N106" s="19">
        <v>45659.599525463003</v>
      </c>
    </row>
    <row r="107" spans="1:14" x14ac:dyDescent="0.3">
      <c r="A107" s="23" t="str">
        <f>VLOOKUP(C107,销售员!A:C,3,0)</f>
        <v>云贵川渝</v>
      </c>
      <c r="B107" s="29">
        <v>816841</v>
      </c>
      <c r="C107" s="16" t="s">
        <v>199</v>
      </c>
      <c r="D107" s="17" t="s">
        <v>200</v>
      </c>
      <c r="E107" s="17" t="s">
        <v>4165</v>
      </c>
      <c r="F107" s="16" t="s">
        <v>201</v>
      </c>
      <c r="G107" s="16" t="s">
        <v>202</v>
      </c>
      <c r="H107" s="16" t="s">
        <v>203</v>
      </c>
      <c r="I107" s="16" t="s">
        <v>4161</v>
      </c>
      <c r="J107" s="16" t="s">
        <v>79</v>
      </c>
      <c r="K107" s="16">
        <v>1204.1199999999999</v>
      </c>
      <c r="M107" s="15" t="s">
        <v>54</v>
      </c>
      <c r="N107" s="19">
        <v>45659.599525463003</v>
      </c>
    </row>
    <row r="108" spans="1:14" x14ac:dyDescent="0.3">
      <c r="A108" s="23" t="str">
        <f>VLOOKUP(C108,销售员!A:C,3,0)</f>
        <v>云贵川渝</v>
      </c>
      <c r="B108" s="29">
        <v>816841</v>
      </c>
      <c r="C108" s="16" t="s">
        <v>199</v>
      </c>
      <c r="D108" s="17" t="s">
        <v>200</v>
      </c>
      <c r="E108" s="17" t="s">
        <v>4165</v>
      </c>
      <c r="F108" s="16" t="s">
        <v>201</v>
      </c>
      <c r="G108" s="16" t="s">
        <v>202</v>
      </c>
      <c r="H108" s="16" t="s">
        <v>203</v>
      </c>
      <c r="I108" s="16" t="s">
        <v>4160</v>
      </c>
      <c r="J108" s="16" t="s">
        <v>79</v>
      </c>
      <c r="K108" s="16">
        <v>1551.9</v>
      </c>
      <c r="M108" s="15" t="s">
        <v>54</v>
      </c>
      <c r="N108" s="19">
        <v>45659.599525463003</v>
      </c>
    </row>
    <row r="109" spans="1:14" x14ac:dyDescent="0.3">
      <c r="A109" s="23" t="str">
        <f>VLOOKUP(C109,销售员!A:C,3,0)</f>
        <v>湘桂琼</v>
      </c>
      <c r="B109" s="29">
        <v>809749</v>
      </c>
      <c r="C109" s="16" t="s">
        <v>969</v>
      </c>
      <c r="D109" s="17" t="s">
        <v>970</v>
      </c>
      <c r="E109" s="17" t="s">
        <v>4165</v>
      </c>
      <c r="F109" s="16" t="s">
        <v>971</v>
      </c>
      <c r="G109" s="16" t="s">
        <v>972</v>
      </c>
      <c r="H109" s="16" t="s">
        <v>973</v>
      </c>
      <c r="I109" s="16" t="s">
        <v>4158</v>
      </c>
      <c r="J109" s="16" t="s">
        <v>79</v>
      </c>
      <c r="K109" s="16">
        <v>1744982.82</v>
      </c>
      <c r="L109" s="18">
        <v>2125911.89</v>
      </c>
      <c r="M109" s="15" t="s">
        <v>105</v>
      </c>
      <c r="N109" s="19">
        <v>45659.600914351897</v>
      </c>
    </row>
    <row r="110" spans="1:14" x14ac:dyDescent="0.3">
      <c r="A110" s="23" t="str">
        <f>VLOOKUP(C110,销售员!A:C,3,0)</f>
        <v>湘桂琼</v>
      </c>
      <c r="B110" s="29">
        <v>809749</v>
      </c>
      <c r="C110" s="16" t="s">
        <v>969</v>
      </c>
      <c r="D110" s="17" t="s">
        <v>970</v>
      </c>
      <c r="E110" s="17" t="s">
        <v>4165</v>
      </c>
      <c r="F110" s="16" t="s">
        <v>971</v>
      </c>
      <c r="G110" s="16" t="s">
        <v>972</v>
      </c>
      <c r="H110" s="16" t="s">
        <v>973</v>
      </c>
      <c r="I110" s="16" t="s">
        <v>4159</v>
      </c>
      <c r="J110" s="16" t="s">
        <v>79</v>
      </c>
      <c r="K110" s="16">
        <v>231458.52</v>
      </c>
      <c r="M110" s="15" t="s">
        <v>105</v>
      </c>
      <c r="N110" s="19">
        <v>45659.600914351897</v>
      </c>
    </row>
    <row r="111" spans="1:14" x14ac:dyDescent="0.3">
      <c r="A111" s="23" t="str">
        <f>VLOOKUP(C111,销售员!A:C,3,0)</f>
        <v>湘桂琼</v>
      </c>
      <c r="B111" s="29">
        <v>809749</v>
      </c>
      <c r="C111" s="16" t="s">
        <v>969</v>
      </c>
      <c r="D111" s="17" t="s">
        <v>970</v>
      </c>
      <c r="E111" s="17" t="s">
        <v>4165</v>
      </c>
      <c r="F111" s="16" t="s">
        <v>971</v>
      </c>
      <c r="G111" s="16" t="s">
        <v>972</v>
      </c>
      <c r="H111" s="16" t="s">
        <v>973</v>
      </c>
      <c r="I111" s="16" t="s">
        <v>4161</v>
      </c>
      <c r="J111" s="16" t="s">
        <v>79</v>
      </c>
      <c r="K111" s="16">
        <v>18887.98</v>
      </c>
      <c r="M111" s="15" t="s">
        <v>105</v>
      </c>
      <c r="N111" s="19">
        <v>45659.600914351897</v>
      </c>
    </row>
    <row r="112" spans="1:14" x14ac:dyDescent="0.3">
      <c r="A112" s="23" t="str">
        <f>VLOOKUP(C112,销售员!A:C,3,0)</f>
        <v>湘桂琼</v>
      </c>
      <c r="B112" s="29">
        <v>809749</v>
      </c>
      <c r="C112" s="16" t="s">
        <v>969</v>
      </c>
      <c r="D112" s="17" t="s">
        <v>970</v>
      </c>
      <c r="E112" s="17" t="s">
        <v>4165</v>
      </c>
      <c r="F112" s="16" t="s">
        <v>971</v>
      </c>
      <c r="G112" s="16" t="s">
        <v>972</v>
      </c>
      <c r="H112" s="16" t="s">
        <v>973</v>
      </c>
      <c r="I112" s="16" t="s">
        <v>4160</v>
      </c>
      <c r="J112" s="16" t="s">
        <v>79</v>
      </c>
      <c r="K112" s="16">
        <v>30098.48</v>
      </c>
      <c r="M112" s="15" t="s">
        <v>105</v>
      </c>
      <c r="N112" s="19">
        <v>45659.600914351897</v>
      </c>
    </row>
    <row r="113" spans="1:14" x14ac:dyDescent="0.3">
      <c r="A113" s="23" t="str">
        <f>VLOOKUP(C113,销售员!A:C,3,0)</f>
        <v>黑吉辽</v>
      </c>
      <c r="B113" s="29">
        <v>816867</v>
      </c>
      <c r="C113" s="16" t="s">
        <v>214</v>
      </c>
      <c r="D113" s="17" t="s">
        <v>215</v>
      </c>
      <c r="E113" s="17" t="s">
        <v>4165</v>
      </c>
      <c r="F113" s="16" t="s">
        <v>216</v>
      </c>
      <c r="G113" s="16" t="s">
        <v>217</v>
      </c>
      <c r="H113" s="16" t="s">
        <v>218</v>
      </c>
      <c r="I113" s="16" t="s">
        <v>4158</v>
      </c>
      <c r="J113" s="16" t="s">
        <v>79</v>
      </c>
      <c r="K113" s="16">
        <v>4161.62</v>
      </c>
      <c r="L113" s="18">
        <v>5005.6000000000004</v>
      </c>
      <c r="M113" s="15" t="s">
        <v>94</v>
      </c>
      <c r="N113" s="19">
        <v>45659.607314814799</v>
      </c>
    </row>
    <row r="114" spans="1:14" x14ac:dyDescent="0.3">
      <c r="A114" s="23" t="str">
        <f>VLOOKUP(C114,销售员!A:C,3,0)</f>
        <v>黑吉辽</v>
      </c>
      <c r="B114" s="29">
        <v>816867</v>
      </c>
      <c r="C114" s="16" t="s">
        <v>214</v>
      </c>
      <c r="D114" s="17" t="s">
        <v>215</v>
      </c>
      <c r="E114" s="17" t="s">
        <v>4165</v>
      </c>
      <c r="F114" s="16" t="s">
        <v>216</v>
      </c>
      <c r="G114" s="16" t="s">
        <v>217</v>
      </c>
      <c r="H114" s="16" t="s">
        <v>218</v>
      </c>
      <c r="I114" s="16" t="s">
        <v>4159</v>
      </c>
      <c r="J114" s="16" t="s">
        <v>79</v>
      </c>
      <c r="K114" s="16">
        <v>496.68</v>
      </c>
      <c r="M114" s="15" t="s">
        <v>94</v>
      </c>
      <c r="N114" s="19">
        <v>45659.607314814799</v>
      </c>
    </row>
    <row r="115" spans="1:14" x14ac:dyDescent="0.3">
      <c r="A115" s="23" t="str">
        <f>VLOOKUP(C115,销售员!A:C,3,0)</f>
        <v>黑吉辽</v>
      </c>
      <c r="B115" s="29">
        <v>816867</v>
      </c>
      <c r="C115" s="16" t="s">
        <v>214</v>
      </c>
      <c r="D115" s="17" t="s">
        <v>215</v>
      </c>
      <c r="E115" s="17" t="s">
        <v>4165</v>
      </c>
      <c r="F115" s="16" t="s">
        <v>216</v>
      </c>
      <c r="G115" s="16" t="s">
        <v>217</v>
      </c>
      <c r="H115" s="16" t="s">
        <v>218</v>
      </c>
      <c r="I115" s="16" t="s">
        <v>4161</v>
      </c>
      <c r="J115" s="16" t="s">
        <v>79</v>
      </c>
      <c r="K115" s="16">
        <v>51.12</v>
      </c>
      <c r="M115" s="15" t="s">
        <v>94</v>
      </c>
      <c r="N115" s="19">
        <v>45659.607314814799</v>
      </c>
    </row>
    <row r="116" spans="1:14" x14ac:dyDescent="0.3">
      <c r="A116" s="23" t="str">
        <f>VLOOKUP(C116,销售员!A:C,3,0)</f>
        <v>黑吉辽</v>
      </c>
      <c r="B116" s="29">
        <v>816867</v>
      </c>
      <c r="C116" s="16" t="s">
        <v>214</v>
      </c>
      <c r="D116" s="17" t="s">
        <v>215</v>
      </c>
      <c r="E116" s="17" t="s">
        <v>4165</v>
      </c>
      <c r="F116" s="16" t="s">
        <v>216</v>
      </c>
      <c r="G116" s="16" t="s">
        <v>217</v>
      </c>
      <c r="H116" s="16" t="s">
        <v>218</v>
      </c>
      <c r="I116" s="16" t="s">
        <v>4160</v>
      </c>
      <c r="J116" s="16" t="s">
        <v>79</v>
      </c>
      <c r="K116" s="16">
        <v>70.930000000000007</v>
      </c>
      <c r="M116" s="15" t="s">
        <v>94</v>
      </c>
      <c r="N116" s="19">
        <v>45659.607314814799</v>
      </c>
    </row>
    <row r="117" spans="1:14" x14ac:dyDescent="0.3">
      <c r="A117" s="23" t="str">
        <f>VLOOKUP(C117,销售员!A:C,3,0)</f>
        <v>行业业务</v>
      </c>
      <c r="B117" s="29">
        <v>816868</v>
      </c>
      <c r="C117" s="16" t="s">
        <v>220</v>
      </c>
      <c r="D117" s="17" t="s">
        <v>221</v>
      </c>
      <c r="E117" s="17" t="s">
        <v>4165</v>
      </c>
      <c r="F117" s="16" t="s">
        <v>222</v>
      </c>
      <c r="G117" s="16" t="s">
        <v>223</v>
      </c>
      <c r="H117" s="16" t="s">
        <v>224</v>
      </c>
      <c r="I117" s="16" t="s">
        <v>4158</v>
      </c>
      <c r="J117" s="16" t="s">
        <v>79</v>
      </c>
      <c r="K117" s="16">
        <v>147595.24</v>
      </c>
      <c r="L117" s="18">
        <v>164622.24</v>
      </c>
      <c r="M117" s="15" t="s">
        <v>94</v>
      </c>
      <c r="N117" s="19">
        <v>45659.616446759297</v>
      </c>
    </row>
    <row r="118" spans="1:14" x14ac:dyDescent="0.3">
      <c r="A118" s="23" t="str">
        <f>VLOOKUP(C118,销售员!A:C,3,0)</f>
        <v>行业业务</v>
      </c>
      <c r="B118" s="29">
        <v>816868</v>
      </c>
      <c r="C118" s="16" t="s">
        <v>220</v>
      </c>
      <c r="D118" s="17" t="s">
        <v>221</v>
      </c>
      <c r="E118" s="17" t="s">
        <v>4165</v>
      </c>
      <c r="F118" s="16" t="s">
        <v>222</v>
      </c>
      <c r="G118" s="16" t="s">
        <v>223</v>
      </c>
      <c r="H118" s="16" t="s">
        <v>224</v>
      </c>
      <c r="I118" s="16" t="s">
        <v>4159</v>
      </c>
      <c r="J118" s="16" t="s">
        <v>79</v>
      </c>
      <c r="K118" s="16">
        <v>5359.54</v>
      </c>
      <c r="M118" s="15" t="s">
        <v>94</v>
      </c>
      <c r="N118" s="19">
        <v>45659.616446759297</v>
      </c>
    </row>
    <row r="119" spans="1:14" x14ac:dyDescent="0.3">
      <c r="A119" s="23" t="str">
        <f>VLOOKUP(C119,销售员!A:C,3,0)</f>
        <v>行业业务</v>
      </c>
      <c r="B119" s="29">
        <v>816868</v>
      </c>
      <c r="C119" s="16" t="s">
        <v>220</v>
      </c>
      <c r="D119" s="17" t="s">
        <v>221</v>
      </c>
      <c r="E119" s="17" t="s">
        <v>4165</v>
      </c>
      <c r="F119" s="16" t="s">
        <v>222</v>
      </c>
      <c r="G119" s="16" t="s">
        <v>223</v>
      </c>
      <c r="H119" s="16" t="s">
        <v>224</v>
      </c>
      <c r="I119" s="16" t="s">
        <v>4161</v>
      </c>
      <c r="J119" s="16" t="s">
        <v>79</v>
      </c>
      <c r="K119" s="16">
        <v>1929.7</v>
      </c>
      <c r="M119" s="15" t="s">
        <v>94</v>
      </c>
      <c r="N119" s="19">
        <v>45659.616446759297</v>
      </c>
    </row>
    <row r="120" spans="1:14" x14ac:dyDescent="0.3">
      <c r="A120" s="23" t="str">
        <f>VLOOKUP(C120,销售员!A:C,3,0)</f>
        <v>行业业务</v>
      </c>
      <c r="B120" s="29">
        <v>816868</v>
      </c>
      <c r="C120" s="16" t="s">
        <v>220</v>
      </c>
      <c r="D120" s="17" t="s">
        <v>221</v>
      </c>
      <c r="E120" s="17" t="s">
        <v>4165</v>
      </c>
      <c r="F120" s="16" t="s">
        <v>222</v>
      </c>
      <c r="G120" s="16" t="s">
        <v>223</v>
      </c>
      <c r="H120" s="16" t="s">
        <v>224</v>
      </c>
      <c r="I120" s="16" t="s">
        <v>4160</v>
      </c>
      <c r="J120" s="16" t="s">
        <v>79</v>
      </c>
      <c r="K120" s="16">
        <v>2329.52</v>
      </c>
      <c r="M120" s="15" t="s">
        <v>94</v>
      </c>
      <c r="N120" s="19">
        <v>45659.616446759297</v>
      </c>
    </row>
    <row r="121" spans="1:14" x14ac:dyDescent="0.3">
      <c r="A121" s="23" t="str">
        <f>VLOOKUP(C121,销售员!A:C,3,0)</f>
        <v>福建</v>
      </c>
      <c r="B121" s="29">
        <v>816882</v>
      </c>
      <c r="C121" s="16" t="s">
        <v>226</v>
      </c>
      <c r="D121" s="17" t="s">
        <v>227</v>
      </c>
      <c r="E121" s="17" t="s">
        <v>4165</v>
      </c>
      <c r="F121" s="16" t="s">
        <v>228</v>
      </c>
      <c r="G121" s="16" t="s">
        <v>229</v>
      </c>
      <c r="H121" s="16" t="s">
        <v>230</v>
      </c>
      <c r="I121" s="16" t="s">
        <v>4158</v>
      </c>
      <c r="J121" s="16" t="s">
        <v>79</v>
      </c>
      <c r="K121" s="16">
        <v>318660.68</v>
      </c>
      <c r="L121" s="18">
        <v>345242.96</v>
      </c>
      <c r="M121" s="15" t="s">
        <v>105</v>
      </c>
      <c r="N121" s="19">
        <v>45659.643692129597</v>
      </c>
    </row>
    <row r="122" spans="1:14" x14ac:dyDescent="0.3">
      <c r="A122" s="23" t="str">
        <f>VLOOKUP(C122,销售员!A:C,3,0)</f>
        <v>福建</v>
      </c>
      <c r="B122" s="29">
        <v>816882</v>
      </c>
      <c r="C122" s="16" t="s">
        <v>226</v>
      </c>
      <c r="D122" s="17" t="s">
        <v>227</v>
      </c>
      <c r="E122" s="17" t="s">
        <v>4165</v>
      </c>
      <c r="F122" s="16" t="s">
        <v>228</v>
      </c>
      <c r="G122" s="16" t="s">
        <v>229</v>
      </c>
      <c r="H122" s="16" t="s">
        <v>230</v>
      </c>
      <c r="I122" s="16" t="s">
        <v>4159</v>
      </c>
      <c r="J122" s="16" t="s">
        <v>79</v>
      </c>
      <c r="K122" s="16">
        <v>7004.96</v>
      </c>
      <c r="M122" s="15" t="s">
        <v>105</v>
      </c>
      <c r="N122" s="19">
        <v>45659.643692129597</v>
      </c>
    </row>
    <row r="123" spans="1:14" x14ac:dyDescent="0.3">
      <c r="A123" s="23" t="str">
        <f>VLOOKUP(C123,销售员!A:C,3,0)</f>
        <v>福建</v>
      </c>
      <c r="B123" s="29">
        <v>816882</v>
      </c>
      <c r="C123" s="16" t="s">
        <v>226</v>
      </c>
      <c r="D123" s="17" t="s">
        <v>227</v>
      </c>
      <c r="E123" s="17" t="s">
        <v>4165</v>
      </c>
      <c r="F123" s="16" t="s">
        <v>228</v>
      </c>
      <c r="G123" s="16" t="s">
        <v>229</v>
      </c>
      <c r="H123" s="16" t="s">
        <v>230</v>
      </c>
      <c r="I123" s="16" t="s">
        <v>4161</v>
      </c>
      <c r="J123" s="16" t="s">
        <v>79</v>
      </c>
      <c r="K123" s="16">
        <v>4261.3599999999997</v>
      </c>
      <c r="M123" s="15" t="s">
        <v>105</v>
      </c>
      <c r="N123" s="19">
        <v>45659.643692129597</v>
      </c>
    </row>
    <row r="124" spans="1:14" x14ac:dyDescent="0.3">
      <c r="A124" s="23" t="str">
        <f>VLOOKUP(C124,销售员!A:C,3,0)</f>
        <v>福建</v>
      </c>
      <c r="B124" s="29">
        <v>816882</v>
      </c>
      <c r="C124" s="16" t="s">
        <v>226</v>
      </c>
      <c r="D124" s="17" t="s">
        <v>227</v>
      </c>
      <c r="E124" s="17" t="s">
        <v>4165</v>
      </c>
      <c r="F124" s="16" t="s">
        <v>228</v>
      </c>
      <c r="G124" s="16" t="s">
        <v>229</v>
      </c>
      <c r="H124" s="16" t="s">
        <v>230</v>
      </c>
      <c r="I124" s="16" t="s">
        <v>4160</v>
      </c>
      <c r="J124" s="16" t="s">
        <v>79</v>
      </c>
      <c r="K124" s="16">
        <v>4958.88</v>
      </c>
      <c r="M124" s="15" t="s">
        <v>105</v>
      </c>
      <c r="N124" s="19">
        <v>45659.643692129597</v>
      </c>
    </row>
    <row r="125" spans="1:14" x14ac:dyDescent="0.3">
      <c r="A125" s="23" t="str">
        <f>VLOOKUP(C125,销售员!A:C,3,0)</f>
        <v>沪浙</v>
      </c>
      <c r="B125" s="29">
        <v>816832</v>
      </c>
      <c r="C125" s="16" t="s">
        <v>164</v>
      </c>
      <c r="D125" s="17" t="s">
        <v>233</v>
      </c>
      <c r="E125" s="17" t="s">
        <v>4165</v>
      </c>
      <c r="F125" s="16" t="s">
        <v>234</v>
      </c>
      <c r="G125" s="16" t="s">
        <v>235</v>
      </c>
      <c r="H125" s="16" t="s">
        <v>236</v>
      </c>
      <c r="I125" s="16" t="s">
        <v>4158</v>
      </c>
      <c r="J125" s="16" t="s">
        <v>79</v>
      </c>
      <c r="K125" s="16">
        <v>107195.62</v>
      </c>
      <c r="L125" s="18">
        <v>115385</v>
      </c>
      <c r="M125" s="15" t="s">
        <v>127</v>
      </c>
      <c r="N125" s="19">
        <v>45659.6478935185</v>
      </c>
    </row>
    <row r="126" spans="1:14" x14ac:dyDescent="0.3">
      <c r="A126" s="23" t="str">
        <f>VLOOKUP(C126,销售员!A:C,3,0)</f>
        <v>沪浙</v>
      </c>
      <c r="B126" s="29">
        <v>816832</v>
      </c>
      <c r="C126" s="16" t="s">
        <v>164</v>
      </c>
      <c r="D126" s="17" t="s">
        <v>233</v>
      </c>
      <c r="E126" s="17" t="s">
        <v>4165</v>
      </c>
      <c r="F126" s="16" t="s">
        <v>234</v>
      </c>
      <c r="G126" s="16" t="s">
        <v>235</v>
      </c>
      <c r="H126" s="16" t="s">
        <v>236</v>
      </c>
      <c r="I126" s="16" t="s">
        <v>4159</v>
      </c>
      <c r="J126" s="16" t="s">
        <v>79</v>
      </c>
      <c r="K126" s="16">
        <v>0</v>
      </c>
      <c r="M126" s="15" t="s">
        <v>127</v>
      </c>
      <c r="N126" s="19">
        <v>45659.6478935185</v>
      </c>
    </row>
    <row r="127" spans="1:14" x14ac:dyDescent="0.3">
      <c r="A127" s="23" t="str">
        <f>VLOOKUP(C127,销售员!A:C,3,0)</f>
        <v>沪浙</v>
      </c>
      <c r="B127" s="29">
        <v>816832</v>
      </c>
      <c r="C127" s="16" t="s">
        <v>164</v>
      </c>
      <c r="D127" s="17" t="s">
        <v>233</v>
      </c>
      <c r="E127" s="17" t="s">
        <v>4165</v>
      </c>
      <c r="F127" s="16" t="s">
        <v>234</v>
      </c>
      <c r="G127" s="16" t="s">
        <v>235</v>
      </c>
      <c r="H127" s="16" t="s">
        <v>236</v>
      </c>
      <c r="I127" s="16" t="s">
        <v>4161</v>
      </c>
      <c r="J127" s="16" t="s">
        <v>79</v>
      </c>
      <c r="K127" s="16">
        <v>1365.04</v>
      </c>
      <c r="M127" s="15" t="s">
        <v>127</v>
      </c>
      <c r="N127" s="19">
        <v>45659.6478935185</v>
      </c>
    </row>
    <row r="128" spans="1:14" x14ac:dyDescent="0.3">
      <c r="A128" s="23" t="str">
        <f>VLOOKUP(C128,销售员!A:C,3,0)</f>
        <v>沪浙</v>
      </c>
      <c r="B128" s="29">
        <v>816832</v>
      </c>
      <c r="C128" s="16" t="s">
        <v>164</v>
      </c>
      <c r="D128" s="17" t="s">
        <v>233</v>
      </c>
      <c r="E128" s="17" t="s">
        <v>4165</v>
      </c>
      <c r="F128" s="16" t="s">
        <v>234</v>
      </c>
      <c r="G128" s="16" t="s">
        <v>235</v>
      </c>
      <c r="H128" s="16" t="s">
        <v>236</v>
      </c>
      <c r="I128" s="16" t="s">
        <v>4160</v>
      </c>
      <c r="J128" s="16" t="s">
        <v>79</v>
      </c>
      <c r="K128" s="16">
        <v>1631.78</v>
      </c>
      <c r="M128" s="15" t="s">
        <v>127</v>
      </c>
      <c r="N128" s="19">
        <v>45659.6478935185</v>
      </c>
    </row>
    <row r="129" spans="1:14" x14ac:dyDescent="0.3">
      <c r="A129" s="23" t="str">
        <f>VLOOKUP(C129,销售员!A:C,3,0)</f>
        <v>广深</v>
      </c>
      <c r="B129" s="29">
        <v>816887</v>
      </c>
      <c r="C129" s="16" t="s">
        <v>238</v>
      </c>
      <c r="D129" s="17" t="s">
        <v>239</v>
      </c>
      <c r="E129" s="17" t="s">
        <v>4165</v>
      </c>
      <c r="F129" s="16" t="s">
        <v>240</v>
      </c>
      <c r="G129" s="16" t="s">
        <v>241</v>
      </c>
      <c r="H129" s="16" t="s">
        <v>242</v>
      </c>
      <c r="I129" s="16" t="s">
        <v>4158</v>
      </c>
      <c r="J129" s="16" t="s">
        <v>79</v>
      </c>
      <c r="K129" s="16">
        <v>488581.5</v>
      </c>
      <c r="L129" s="18">
        <v>554445.6</v>
      </c>
      <c r="M129" s="15" t="s">
        <v>105</v>
      </c>
      <c r="N129" s="19">
        <v>45659.6496064815</v>
      </c>
    </row>
    <row r="130" spans="1:14" x14ac:dyDescent="0.3">
      <c r="A130" s="23" t="str">
        <f>VLOOKUP(C130,销售员!A:C,3,0)</f>
        <v>广深</v>
      </c>
      <c r="B130" s="29">
        <v>816887</v>
      </c>
      <c r="C130" s="16" t="s">
        <v>238</v>
      </c>
      <c r="D130" s="17" t="s">
        <v>239</v>
      </c>
      <c r="E130" s="17" t="s">
        <v>4165</v>
      </c>
      <c r="F130" s="16" t="s">
        <v>240</v>
      </c>
      <c r="G130" s="16" t="s">
        <v>241</v>
      </c>
      <c r="H130" s="16" t="s">
        <v>242</v>
      </c>
      <c r="I130" s="16" t="s">
        <v>4159</v>
      </c>
      <c r="J130" s="16" t="s">
        <v>79</v>
      </c>
      <c r="K130" s="16">
        <v>23805.9</v>
      </c>
      <c r="M130" s="15" t="s">
        <v>105</v>
      </c>
      <c r="N130" s="19">
        <v>45659.6496064815</v>
      </c>
    </row>
    <row r="131" spans="1:14" x14ac:dyDescent="0.3">
      <c r="A131" s="23" t="str">
        <f>VLOOKUP(C131,销售员!A:C,3,0)</f>
        <v>广深</v>
      </c>
      <c r="B131" s="29">
        <v>816887</v>
      </c>
      <c r="C131" s="16" t="s">
        <v>238</v>
      </c>
      <c r="D131" s="17" t="s">
        <v>239</v>
      </c>
      <c r="E131" s="17" t="s">
        <v>4165</v>
      </c>
      <c r="F131" s="16" t="s">
        <v>240</v>
      </c>
      <c r="G131" s="16" t="s">
        <v>241</v>
      </c>
      <c r="H131" s="16" t="s">
        <v>242</v>
      </c>
      <c r="I131" s="16" t="s">
        <v>4161</v>
      </c>
      <c r="J131" s="16" t="s">
        <v>79</v>
      </c>
      <c r="K131" s="16">
        <v>6533.2</v>
      </c>
      <c r="M131" s="15" t="s">
        <v>105</v>
      </c>
      <c r="N131" s="19">
        <v>45659.6496064815</v>
      </c>
    </row>
    <row r="132" spans="1:14" x14ac:dyDescent="0.3">
      <c r="A132" s="23" t="str">
        <f>VLOOKUP(C132,销售员!A:C,3,0)</f>
        <v>广深</v>
      </c>
      <c r="B132" s="29">
        <v>816887</v>
      </c>
      <c r="C132" s="16" t="s">
        <v>238</v>
      </c>
      <c r="D132" s="17" t="s">
        <v>239</v>
      </c>
      <c r="E132" s="17" t="s">
        <v>4165</v>
      </c>
      <c r="F132" s="16" t="s">
        <v>240</v>
      </c>
      <c r="G132" s="16" t="s">
        <v>241</v>
      </c>
      <c r="H132" s="16" t="s">
        <v>242</v>
      </c>
      <c r="I132" s="16" t="s">
        <v>4160</v>
      </c>
      <c r="J132" s="16" t="s">
        <v>79</v>
      </c>
      <c r="K132" s="16">
        <v>7802.7</v>
      </c>
      <c r="M132" s="15" t="s">
        <v>105</v>
      </c>
      <c r="N132" s="19">
        <v>45659.6496064815</v>
      </c>
    </row>
    <row r="133" spans="1:14" x14ac:dyDescent="0.3">
      <c r="A133" s="23" t="str">
        <f>VLOOKUP(C133,销售员!A:C,3,0)</f>
        <v>沪浙</v>
      </c>
      <c r="B133" s="29">
        <v>816860</v>
      </c>
      <c r="C133" s="16" t="s">
        <v>246</v>
      </c>
      <c r="D133" s="17" t="s">
        <v>247</v>
      </c>
      <c r="E133" s="17" t="s">
        <v>4165</v>
      </c>
      <c r="F133" s="16" t="s">
        <v>248</v>
      </c>
      <c r="G133" s="16" t="s">
        <v>249</v>
      </c>
      <c r="H133" s="16" t="s">
        <v>250</v>
      </c>
      <c r="I133" s="16" t="s">
        <v>4158</v>
      </c>
      <c r="J133" s="16" t="s">
        <v>79</v>
      </c>
      <c r="K133" s="16">
        <v>250216.25</v>
      </c>
      <c r="L133" s="18">
        <v>269500</v>
      </c>
      <c r="M133" s="15" t="s">
        <v>127</v>
      </c>
      <c r="N133" s="19">
        <v>45659.6508217593</v>
      </c>
    </row>
    <row r="134" spans="1:14" x14ac:dyDescent="0.3">
      <c r="A134" s="23" t="str">
        <f>VLOOKUP(C134,销售员!A:C,3,0)</f>
        <v>沪浙</v>
      </c>
      <c r="B134" s="29">
        <v>816860</v>
      </c>
      <c r="C134" s="16" t="s">
        <v>246</v>
      </c>
      <c r="D134" s="17" t="s">
        <v>247</v>
      </c>
      <c r="E134" s="17" t="s">
        <v>4165</v>
      </c>
      <c r="F134" s="16" t="s">
        <v>248</v>
      </c>
      <c r="G134" s="16" t="s">
        <v>249</v>
      </c>
      <c r="H134" s="16" t="s">
        <v>250</v>
      </c>
      <c r="I134" s="16" t="s">
        <v>4159</v>
      </c>
      <c r="J134" s="16" t="s">
        <v>79</v>
      </c>
      <c r="K134" s="16">
        <v>0</v>
      </c>
      <c r="M134" s="15" t="s">
        <v>127</v>
      </c>
      <c r="N134" s="19">
        <v>45659.6508217593</v>
      </c>
    </row>
    <row r="135" spans="1:14" x14ac:dyDescent="0.3">
      <c r="A135" s="23" t="str">
        <f>VLOOKUP(C135,销售员!A:C,3,0)</f>
        <v>沪浙</v>
      </c>
      <c r="B135" s="29">
        <v>816860</v>
      </c>
      <c r="C135" s="16" t="s">
        <v>246</v>
      </c>
      <c r="D135" s="17" t="s">
        <v>247</v>
      </c>
      <c r="E135" s="17" t="s">
        <v>4165</v>
      </c>
      <c r="F135" s="16" t="s">
        <v>248</v>
      </c>
      <c r="G135" s="16" t="s">
        <v>249</v>
      </c>
      <c r="H135" s="16" t="s">
        <v>250</v>
      </c>
      <c r="I135" s="16" t="s">
        <v>4161</v>
      </c>
      <c r="J135" s="16" t="s">
        <v>79</v>
      </c>
      <c r="K135" s="16">
        <v>3345.84</v>
      </c>
      <c r="M135" s="15" t="s">
        <v>127</v>
      </c>
      <c r="N135" s="19">
        <v>45659.6508217593</v>
      </c>
    </row>
    <row r="136" spans="1:14" x14ac:dyDescent="0.3">
      <c r="A136" s="23" t="str">
        <f>VLOOKUP(C136,销售员!A:C,3,0)</f>
        <v>沪浙</v>
      </c>
      <c r="B136" s="29">
        <v>816860</v>
      </c>
      <c r="C136" s="16" t="s">
        <v>246</v>
      </c>
      <c r="D136" s="17" t="s">
        <v>247</v>
      </c>
      <c r="E136" s="17" t="s">
        <v>4165</v>
      </c>
      <c r="F136" s="16" t="s">
        <v>248</v>
      </c>
      <c r="G136" s="16" t="s">
        <v>249</v>
      </c>
      <c r="H136" s="16" t="s">
        <v>250</v>
      </c>
      <c r="I136" s="16" t="s">
        <v>4160</v>
      </c>
      <c r="J136" s="16" t="s">
        <v>79</v>
      </c>
      <c r="K136" s="16">
        <v>3810.41</v>
      </c>
      <c r="M136" s="15" t="s">
        <v>127</v>
      </c>
      <c r="N136" s="19">
        <v>45659.6508217593</v>
      </c>
    </row>
    <row r="137" spans="1:14" x14ac:dyDescent="0.3">
      <c r="A137" s="23" t="str">
        <f>VLOOKUP(C137,销售员!A:C,3,0)</f>
        <v>沪浙</v>
      </c>
      <c r="B137" s="29">
        <v>816792</v>
      </c>
      <c r="C137" s="16" t="s">
        <v>164</v>
      </c>
      <c r="D137" s="17" t="s">
        <v>254</v>
      </c>
      <c r="E137" s="17" t="s">
        <v>4165</v>
      </c>
      <c r="F137" s="16" t="s">
        <v>255</v>
      </c>
      <c r="G137" s="16" t="s">
        <v>256</v>
      </c>
      <c r="H137" s="16" t="s">
        <v>257</v>
      </c>
      <c r="I137" s="16" t="s">
        <v>4166</v>
      </c>
      <c r="J137" s="16" t="s">
        <v>79</v>
      </c>
      <c r="K137" s="16">
        <v>555.66</v>
      </c>
      <c r="L137" s="18">
        <v>590.73</v>
      </c>
      <c r="M137" s="15" t="s">
        <v>127</v>
      </c>
      <c r="N137" s="19">
        <v>45659.652708333299</v>
      </c>
    </row>
    <row r="138" spans="1:14" x14ac:dyDescent="0.3">
      <c r="A138" s="23" t="str">
        <f>VLOOKUP(C138,销售员!A:C,3,0)</f>
        <v>沪浙</v>
      </c>
      <c r="B138" s="29">
        <v>816792</v>
      </c>
      <c r="C138" s="16" t="s">
        <v>164</v>
      </c>
      <c r="D138" s="17" t="s">
        <v>254</v>
      </c>
      <c r="E138" s="17" t="s">
        <v>4165</v>
      </c>
      <c r="F138" s="16" t="s">
        <v>255</v>
      </c>
      <c r="G138" s="16" t="s">
        <v>256</v>
      </c>
      <c r="H138" s="16" t="s">
        <v>257</v>
      </c>
      <c r="I138" s="16" t="s">
        <v>4167</v>
      </c>
      <c r="J138" s="16" t="s">
        <v>79</v>
      </c>
      <c r="K138" s="16">
        <v>0</v>
      </c>
      <c r="M138" s="15" t="s">
        <v>127</v>
      </c>
      <c r="N138" s="19">
        <v>45659.652708333299</v>
      </c>
    </row>
    <row r="139" spans="1:14" x14ac:dyDescent="0.3">
      <c r="A139" s="23" t="str">
        <f>VLOOKUP(C139,销售员!A:C,3,0)</f>
        <v>沪浙</v>
      </c>
      <c r="B139" s="29">
        <v>816792</v>
      </c>
      <c r="C139" s="16" t="s">
        <v>164</v>
      </c>
      <c r="D139" s="17" t="s">
        <v>254</v>
      </c>
      <c r="E139" s="17" t="s">
        <v>4165</v>
      </c>
      <c r="F139" s="16" t="s">
        <v>255</v>
      </c>
      <c r="G139" s="16" t="s">
        <v>256</v>
      </c>
      <c r="H139" s="16" t="s">
        <v>257</v>
      </c>
      <c r="I139" s="16" t="s">
        <v>4161</v>
      </c>
      <c r="J139" s="16" t="s">
        <v>79</v>
      </c>
      <c r="K139" s="16">
        <v>7.2235800000000001</v>
      </c>
      <c r="M139" s="15" t="s">
        <v>127</v>
      </c>
      <c r="N139" s="19">
        <v>45659.652708333299</v>
      </c>
    </row>
    <row r="140" spans="1:14" x14ac:dyDescent="0.3">
      <c r="A140" s="23" t="str">
        <f>VLOOKUP(C140,销售员!A:C,3,0)</f>
        <v>沪浙</v>
      </c>
      <c r="B140" s="29">
        <v>816792</v>
      </c>
      <c r="C140" s="16" t="s">
        <v>164</v>
      </c>
      <c r="D140" s="17" t="s">
        <v>254</v>
      </c>
      <c r="E140" s="17" t="s">
        <v>4165</v>
      </c>
      <c r="F140" s="16" t="s">
        <v>255</v>
      </c>
      <c r="G140" s="16" t="s">
        <v>256</v>
      </c>
      <c r="H140" s="16" t="s">
        <v>257</v>
      </c>
      <c r="I140" s="16" t="s">
        <v>4160</v>
      </c>
      <c r="J140" s="16" t="s">
        <v>79</v>
      </c>
      <c r="K140" s="16">
        <v>8.3348999999999993</v>
      </c>
      <c r="M140" s="15" t="s">
        <v>127</v>
      </c>
      <c r="N140" s="19">
        <v>45659.652708333299</v>
      </c>
    </row>
    <row r="141" spans="1:14" x14ac:dyDescent="0.3">
      <c r="A141" s="23" t="str">
        <f>VLOOKUP(C141,销售员!A:C,3,0)</f>
        <v>京津冀</v>
      </c>
      <c r="B141" s="29">
        <v>816892</v>
      </c>
      <c r="C141" s="16" t="s">
        <v>415</v>
      </c>
      <c r="D141" s="17" t="s">
        <v>416</v>
      </c>
      <c r="E141" s="17" t="s">
        <v>4172</v>
      </c>
      <c r="F141" s="16" t="s">
        <v>248</v>
      </c>
      <c r="G141" s="16" t="s">
        <v>417</v>
      </c>
      <c r="H141" s="16" t="s">
        <v>418</v>
      </c>
      <c r="I141" s="16" t="s">
        <v>4158</v>
      </c>
      <c r="J141" s="16" t="s">
        <v>79</v>
      </c>
      <c r="K141" s="16">
        <v>228946.23</v>
      </c>
      <c r="L141" s="18">
        <v>257890.82</v>
      </c>
      <c r="M141" s="15" t="s">
        <v>94</v>
      </c>
      <c r="N141" s="19">
        <v>45659.653483796297</v>
      </c>
    </row>
    <row r="142" spans="1:14" x14ac:dyDescent="0.3">
      <c r="A142" s="23" t="str">
        <f>VLOOKUP(C142,销售员!A:C,3,0)</f>
        <v>京津冀</v>
      </c>
      <c r="B142" s="29">
        <v>816892</v>
      </c>
      <c r="C142" s="16" t="s">
        <v>415</v>
      </c>
      <c r="D142" s="17" t="s">
        <v>416</v>
      </c>
      <c r="E142" s="17" t="s">
        <v>4172</v>
      </c>
      <c r="F142" s="16" t="s">
        <v>248</v>
      </c>
      <c r="G142" s="16" t="s">
        <v>417</v>
      </c>
      <c r="H142" s="16" t="s">
        <v>418</v>
      </c>
      <c r="I142" s="16" t="s">
        <v>4159</v>
      </c>
      <c r="J142" s="16" t="s">
        <v>79</v>
      </c>
      <c r="K142" s="16">
        <v>11328.14</v>
      </c>
      <c r="M142" s="15" t="s">
        <v>94</v>
      </c>
      <c r="N142" s="19">
        <v>45659.653483796297</v>
      </c>
    </row>
    <row r="143" spans="1:14" x14ac:dyDescent="0.3">
      <c r="A143" s="23" t="str">
        <f>VLOOKUP(C143,销售员!A:C,3,0)</f>
        <v>京津冀</v>
      </c>
      <c r="B143" s="29">
        <v>816892</v>
      </c>
      <c r="C143" s="16" t="s">
        <v>415</v>
      </c>
      <c r="D143" s="17" t="s">
        <v>416</v>
      </c>
      <c r="E143" s="17" t="s">
        <v>4172</v>
      </c>
      <c r="F143" s="16" t="s">
        <v>248</v>
      </c>
      <c r="G143" s="16" t="s">
        <v>417</v>
      </c>
      <c r="H143" s="16" t="s">
        <v>418</v>
      </c>
      <c r="I143" s="16" t="s">
        <v>4161</v>
      </c>
      <c r="J143" s="16" t="s">
        <v>79</v>
      </c>
      <c r="K143" s="16">
        <v>2352.66</v>
      </c>
      <c r="M143" s="15" t="s">
        <v>94</v>
      </c>
      <c r="N143" s="19">
        <v>45659.653483796297</v>
      </c>
    </row>
    <row r="144" spans="1:14" x14ac:dyDescent="0.3">
      <c r="A144" s="23" t="str">
        <f>VLOOKUP(C144,销售员!A:C,3,0)</f>
        <v>京津冀</v>
      </c>
      <c r="B144" s="29">
        <v>816892</v>
      </c>
      <c r="C144" s="16" t="s">
        <v>415</v>
      </c>
      <c r="D144" s="17" t="s">
        <v>416</v>
      </c>
      <c r="E144" s="17" t="s">
        <v>4172</v>
      </c>
      <c r="F144" s="16" t="s">
        <v>248</v>
      </c>
      <c r="G144" s="16" t="s">
        <v>417</v>
      </c>
      <c r="H144" s="16" t="s">
        <v>418</v>
      </c>
      <c r="I144" s="16" t="s">
        <v>4160</v>
      </c>
      <c r="J144" s="16" t="s">
        <v>79</v>
      </c>
      <c r="K144" s="16">
        <v>3658.31</v>
      </c>
      <c r="M144" s="15" t="s">
        <v>94</v>
      </c>
      <c r="N144" s="19">
        <v>45659.653483796297</v>
      </c>
    </row>
    <row r="145" spans="1:14" x14ac:dyDescent="0.3">
      <c r="A145" s="23" t="str">
        <f>VLOOKUP(C145,销售员!A:C,3,0)</f>
        <v>广深</v>
      </c>
      <c r="B145" s="29">
        <v>816893</v>
      </c>
      <c r="C145" s="16" t="s">
        <v>97</v>
      </c>
      <c r="D145" s="17" t="s">
        <v>1772</v>
      </c>
      <c r="E145" s="17" t="s">
        <v>4165</v>
      </c>
      <c r="F145" s="16" t="s">
        <v>99</v>
      </c>
      <c r="G145" s="16" t="s">
        <v>1773</v>
      </c>
      <c r="H145" s="16" t="s">
        <v>1774</v>
      </c>
      <c r="I145" s="16" t="s">
        <v>4158</v>
      </c>
      <c r="J145" s="16" t="s">
        <v>79</v>
      </c>
      <c r="K145" s="16">
        <v>73867.100000000006</v>
      </c>
      <c r="L145" s="18">
        <v>85896</v>
      </c>
      <c r="M145" s="15" t="s">
        <v>105</v>
      </c>
      <c r="N145" s="19">
        <v>45659.655543981498</v>
      </c>
    </row>
    <row r="146" spans="1:14" x14ac:dyDescent="0.3">
      <c r="A146" s="23" t="str">
        <f>VLOOKUP(C146,销售员!A:C,3,0)</f>
        <v>广深</v>
      </c>
      <c r="B146" s="29">
        <v>816893</v>
      </c>
      <c r="C146" s="16" t="s">
        <v>97</v>
      </c>
      <c r="D146" s="17" t="s">
        <v>1772</v>
      </c>
      <c r="E146" s="17" t="s">
        <v>4165</v>
      </c>
      <c r="F146" s="16" t="s">
        <v>99</v>
      </c>
      <c r="G146" s="16" t="s">
        <v>1773</v>
      </c>
      <c r="H146" s="16" t="s">
        <v>1774</v>
      </c>
      <c r="I146" s="16" t="s">
        <v>4159</v>
      </c>
      <c r="J146" s="16" t="s">
        <v>79</v>
      </c>
      <c r="K146" s="16">
        <v>5960.12</v>
      </c>
      <c r="M146" s="15" t="s">
        <v>105</v>
      </c>
      <c r="N146" s="19">
        <v>45659.655543981498</v>
      </c>
    </row>
    <row r="147" spans="1:14" x14ac:dyDescent="0.3">
      <c r="A147" s="23" t="str">
        <f>VLOOKUP(C147,销售员!A:C,3,0)</f>
        <v>广深</v>
      </c>
      <c r="B147" s="29">
        <v>816893</v>
      </c>
      <c r="C147" s="16" t="s">
        <v>97</v>
      </c>
      <c r="D147" s="17" t="s">
        <v>1772</v>
      </c>
      <c r="E147" s="17" t="s">
        <v>4165</v>
      </c>
      <c r="F147" s="16" t="s">
        <v>99</v>
      </c>
      <c r="G147" s="16" t="s">
        <v>1773</v>
      </c>
      <c r="H147" s="16" t="s">
        <v>1774</v>
      </c>
      <c r="I147" s="16" t="s">
        <v>4161</v>
      </c>
      <c r="J147" s="16" t="s">
        <v>79</v>
      </c>
      <c r="K147" s="16">
        <v>987.76</v>
      </c>
      <c r="M147" s="15" t="s">
        <v>105</v>
      </c>
      <c r="N147" s="19">
        <v>45659.655543981498</v>
      </c>
    </row>
    <row r="148" spans="1:14" x14ac:dyDescent="0.3">
      <c r="A148" s="23" t="str">
        <f>VLOOKUP(C148,销售员!A:C,3,0)</f>
        <v>广深</v>
      </c>
      <c r="B148" s="29">
        <v>816893</v>
      </c>
      <c r="C148" s="16" t="s">
        <v>97</v>
      </c>
      <c r="D148" s="17" t="s">
        <v>1772</v>
      </c>
      <c r="E148" s="17" t="s">
        <v>4165</v>
      </c>
      <c r="F148" s="16" t="s">
        <v>99</v>
      </c>
      <c r="G148" s="16" t="s">
        <v>1773</v>
      </c>
      <c r="H148" s="16" t="s">
        <v>1774</v>
      </c>
      <c r="I148" s="16" t="s">
        <v>4160</v>
      </c>
      <c r="J148" s="16" t="s">
        <v>79</v>
      </c>
      <c r="K148" s="16">
        <v>1215.6600000000001</v>
      </c>
      <c r="M148" s="15" t="s">
        <v>105</v>
      </c>
      <c r="N148" s="19">
        <v>45659.655543981498</v>
      </c>
    </row>
    <row r="149" spans="1:14" x14ac:dyDescent="0.3">
      <c r="A149" s="23" t="str">
        <f>VLOOKUP(C149,销售员!A:C,3,0)</f>
        <v>京津冀</v>
      </c>
      <c r="B149" s="29">
        <v>816854</v>
      </c>
      <c r="C149" s="16" t="s">
        <v>267</v>
      </c>
      <c r="D149" s="17" t="s">
        <v>268</v>
      </c>
      <c r="E149" s="17" t="s">
        <v>4165</v>
      </c>
      <c r="F149" s="16" t="s">
        <v>269</v>
      </c>
      <c r="G149" s="16" t="s">
        <v>270</v>
      </c>
      <c r="H149" s="16" t="s">
        <v>271</v>
      </c>
      <c r="I149" s="16" t="s">
        <v>4158</v>
      </c>
      <c r="J149" s="16" t="s">
        <v>79</v>
      </c>
      <c r="K149" s="16">
        <v>46090.87</v>
      </c>
      <c r="L149" s="18">
        <v>48722.400000000001</v>
      </c>
      <c r="M149" s="15" t="s">
        <v>94</v>
      </c>
      <c r="N149" s="19">
        <v>45659.657025462999</v>
      </c>
    </row>
    <row r="150" spans="1:14" x14ac:dyDescent="0.3">
      <c r="A150" s="23" t="str">
        <f>VLOOKUP(C150,销售员!A:C,3,0)</f>
        <v>京津冀</v>
      </c>
      <c r="B150" s="29">
        <v>816854</v>
      </c>
      <c r="C150" s="16" t="s">
        <v>267</v>
      </c>
      <c r="D150" s="17" t="s">
        <v>268</v>
      </c>
      <c r="E150" s="17" t="s">
        <v>4165</v>
      </c>
      <c r="F150" s="16" t="s">
        <v>269</v>
      </c>
      <c r="G150" s="16" t="s">
        <v>270</v>
      </c>
      <c r="H150" s="16" t="s">
        <v>271</v>
      </c>
      <c r="I150" s="16" t="s">
        <v>4159</v>
      </c>
      <c r="J150" s="16" t="s">
        <v>79</v>
      </c>
      <c r="K150" s="16">
        <v>460.91</v>
      </c>
      <c r="M150" s="15" t="s">
        <v>94</v>
      </c>
      <c r="N150" s="19">
        <v>45659.657025462999</v>
      </c>
    </row>
    <row r="151" spans="1:14" x14ac:dyDescent="0.3">
      <c r="A151" s="23" t="str">
        <f>VLOOKUP(C151,销售员!A:C,3,0)</f>
        <v>京津冀</v>
      </c>
      <c r="B151" s="29">
        <v>816854</v>
      </c>
      <c r="C151" s="16" t="s">
        <v>267</v>
      </c>
      <c r="D151" s="17" t="s">
        <v>268</v>
      </c>
      <c r="E151" s="17" t="s">
        <v>4165</v>
      </c>
      <c r="F151" s="16" t="s">
        <v>269</v>
      </c>
      <c r="G151" s="16" t="s">
        <v>270</v>
      </c>
      <c r="H151" s="16" t="s">
        <v>271</v>
      </c>
      <c r="I151" s="16" t="s">
        <v>4161</v>
      </c>
      <c r="J151" s="16" t="s">
        <v>79</v>
      </c>
      <c r="K151" s="16">
        <v>0</v>
      </c>
      <c r="M151" s="15" t="s">
        <v>94</v>
      </c>
      <c r="N151" s="19">
        <v>45659.657025462999</v>
      </c>
    </row>
    <row r="152" spans="1:14" x14ac:dyDescent="0.3">
      <c r="A152" s="23" t="str">
        <f>VLOOKUP(C152,销售员!A:C,3,0)</f>
        <v>京津冀</v>
      </c>
      <c r="B152" s="29">
        <v>816854</v>
      </c>
      <c r="C152" s="16" t="s">
        <v>267</v>
      </c>
      <c r="D152" s="17" t="s">
        <v>268</v>
      </c>
      <c r="E152" s="17" t="s">
        <v>4165</v>
      </c>
      <c r="F152" s="16" t="s">
        <v>269</v>
      </c>
      <c r="G152" s="16" t="s">
        <v>270</v>
      </c>
      <c r="H152" s="16" t="s">
        <v>271</v>
      </c>
      <c r="I152" s="16" t="s">
        <v>4160</v>
      </c>
      <c r="J152" s="16" t="s">
        <v>79</v>
      </c>
      <c r="K152" s="16">
        <v>708.95</v>
      </c>
      <c r="M152" s="15" t="s">
        <v>94</v>
      </c>
      <c r="N152" s="19">
        <v>45659.657025462999</v>
      </c>
    </row>
    <row r="153" spans="1:14" x14ac:dyDescent="0.3">
      <c r="A153" s="23" t="str">
        <f>VLOOKUP(C153,销售员!A:C,3,0)</f>
        <v>沪浙</v>
      </c>
      <c r="B153" s="29">
        <v>816851</v>
      </c>
      <c r="C153" s="16" t="s">
        <v>246</v>
      </c>
      <c r="D153" s="17" t="s">
        <v>2061</v>
      </c>
      <c r="E153" s="17" t="s">
        <v>4168</v>
      </c>
      <c r="F153" s="16" t="s">
        <v>275</v>
      </c>
      <c r="G153" s="16" t="s">
        <v>2062</v>
      </c>
      <c r="H153" s="16" t="s">
        <v>2063</v>
      </c>
      <c r="I153" s="16" t="s">
        <v>4158</v>
      </c>
      <c r="J153" s="16" t="s">
        <v>79</v>
      </c>
      <c r="K153" s="16">
        <v>1548706.16</v>
      </c>
      <c r="L153" s="18">
        <v>1626682.2</v>
      </c>
      <c r="M153" s="15" t="s">
        <v>127</v>
      </c>
      <c r="N153" s="19">
        <v>45659.657928240696</v>
      </c>
    </row>
    <row r="154" spans="1:14" x14ac:dyDescent="0.3">
      <c r="A154" s="23" t="str">
        <f>VLOOKUP(C154,销售员!A:C,3,0)</f>
        <v>沪浙</v>
      </c>
      <c r="B154" s="29">
        <v>816851</v>
      </c>
      <c r="C154" s="16" t="s">
        <v>246</v>
      </c>
      <c r="D154" s="17" t="s">
        <v>2061</v>
      </c>
      <c r="E154" s="17" t="s">
        <v>4168</v>
      </c>
      <c r="F154" s="16" t="s">
        <v>275</v>
      </c>
      <c r="G154" s="16" t="s">
        <v>2062</v>
      </c>
      <c r="H154" s="16" t="s">
        <v>2063</v>
      </c>
      <c r="I154" s="16" t="s">
        <v>4159</v>
      </c>
      <c r="J154" s="16" t="s">
        <v>79</v>
      </c>
      <c r="K154" s="16">
        <v>0</v>
      </c>
      <c r="M154" s="15" t="s">
        <v>127</v>
      </c>
      <c r="N154" s="19">
        <v>45659.657928240696</v>
      </c>
    </row>
    <row r="155" spans="1:14" x14ac:dyDescent="0.3">
      <c r="A155" s="23" t="str">
        <f>VLOOKUP(C155,销售员!A:C,3,0)</f>
        <v>沪浙</v>
      </c>
      <c r="B155" s="29">
        <v>816851</v>
      </c>
      <c r="C155" s="16" t="s">
        <v>246</v>
      </c>
      <c r="D155" s="17" t="s">
        <v>2061</v>
      </c>
      <c r="E155" s="17" t="s">
        <v>4168</v>
      </c>
      <c r="F155" s="16" t="s">
        <v>275</v>
      </c>
      <c r="G155" s="16" t="s">
        <v>2062</v>
      </c>
      <c r="H155" s="16" t="s">
        <v>2063</v>
      </c>
      <c r="I155" s="16" t="s">
        <v>4161</v>
      </c>
      <c r="J155" s="16" t="s">
        <v>79</v>
      </c>
      <c r="K155" s="16">
        <v>5576.7</v>
      </c>
      <c r="M155" s="15" t="s">
        <v>127</v>
      </c>
      <c r="N155" s="19">
        <v>45659.657928240696</v>
      </c>
    </row>
    <row r="156" spans="1:14" x14ac:dyDescent="0.3">
      <c r="A156" s="23" t="str">
        <f>VLOOKUP(C156,销售员!A:C,3,0)</f>
        <v>沪浙</v>
      </c>
      <c r="B156" s="29">
        <v>816851</v>
      </c>
      <c r="C156" s="16" t="s">
        <v>246</v>
      </c>
      <c r="D156" s="17" t="s">
        <v>2061</v>
      </c>
      <c r="E156" s="17" t="s">
        <v>4168</v>
      </c>
      <c r="F156" s="16" t="s">
        <v>275</v>
      </c>
      <c r="G156" s="16" t="s">
        <v>2062</v>
      </c>
      <c r="H156" s="16" t="s">
        <v>2063</v>
      </c>
      <c r="I156" s="16" t="s">
        <v>4160</v>
      </c>
      <c r="J156" s="16" t="s">
        <v>79</v>
      </c>
      <c r="K156" s="16">
        <v>23588.55</v>
      </c>
      <c r="M156" s="15" t="s">
        <v>127</v>
      </c>
      <c r="N156" s="19">
        <v>45659.657928240696</v>
      </c>
    </row>
    <row r="157" spans="1:14" x14ac:dyDescent="0.3">
      <c r="A157" s="23" t="str">
        <f>VLOOKUP(C157,销售员!A:C,3,0)</f>
        <v>沪浙</v>
      </c>
      <c r="B157" s="29">
        <v>816895</v>
      </c>
      <c r="C157" s="16" t="s">
        <v>246</v>
      </c>
      <c r="D157" s="17" t="s">
        <v>274</v>
      </c>
      <c r="E157" s="17" t="s">
        <v>4168</v>
      </c>
      <c r="F157" s="16" t="s">
        <v>275</v>
      </c>
      <c r="G157" s="16" t="s">
        <v>276</v>
      </c>
      <c r="H157" s="16" t="s">
        <v>277</v>
      </c>
      <c r="I157" s="16" t="s">
        <v>4158</v>
      </c>
      <c r="J157" s="16" t="s">
        <v>278</v>
      </c>
      <c r="K157" s="16">
        <v>0</v>
      </c>
      <c r="L157" s="18">
        <v>2877951.5</v>
      </c>
      <c r="M157" s="15" t="s">
        <v>127</v>
      </c>
      <c r="N157" s="19">
        <v>45659.660439814797</v>
      </c>
    </row>
    <row r="158" spans="1:14" x14ac:dyDescent="0.3">
      <c r="A158" s="23" t="str">
        <f>VLOOKUP(C158,销售员!A:C,3,0)</f>
        <v>沪浙</v>
      </c>
      <c r="B158" s="29">
        <v>816895</v>
      </c>
      <c r="C158" s="16" t="s">
        <v>246</v>
      </c>
      <c r="D158" s="17" t="s">
        <v>274</v>
      </c>
      <c r="E158" s="17" t="s">
        <v>4168</v>
      </c>
      <c r="F158" s="16" t="s">
        <v>275</v>
      </c>
      <c r="G158" s="16" t="s">
        <v>276</v>
      </c>
      <c r="H158" s="16" t="s">
        <v>277</v>
      </c>
      <c r="I158" s="16" t="s">
        <v>4159</v>
      </c>
      <c r="J158" s="16" t="s">
        <v>278</v>
      </c>
      <c r="K158" s="16">
        <v>2749738.74</v>
      </c>
      <c r="M158" s="15" t="s">
        <v>127</v>
      </c>
      <c r="N158" s="19">
        <v>45659.660439814797</v>
      </c>
    </row>
    <row r="159" spans="1:14" x14ac:dyDescent="0.3">
      <c r="A159" s="23" t="str">
        <f>VLOOKUP(C159,销售员!A:C,3,0)</f>
        <v>沪浙</v>
      </c>
      <c r="B159" s="29">
        <v>816895</v>
      </c>
      <c r="C159" s="16" t="s">
        <v>246</v>
      </c>
      <c r="D159" s="17" t="s">
        <v>274</v>
      </c>
      <c r="E159" s="17" t="s">
        <v>4168</v>
      </c>
      <c r="F159" s="16" t="s">
        <v>275</v>
      </c>
      <c r="G159" s="16" t="s">
        <v>276</v>
      </c>
      <c r="H159" s="16" t="s">
        <v>277</v>
      </c>
      <c r="I159" s="16" t="s">
        <v>4161</v>
      </c>
      <c r="J159" s="16" t="s">
        <v>278</v>
      </c>
      <c r="K159" s="16">
        <v>0</v>
      </c>
      <c r="M159" s="15" t="s">
        <v>127</v>
      </c>
      <c r="N159" s="19">
        <v>45659.660439814797</v>
      </c>
    </row>
    <row r="160" spans="1:14" x14ac:dyDescent="0.3">
      <c r="A160" s="23" t="str">
        <f>VLOOKUP(C160,销售员!A:C,3,0)</f>
        <v>沪浙</v>
      </c>
      <c r="B160" s="29">
        <v>816895</v>
      </c>
      <c r="C160" s="16" t="s">
        <v>246</v>
      </c>
      <c r="D160" s="17" t="s">
        <v>274</v>
      </c>
      <c r="E160" s="17" t="s">
        <v>4168</v>
      </c>
      <c r="F160" s="16" t="s">
        <v>275</v>
      </c>
      <c r="G160" s="16" t="s">
        <v>276</v>
      </c>
      <c r="H160" s="16" t="s">
        <v>277</v>
      </c>
      <c r="I160" s="16" t="s">
        <v>4160</v>
      </c>
      <c r="J160" s="16" t="s">
        <v>278</v>
      </c>
      <c r="K160" s="16">
        <v>41874.21</v>
      </c>
      <c r="M160" s="15" t="s">
        <v>127</v>
      </c>
      <c r="N160" s="19">
        <v>45659.660439814797</v>
      </c>
    </row>
    <row r="161" spans="1:14" x14ac:dyDescent="0.3">
      <c r="A161" s="23" t="str">
        <f>VLOOKUP(C161,销售员!A:C,3,0)</f>
        <v>广深</v>
      </c>
      <c r="B161" s="29">
        <v>816865</v>
      </c>
      <c r="C161" s="16" t="s">
        <v>97</v>
      </c>
      <c r="D161" s="17" t="s">
        <v>1724</v>
      </c>
      <c r="E161" s="17" t="s">
        <v>4165</v>
      </c>
      <c r="F161" s="16" t="s">
        <v>99</v>
      </c>
      <c r="G161" s="16" t="s">
        <v>1725</v>
      </c>
      <c r="H161" s="16" t="s">
        <v>1726</v>
      </c>
      <c r="I161" s="16" t="s">
        <v>4158</v>
      </c>
      <c r="J161" s="16" t="s">
        <v>79</v>
      </c>
      <c r="K161" s="16">
        <v>30875.45</v>
      </c>
      <c r="L161" s="18">
        <v>36423</v>
      </c>
      <c r="M161" s="15" t="s">
        <v>105</v>
      </c>
      <c r="N161" s="19">
        <v>45659.664039351897</v>
      </c>
    </row>
    <row r="162" spans="1:14" x14ac:dyDescent="0.3">
      <c r="A162" s="23" t="str">
        <f>VLOOKUP(C162,销售员!A:C,3,0)</f>
        <v>广深</v>
      </c>
      <c r="B162" s="29">
        <v>816865</v>
      </c>
      <c r="C162" s="16" t="s">
        <v>97</v>
      </c>
      <c r="D162" s="17" t="s">
        <v>1724</v>
      </c>
      <c r="E162" s="17" t="s">
        <v>4165</v>
      </c>
      <c r="F162" s="16" t="s">
        <v>99</v>
      </c>
      <c r="G162" s="16" t="s">
        <v>1725</v>
      </c>
      <c r="H162" s="16" t="s">
        <v>1726</v>
      </c>
      <c r="I162" s="16" t="s">
        <v>4159</v>
      </c>
      <c r="J162" s="16" t="s">
        <v>79</v>
      </c>
      <c r="K162" s="16">
        <v>2980.06</v>
      </c>
      <c r="M162" s="15" t="s">
        <v>105</v>
      </c>
      <c r="N162" s="19">
        <v>45659.664039351897</v>
      </c>
    </row>
    <row r="163" spans="1:14" x14ac:dyDescent="0.3">
      <c r="A163" s="23" t="str">
        <f>VLOOKUP(C163,销售员!A:C,3,0)</f>
        <v>广深</v>
      </c>
      <c r="B163" s="29">
        <v>816865</v>
      </c>
      <c r="C163" s="16" t="s">
        <v>97</v>
      </c>
      <c r="D163" s="17" t="s">
        <v>1724</v>
      </c>
      <c r="E163" s="17" t="s">
        <v>4165</v>
      </c>
      <c r="F163" s="16" t="s">
        <v>99</v>
      </c>
      <c r="G163" s="16" t="s">
        <v>1725</v>
      </c>
      <c r="H163" s="16" t="s">
        <v>1726</v>
      </c>
      <c r="I163" s="16" t="s">
        <v>4161</v>
      </c>
      <c r="J163" s="16" t="s">
        <v>79</v>
      </c>
      <c r="K163" s="16">
        <v>412.87</v>
      </c>
      <c r="M163" s="15" t="s">
        <v>105</v>
      </c>
      <c r="N163" s="19">
        <v>45659.664039351897</v>
      </c>
    </row>
    <row r="164" spans="1:14" x14ac:dyDescent="0.3">
      <c r="A164" s="23" t="str">
        <f>VLOOKUP(C164,销售员!A:C,3,0)</f>
        <v>广深</v>
      </c>
      <c r="B164" s="29">
        <v>816865</v>
      </c>
      <c r="C164" s="16" t="s">
        <v>97</v>
      </c>
      <c r="D164" s="17" t="s">
        <v>1724</v>
      </c>
      <c r="E164" s="17" t="s">
        <v>4165</v>
      </c>
      <c r="F164" s="16" t="s">
        <v>99</v>
      </c>
      <c r="G164" s="16" t="s">
        <v>1725</v>
      </c>
      <c r="H164" s="16" t="s">
        <v>1726</v>
      </c>
      <c r="I164" s="16" t="s">
        <v>4160</v>
      </c>
      <c r="J164" s="16" t="s">
        <v>79</v>
      </c>
      <c r="K164" s="16">
        <v>515.57000000000005</v>
      </c>
      <c r="M164" s="15" t="s">
        <v>105</v>
      </c>
      <c r="N164" s="19">
        <v>45659.664039351897</v>
      </c>
    </row>
    <row r="165" spans="1:14" x14ac:dyDescent="0.3">
      <c r="A165" s="23" t="str">
        <f>VLOOKUP(C165,销售员!A:C,3,0)</f>
        <v>沪浙</v>
      </c>
      <c r="B165" s="29">
        <v>816913</v>
      </c>
      <c r="C165" s="16" t="s">
        <v>604</v>
      </c>
      <c r="D165" s="17" t="s">
        <v>2287</v>
      </c>
      <c r="E165" s="17" t="s">
        <v>4165</v>
      </c>
      <c r="F165" s="16" t="s">
        <v>2255</v>
      </c>
      <c r="G165" s="16" t="s">
        <v>2288</v>
      </c>
      <c r="H165" s="16" t="s">
        <v>2289</v>
      </c>
      <c r="I165" s="16" t="s">
        <v>4158</v>
      </c>
      <c r="J165" s="16" t="s">
        <v>79</v>
      </c>
      <c r="K165" s="16">
        <v>270944.46000000002</v>
      </c>
      <c r="L165" s="18">
        <v>291825.90000000002</v>
      </c>
      <c r="M165" s="15" t="s">
        <v>127</v>
      </c>
      <c r="N165" s="19">
        <v>45659.668692129599</v>
      </c>
    </row>
    <row r="166" spans="1:14" x14ac:dyDescent="0.3">
      <c r="A166" s="23" t="str">
        <f>VLOOKUP(C166,销售员!A:C,3,0)</f>
        <v>沪浙</v>
      </c>
      <c r="B166" s="29">
        <v>816913</v>
      </c>
      <c r="C166" s="16" t="s">
        <v>604</v>
      </c>
      <c r="D166" s="17" t="s">
        <v>2287</v>
      </c>
      <c r="E166" s="17" t="s">
        <v>4165</v>
      </c>
      <c r="F166" s="16" t="s">
        <v>2255</v>
      </c>
      <c r="G166" s="16" t="s">
        <v>2288</v>
      </c>
      <c r="H166" s="16" t="s">
        <v>2289</v>
      </c>
      <c r="I166" s="16" t="s">
        <v>4159</v>
      </c>
      <c r="J166" s="16" t="s">
        <v>79</v>
      </c>
      <c r="K166" s="16">
        <v>0</v>
      </c>
      <c r="M166" s="15" t="s">
        <v>127</v>
      </c>
      <c r="N166" s="19">
        <v>45659.668692129599</v>
      </c>
    </row>
    <row r="167" spans="1:14" x14ac:dyDescent="0.3">
      <c r="A167" s="23" t="str">
        <f>VLOOKUP(C167,销售员!A:C,3,0)</f>
        <v>沪浙</v>
      </c>
      <c r="B167" s="29">
        <v>816913</v>
      </c>
      <c r="C167" s="16" t="s">
        <v>604</v>
      </c>
      <c r="D167" s="17" t="s">
        <v>2287</v>
      </c>
      <c r="E167" s="17" t="s">
        <v>4165</v>
      </c>
      <c r="F167" s="16" t="s">
        <v>2255</v>
      </c>
      <c r="G167" s="16" t="s">
        <v>2288</v>
      </c>
      <c r="H167" s="16" t="s">
        <v>2289</v>
      </c>
      <c r="I167" s="16" t="s">
        <v>4161</v>
      </c>
      <c r="J167" s="16" t="s">
        <v>79</v>
      </c>
      <c r="K167" s="16">
        <v>3623.14</v>
      </c>
      <c r="M167" s="15" t="s">
        <v>127</v>
      </c>
      <c r="N167" s="19">
        <v>45659.668692129599</v>
      </c>
    </row>
    <row r="168" spans="1:14" x14ac:dyDescent="0.3">
      <c r="A168" s="23" t="str">
        <f>VLOOKUP(C168,销售员!A:C,3,0)</f>
        <v>沪浙</v>
      </c>
      <c r="B168" s="29">
        <v>816913</v>
      </c>
      <c r="C168" s="16" t="s">
        <v>604</v>
      </c>
      <c r="D168" s="17" t="s">
        <v>2287</v>
      </c>
      <c r="E168" s="17" t="s">
        <v>4165</v>
      </c>
      <c r="F168" s="16" t="s">
        <v>2255</v>
      </c>
      <c r="G168" s="16" t="s">
        <v>2288</v>
      </c>
      <c r="H168" s="16" t="s">
        <v>2289</v>
      </c>
      <c r="I168" s="16" t="s">
        <v>4160</v>
      </c>
      <c r="J168" s="16" t="s">
        <v>79</v>
      </c>
      <c r="K168" s="16">
        <v>4125.97</v>
      </c>
      <c r="M168" s="15" t="s">
        <v>127</v>
      </c>
      <c r="N168" s="19">
        <v>45659.668692129599</v>
      </c>
    </row>
    <row r="169" spans="1:14" x14ac:dyDescent="0.3">
      <c r="A169" s="23" t="str">
        <f>VLOOKUP(C169,销售员!A:C,3,0)</f>
        <v>沪浙</v>
      </c>
      <c r="B169" s="29">
        <v>816889</v>
      </c>
      <c r="C169" s="16" t="s">
        <v>288</v>
      </c>
      <c r="D169" s="17" t="s">
        <v>289</v>
      </c>
      <c r="E169" s="17" t="s">
        <v>4165</v>
      </c>
      <c r="F169" s="16" t="s">
        <v>290</v>
      </c>
      <c r="G169" s="16" t="s">
        <v>291</v>
      </c>
      <c r="H169" s="16" t="s">
        <v>292</v>
      </c>
      <c r="I169" s="16" t="s">
        <v>4166</v>
      </c>
      <c r="J169" s="16" t="s">
        <v>79</v>
      </c>
      <c r="K169" s="16">
        <v>20938.2</v>
      </c>
      <c r="L169" s="18">
        <v>22912</v>
      </c>
      <c r="M169" s="15" t="s">
        <v>127</v>
      </c>
      <c r="N169" s="19">
        <v>45659.6702546296</v>
      </c>
    </row>
    <row r="170" spans="1:14" x14ac:dyDescent="0.3">
      <c r="A170" s="23" t="str">
        <f>VLOOKUP(C170,销售员!A:C,3,0)</f>
        <v>沪浙</v>
      </c>
      <c r="B170" s="29">
        <v>816889</v>
      </c>
      <c r="C170" s="16" t="s">
        <v>288</v>
      </c>
      <c r="D170" s="17" t="s">
        <v>289</v>
      </c>
      <c r="E170" s="17" t="s">
        <v>4165</v>
      </c>
      <c r="F170" s="16" t="s">
        <v>290</v>
      </c>
      <c r="G170" s="16" t="s">
        <v>291</v>
      </c>
      <c r="H170" s="16" t="s">
        <v>292</v>
      </c>
      <c r="I170" s="16" t="s">
        <v>4167</v>
      </c>
      <c r="J170" s="16" t="s">
        <v>79</v>
      </c>
      <c r="K170" s="16">
        <v>0</v>
      </c>
      <c r="M170" s="15" t="s">
        <v>127</v>
      </c>
      <c r="N170" s="19">
        <v>45659.6702546296</v>
      </c>
    </row>
    <row r="171" spans="1:14" x14ac:dyDescent="0.3">
      <c r="A171" s="23" t="str">
        <f>VLOOKUP(C171,销售员!A:C,3,0)</f>
        <v>沪浙</v>
      </c>
      <c r="B171" s="29">
        <v>816889</v>
      </c>
      <c r="C171" s="16" t="s">
        <v>288</v>
      </c>
      <c r="D171" s="17" t="s">
        <v>289</v>
      </c>
      <c r="E171" s="17" t="s">
        <v>4165</v>
      </c>
      <c r="F171" s="16" t="s">
        <v>290</v>
      </c>
      <c r="G171" s="16" t="s">
        <v>291</v>
      </c>
      <c r="H171" s="16" t="s">
        <v>292</v>
      </c>
      <c r="I171" s="16" t="s">
        <v>4161</v>
      </c>
      <c r="J171" s="16" t="s">
        <v>79</v>
      </c>
      <c r="K171" s="16">
        <v>272.19659999999999</v>
      </c>
      <c r="M171" s="15" t="s">
        <v>127</v>
      </c>
      <c r="N171" s="19">
        <v>45659.6702546296</v>
      </c>
    </row>
    <row r="172" spans="1:14" x14ac:dyDescent="0.3">
      <c r="A172" s="23" t="str">
        <f>VLOOKUP(C172,销售员!A:C,3,0)</f>
        <v>沪浙</v>
      </c>
      <c r="B172" s="29">
        <v>816889</v>
      </c>
      <c r="C172" s="16" t="s">
        <v>288</v>
      </c>
      <c r="D172" s="17" t="s">
        <v>289</v>
      </c>
      <c r="E172" s="17" t="s">
        <v>4165</v>
      </c>
      <c r="F172" s="16" t="s">
        <v>290</v>
      </c>
      <c r="G172" s="16" t="s">
        <v>291</v>
      </c>
      <c r="H172" s="16" t="s">
        <v>292</v>
      </c>
      <c r="I172" s="16" t="s">
        <v>4160</v>
      </c>
      <c r="J172" s="16" t="s">
        <v>79</v>
      </c>
      <c r="K172" s="16">
        <v>314.07299999999998</v>
      </c>
      <c r="M172" s="15" t="s">
        <v>127</v>
      </c>
      <c r="N172" s="19">
        <v>45659.6702546296</v>
      </c>
    </row>
    <row r="173" spans="1:14" x14ac:dyDescent="0.3">
      <c r="A173" s="23" t="str">
        <f>VLOOKUP(C173,销售员!A:C,3,0)</f>
        <v>行业业务</v>
      </c>
      <c r="B173" s="29">
        <v>816926</v>
      </c>
      <c r="C173" s="16" t="s">
        <v>220</v>
      </c>
      <c r="D173" s="17" t="s">
        <v>306</v>
      </c>
      <c r="E173" s="17" t="s">
        <v>4165</v>
      </c>
      <c r="F173" s="16" t="s">
        <v>307</v>
      </c>
      <c r="G173" s="16" t="s">
        <v>308</v>
      </c>
      <c r="H173" s="16" t="s">
        <v>4173</v>
      </c>
      <c r="I173" s="16" t="s">
        <v>4158</v>
      </c>
      <c r="J173" s="16" t="s">
        <v>79</v>
      </c>
      <c r="K173" s="16">
        <v>4120.7</v>
      </c>
      <c r="L173" s="18">
        <v>5107.66</v>
      </c>
      <c r="M173" s="15" t="s">
        <v>94</v>
      </c>
      <c r="N173" s="19">
        <v>45659.685300925899</v>
      </c>
    </row>
    <row r="174" spans="1:14" x14ac:dyDescent="0.3">
      <c r="A174" s="23" t="str">
        <f>VLOOKUP(C174,销售员!A:C,3,0)</f>
        <v>行业业务</v>
      </c>
      <c r="B174" s="29">
        <v>816926</v>
      </c>
      <c r="C174" s="16" t="s">
        <v>220</v>
      </c>
      <c r="D174" s="17" t="s">
        <v>306</v>
      </c>
      <c r="E174" s="17" t="s">
        <v>4165</v>
      </c>
      <c r="F174" s="16" t="s">
        <v>307</v>
      </c>
      <c r="G174" s="16" t="s">
        <v>308</v>
      </c>
      <c r="H174" s="16" t="s">
        <v>4173</v>
      </c>
      <c r="I174" s="16" t="s">
        <v>4159</v>
      </c>
      <c r="J174" s="16" t="s">
        <v>79</v>
      </c>
      <c r="K174" s="16">
        <v>649.79</v>
      </c>
      <c r="M174" s="15" t="s">
        <v>94</v>
      </c>
      <c r="N174" s="19">
        <v>45659.685300925899</v>
      </c>
    </row>
    <row r="175" spans="1:14" x14ac:dyDescent="0.3">
      <c r="A175" s="23" t="str">
        <f>VLOOKUP(C175,销售员!A:C,3,0)</f>
        <v>行业业务</v>
      </c>
      <c r="B175" s="29">
        <v>816926</v>
      </c>
      <c r="C175" s="16" t="s">
        <v>220</v>
      </c>
      <c r="D175" s="17" t="s">
        <v>306</v>
      </c>
      <c r="E175" s="17" t="s">
        <v>4165</v>
      </c>
      <c r="F175" s="16" t="s">
        <v>307</v>
      </c>
      <c r="G175" s="16" t="s">
        <v>308</v>
      </c>
      <c r="H175" s="16" t="s">
        <v>4173</v>
      </c>
      <c r="I175" s="16" t="s">
        <v>4161</v>
      </c>
      <c r="J175" s="16" t="s">
        <v>79</v>
      </c>
      <c r="K175" s="16">
        <v>34.659999999999997</v>
      </c>
      <c r="M175" s="15" t="s">
        <v>94</v>
      </c>
      <c r="N175" s="19">
        <v>45659.685300925899</v>
      </c>
    </row>
    <row r="176" spans="1:14" x14ac:dyDescent="0.3">
      <c r="A176" s="23" t="str">
        <f>VLOOKUP(C176,销售员!A:C,3,0)</f>
        <v>行业业务</v>
      </c>
      <c r="B176" s="29">
        <v>816926</v>
      </c>
      <c r="C176" s="16" t="s">
        <v>220</v>
      </c>
      <c r="D176" s="17" t="s">
        <v>306</v>
      </c>
      <c r="E176" s="17" t="s">
        <v>4165</v>
      </c>
      <c r="F176" s="16" t="s">
        <v>307</v>
      </c>
      <c r="G176" s="16" t="s">
        <v>308</v>
      </c>
      <c r="H176" s="16" t="s">
        <v>4173</v>
      </c>
      <c r="I176" s="16" t="s">
        <v>4160</v>
      </c>
      <c r="J176" s="16" t="s">
        <v>79</v>
      </c>
      <c r="K176" s="16">
        <v>72.650000000000006</v>
      </c>
      <c r="M176" s="15" t="s">
        <v>94</v>
      </c>
      <c r="N176" s="19">
        <v>45659.685300925899</v>
      </c>
    </row>
    <row r="177" spans="1:14" x14ac:dyDescent="0.3">
      <c r="A177" s="23" t="str">
        <f>VLOOKUP(C177,销售员!A:C,3,0)</f>
        <v>行业业务</v>
      </c>
      <c r="B177" s="29">
        <v>816926</v>
      </c>
      <c r="C177" s="16" t="s">
        <v>220</v>
      </c>
      <c r="D177" s="17" t="s">
        <v>306</v>
      </c>
      <c r="E177" s="17" t="s">
        <v>4165</v>
      </c>
      <c r="F177" s="16" t="s">
        <v>307</v>
      </c>
      <c r="G177" s="16" t="s">
        <v>308</v>
      </c>
      <c r="H177" s="16" t="s">
        <v>4174</v>
      </c>
      <c r="I177" s="16" t="s">
        <v>4158</v>
      </c>
      <c r="J177" s="16" t="s">
        <v>79</v>
      </c>
      <c r="K177" s="16">
        <v>16667.599999999999</v>
      </c>
      <c r="L177" s="18">
        <v>21689.96</v>
      </c>
      <c r="M177" s="15" t="s">
        <v>94</v>
      </c>
      <c r="N177" s="19">
        <v>45659.685300925899</v>
      </c>
    </row>
    <row r="178" spans="1:14" x14ac:dyDescent="0.3">
      <c r="A178" s="23" t="str">
        <f>VLOOKUP(C178,销售员!A:C,3,0)</f>
        <v>行业业务</v>
      </c>
      <c r="B178" s="29">
        <v>816926</v>
      </c>
      <c r="C178" s="16" t="s">
        <v>220</v>
      </c>
      <c r="D178" s="17" t="s">
        <v>306</v>
      </c>
      <c r="E178" s="17" t="s">
        <v>4165</v>
      </c>
      <c r="F178" s="16" t="s">
        <v>307</v>
      </c>
      <c r="G178" s="16" t="s">
        <v>308</v>
      </c>
      <c r="H178" s="16" t="s">
        <v>4174</v>
      </c>
      <c r="I178" s="16" t="s">
        <v>4159</v>
      </c>
      <c r="J178" s="16" t="s">
        <v>79</v>
      </c>
      <c r="K178" s="16">
        <v>3527.48</v>
      </c>
      <c r="M178" s="15" t="s">
        <v>94</v>
      </c>
      <c r="N178" s="19">
        <v>45659.685300925899</v>
      </c>
    </row>
    <row r="179" spans="1:14" x14ac:dyDescent="0.3">
      <c r="A179" s="23" t="str">
        <f>VLOOKUP(C179,销售员!A:C,3,0)</f>
        <v>行业业务</v>
      </c>
      <c r="B179" s="29">
        <v>816926</v>
      </c>
      <c r="C179" s="16" t="s">
        <v>220</v>
      </c>
      <c r="D179" s="17" t="s">
        <v>306</v>
      </c>
      <c r="E179" s="17" t="s">
        <v>4165</v>
      </c>
      <c r="F179" s="16" t="s">
        <v>307</v>
      </c>
      <c r="G179" s="16" t="s">
        <v>308</v>
      </c>
      <c r="H179" s="16" t="s">
        <v>4174</v>
      </c>
      <c r="I179" s="16" t="s">
        <v>4161</v>
      </c>
      <c r="J179" s="16" t="s">
        <v>79</v>
      </c>
      <c r="K179" s="16">
        <v>211.24</v>
      </c>
      <c r="M179" s="15" t="s">
        <v>94</v>
      </c>
      <c r="N179" s="19">
        <v>45659.685300925899</v>
      </c>
    </row>
    <row r="180" spans="1:14" x14ac:dyDescent="0.3">
      <c r="A180" s="23" t="str">
        <f>VLOOKUP(C180,销售员!A:C,3,0)</f>
        <v>行业业务</v>
      </c>
      <c r="B180" s="29">
        <v>816926</v>
      </c>
      <c r="C180" s="16" t="s">
        <v>220</v>
      </c>
      <c r="D180" s="17" t="s">
        <v>306</v>
      </c>
      <c r="E180" s="17" t="s">
        <v>4165</v>
      </c>
      <c r="F180" s="16" t="s">
        <v>307</v>
      </c>
      <c r="G180" s="16" t="s">
        <v>308</v>
      </c>
      <c r="H180" s="16" t="s">
        <v>4174</v>
      </c>
      <c r="I180" s="16" t="s">
        <v>4160</v>
      </c>
      <c r="J180" s="16" t="s">
        <v>79</v>
      </c>
      <c r="K180" s="16">
        <v>307.56</v>
      </c>
      <c r="M180" s="15" t="s">
        <v>94</v>
      </c>
      <c r="N180" s="19">
        <v>45659.685300925899</v>
      </c>
    </row>
    <row r="181" spans="1:14" x14ac:dyDescent="0.3">
      <c r="A181" s="23" t="str">
        <f>VLOOKUP(C181,销售员!A:C,3,0)</f>
        <v>沪浙</v>
      </c>
      <c r="B181" s="29">
        <v>816925</v>
      </c>
      <c r="C181" s="16" t="s">
        <v>1015</v>
      </c>
      <c r="D181" s="17" t="s">
        <v>2309</v>
      </c>
      <c r="E181" s="17" t="s">
        <v>4165</v>
      </c>
      <c r="F181" s="16" t="s">
        <v>2310</v>
      </c>
      <c r="G181" s="16" t="s">
        <v>2311</v>
      </c>
      <c r="H181" s="16" t="s">
        <v>2312</v>
      </c>
      <c r="I181" s="16" t="s">
        <v>4158</v>
      </c>
      <c r="J181" s="16" t="s">
        <v>79</v>
      </c>
      <c r="K181" s="16">
        <v>176668.86</v>
      </c>
      <c r="L181" s="18">
        <v>203708.43</v>
      </c>
      <c r="M181" s="15" t="s">
        <v>127</v>
      </c>
      <c r="N181" s="19">
        <v>45659.706446759301</v>
      </c>
    </row>
    <row r="182" spans="1:14" x14ac:dyDescent="0.3">
      <c r="A182" s="23" t="str">
        <f>VLOOKUP(C182,销售员!A:C,3,0)</f>
        <v>沪浙</v>
      </c>
      <c r="B182" s="29">
        <v>816925</v>
      </c>
      <c r="C182" s="16" t="s">
        <v>1015</v>
      </c>
      <c r="D182" s="17" t="s">
        <v>2309</v>
      </c>
      <c r="E182" s="17" t="s">
        <v>4165</v>
      </c>
      <c r="F182" s="16" t="s">
        <v>2310</v>
      </c>
      <c r="G182" s="16" t="s">
        <v>2311</v>
      </c>
      <c r="H182" s="16" t="s">
        <v>2312</v>
      </c>
      <c r="I182" s="16" t="s">
        <v>4159</v>
      </c>
      <c r="J182" s="16" t="s">
        <v>79</v>
      </c>
      <c r="K182" s="16">
        <v>12738.38</v>
      </c>
      <c r="M182" s="15" t="s">
        <v>127</v>
      </c>
      <c r="N182" s="19">
        <v>45659.706446759301</v>
      </c>
    </row>
    <row r="183" spans="1:14" x14ac:dyDescent="0.3">
      <c r="A183" s="23" t="str">
        <f>VLOOKUP(C183,销售员!A:C,3,0)</f>
        <v>沪浙</v>
      </c>
      <c r="B183" s="29">
        <v>816925</v>
      </c>
      <c r="C183" s="16" t="s">
        <v>1015</v>
      </c>
      <c r="D183" s="17" t="s">
        <v>2309</v>
      </c>
      <c r="E183" s="17" t="s">
        <v>4165</v>
      </c>
      <c r="F183" s="16" t="s">
        <v>2310</v>
      </c>
      <c r="G183" s="16" t="s">
        <v>2311</v>
      </c>
      <c r="H183" s="16" t="s">
        <v>2312</v>
      </c>
      <c r="I183" s="16" t="s">
        <v>4161</v>
      </c>
      <c r="J183" s="16" t="s">
        <v>79</v>
      </c>
      <c r="K183" s="16">
        <v>2249.85</v>
      </c>
      <c r="M183" s="15" t="s">
        <v>127</v>
      </c>
      <c r="N183" s="19">
        <v>45659.706446759301</v>
      </c>
    </row>
    <row r="184" spans="1:14" x14ac:dyDescent="0.3">
      <c r="A184" s="23" t="str">
        <f>VLOOKUP(C184,销售员!A:C,3,0)</f>
        <v>沪浙</v>
      </c>
      <c r="B184" s="29">
        <v>816925</v>
      </c>
      <c r="C184" s="16" t="s">
        <v>1015</v>
      </c>
      <c r="D184" s="17" t="s">
        <v>2309</v>
      </c>
      <c r="E184" s="17" t="s">
        <v>4165</v>
      </c>
      <c r="F184" s="16" t="s">
        <v>2310</v>
      </c>
      <c r="G184" s="16" t="s">
        <v>2311</v>
      </c>
      <c r="H184" s="16" t="s">
        <v>2312</v>
      </c>
      <c r="I184" s="16" t="s">
        <v>4160</v>
      </c>
      <c r="J184" s="16" t="s">
        <v>79</v>
      </c>
      <c r="K184" s="16">
        <v>2884.36</v>
      </c>
      <c r="M184" s="15" t="s">
        <v>127</v>
      </c>
      <c r="N184" s="19">
        <v>45659.706446759301</v>
      </c>
    </row>
    <row r="185" spans="1:14" x14ac:dyDescent="0.3">
      <c r="A185" s="23" t="str">
        <f>VLOOKUP(C185,销售员!A:C,3,0)</f>
        <v>京津冀</v>
      </c>
      <c r="B185" s="29">
        <v>816942</v>
      </c>
      <c r="C185" s="16" t="s">
        <v>311</v>
      </c>
      <c r="D185" s="17" t="s">
        <v>312</v>
      </c>
      <c r="E185" s="17" t="s">
        <v>4165</v>
      </c>
      <c r="F185" s="16" t="s">
        <v>313</v>
      </c>
      <c r="G185" s="16" t="s">
        <v>314</v>
      </c>
      <c r="H185" s="16" t="s">
        <v>315</v>
      </c>
      <c r="I185" s="16" t="s">
        <v>4158</v>
      </c>
      <c r="J185" s="16" t="s">
        <v>79</v>
      </c>
      <c r="K185" s="16">
        <v>3717657.78</v>
      </c>
      <c r="L185" s="18">
        <v>4806427.38</v>
      </c>
      <c r="M185" s="15" t="s">
        <v>94</v>
      </c>
      <c r="N185" s="19">
        <v>45659.716157407398</v>
      </c>
    </row>
    <row r="186" spans="1:14" x14ac:dyDescent="0.3">
      <c r="A186" s="23" t="str">
        <f>VLOOKUP(C186,销售员!A:C,3,0)</f>
        <v>京津冀</v>
      </c>
      <c r="B186" s="29">
        <v>816942</v>
      </c>
      <c r="C186" s="16" t="s">
        <v>311</v>
      </c>
      <c r="D186" s="17" t="s">
        <v>312</v>
      </c>
      <c r="E186" s="17" t="s">
        <v>4165</v>
      </c>
      <c r="F186" s="16" t="s">
        <v>313</v>
      </c>
      <c r="G186" s="16" t="s">
        <v>314</v>
      </c>
      <c r="H186" s="16" t="s">
        <v>315</v>
      </c>
      <c r="I186" s="16" t="s">
        <v>4159</v>
      </c>
      <c r="J186" s="16" t="s">
        <v>79</v>
      </c>
      <c r="K186" s="16">
        <v>826881.58</v>
      </c>
      <c r="M186" s="15" t="s">
        <v>94</v>
      </c>
      <c r="N186" s="19">
        <v>45659.716157407398</v>
      </c>
    </row>
    <row r="187" spans="1:14" x14ac:dyDescent="0.3">
      <c r="A187" s="23" t="str">
        <f>VLOOKUP(C187,销售员!A:C,3,0)</f>
        <v>京津冀</v>
      </c>
      <c r="B187" s="29">
        <v>816942</v>
      </c>
      <c r="C187" s="16" t="s">
        <v>311</v>
      </c>
      <c r="D187" s="17" t="s">
        <v>312</v>
      </c>
      <c r="E187" s="17" t="s">
        <v>4165</v>
      </c>
      <c r="F187" s="16" t="s">
        <v>313</v>
      </c>
      <c r="G187" s="16" t="s">
        <v>314</v>
      </c>
      <c r="H187" s="16" t="s">
        <v>315</v>
      </c>
      <c r="I187" s="16" t="s">
        <v>4161</v>
      </c>
      <c r="J187" s="16" t="s">
        <v>79</v>
      </c>
      <c r="K187" s="16">
        <v>45570.69</v>
      </c>
      <c r="M187" s="15" t="s">
        <v>94</v>
      </c>
      <c r="N187" s="19">
        <v>45659.716157407398</v>
      </c>
    </row>
    <row r="188" spans="1:14" x14ac:dyDescent="0.3">
      <c r="A188" s="23" t="str">
        <f>VLOOKUP(C188,销售员!A:C,3,0)</f>
        <v>京津冀</v>
      </c>
      <c r="B188" s="29">
        <v>816942</v>
      </c>
      <c r="C188" s="16" t="s">
        <v>311</v>
      </c>
      <c r="D188" s="17" t="s">
        <v>312</v>
      </c>
      <c r="E188" s="17" t="s">
        <v>4165</v>
      </c>
      <c r="F188" s="16" t="s">
        <v>313</v>
      </c>
      <c r="G188" s="16" t="s">
        <v>314</v>
      </c>
      <c r="H188" s="16" t="s">
        <v>315</v>
      </c>
      <c r="I188" s="16" t="s">
        <v>4160</v>
      </c>
      <c r="J188" s="16" t="s">
        <v>79</v>
      </c>
      <c r="K188" s="16">
        <v>0</v>
      </c>
      <c r="M188" s="15" t="s">
        <v>94</v>
      </c>
      <c r="N188" s="19">
        <v>45659.716157407398</v>
      </c>
    </row>
    <row r="189" spans="1:14" x14ac:dyDescent="0.3">
      <c r="A189" s="23" t="str">
        <f>VLOOKUP(C189,销售员!A:C,3,0)</f>
        <v>京津冀</v>
      </c>
      <c r="B189" s="29">
        <v>816962</v>
      </c>
      <c r="C189" s="16" t="s">
        <v>74</v>
      </c>
      <c r="D189" s="17" t="s">
        <v>329</v>
      </c>
      <c r="E189" s="17" t="s">
        <v>4165</v>
      </c>
      <c r="F189" s="16" t="s">
        <v>330</v>
      </c>
      <c r="G189" s="16" t="s">
        <v>331</v>
      </c>
      <c r="H189" s="16" t="s">
        <v>332</v>
      </c>
      <c r="I189" s="16" t="s">
        <v>4158</v>
      </c>
      <c r="J189" s="16" t="s">
        <v>79</v>
      </c>
      <c r="K189" s="16">
        <v>152901.54</v>
      </c>
      <c r="L189" s="18">
        <v>171895.1</v>
      </c>
      <c r="M189" s="15" t="s">
        <v>83</v>
      </c>
      <c r="N189" s="19">
        <v>45660.403391203698</v>
      </c>
    </row>
    <row r="190" spans="1:14" x14ac:dyDescent="0.3">
      <c r="A190" s="23" t="str">
        <f>VLOOKUP(C190,销售员!A:C,3,0)</f>
        <v>京津冀</v>
      </c>
      <c r="B190" s="29">
        <v>816962</v>
      </c>
      <c r="C190" s="16" t="s">
        <v>74</v>
      </c>
      <c r="D190" s="17" t="s">
        <v>329</v>
      </c>
      <c r="E190" s="17" t="s">
        <v>4165</v>
      </c>
      <c r="F190" s="16" t="s">
        <v>330</v>
      </c>
      <c r="G190" s="16" t="s">
        <v>331</v>
      </c>
      <c r="H190" s="16" t="s">
        <v>332</v>
      </c>
      <c r="I190" s="16" t="s">
        <v>4159</v>
      </c>
      <c r="J190" s="16" t="s">
        <v>79</v>
      </c>
      <c r="K190" s="16">
        <v>7897.06</v>
      </c>
      <c r="M190" s="15" t="s">
        <v>83</v>
      </c>
      <c r="N190" s="19">
        <v>45660.403391203698</v>
      </c>
    </row>
    <row r="191" spans="1:14" x14ac:dyDescent="0.3">
      <c r="A191" s="23" t="str">
        <f>VLOOKUP(C191,销售员!A:C,3,0)</f>
        <v>京津冀</v>
      </c>
      <c r="B191" s="29">
        <v>816962</v>
      </c>
      <c r="C191" s="16" t="s">
        <v>74</v>
      </c>
      <c r="D191" s="17" t="s">
        <v>329</v>
      </c>
      <c r="E191" s="17" t="s">
        <v>4165</v>
      </c>
      <c r="F191" s="16" t="s">
        <v>330</v>
      </c>
      <c r="G191" s="16" t="s">
        <v>331</v>
      </c>
      <c r="H191" s="16" t="s">
        <v>332</v>
      </c>
      <c r="I191" s="16" t="s">
        <v>4161</v>
      </c>
      <c r="J191" s="16" t="s">
        <v>79</v>
      </c>
      <c r="K191" s="16">
        <v>912.51</v>
      </c>
      <c r="M191" s="15" t="s">
        <v>83</v>
      </c>
      <c r="N191" s="19">
        <v>45660.403391203698</v>
      </c>
    </row>
    <row r="192" spans="1:14" x14ac:dyDescent="0.3">
      <c r="A192" s="23" t="str">
        <f>VLOOKUP(C192,销售员!A:C,3,0)</f>
        <v>京津冀</v>
      </c>
      <c r="B192" s="29">
        <v>816962</v>
      </c>
      <c r="C192" s="16" t="s">
        <v>74</v>
      </c>
      <c r="D192" s="17" t="s">
        <v>329</v>
      </c>
      <c r="E192" s="17" t="s">
        <v>4165</v>
      </c>
      <c r="F192" s="16" t="s">
        <v>330</v>
      </c>
      <c r="G192" s="16" t="s">
        <v>331</v>
      </c>
      <c r="H192" s="16" t="s">
        <v>332</v>
      </c>
      <c r="I192" s="16" t="s">
        <v>4160</v>
      </c>
      <c r="J192" s="16" t="s">
        <v>79</v>
      </c>
      <c r="K192" s="16">
        <v>2448.71</v>
      </c>
      <c r="M192" s="15" t="s">
        <v>83</v>
      </c>
      <c r="N192" s="19">
        <v>45660.403391203698</v>
      </c>
    </row>
    <row r="193" spans="1:14" x14ac:dyDescent="0.3">
      <c r="A193" s="23" t="str">
        <f>VLOOKUP(C193,销售员!A:C,3,0)</f>
        <v>沪浙</v>
      </c>
      <c r="B193" s="29">
        <v>816971</v>
      </c>
      <c r="C193" s="16" t="s">
        <v>338</v>
      </c>
      <c r="D193" s="17" t="s">
        <v>339</v>
      </c>
      <c r="E193" s="17" t="s">
        <v>4172</v>
      </c>
      <c r="F193" s="16" t="s">
        <v>340</v>
      </c>
      <c r="G193" s="16" t="s">
        <v>341</v>
      </c>
      <c r="H193" s="16" t="s">
        <v>342</v>
      </c>
      <c r="I193" s="16" t="s">
        <v>4166</v>
      </c>
      <c r="J193" s="16" t="s">
        <v>79</v>
      </c>
      <c r="K193" s="16">
        <v>286092.01</v>
      </c>
      <c r="L193" s="18">
        <v>323335.3</v>
      </c>
      <c r="M193" s="15" t="s">
        <v>127</v>
      </c>
      <c r="N193" s="19">
        <v>45660.413171296299</v>
      </c>
    </row>
    <row r="194" spans="1:14" x14ac:dyDescent="0.3">
      <c r="A194" s="23" t="str">
        <f>VLOOKUP(C194,销售员!A:C,3,0)</f>
        <v>沪浙</v>
      </c>
      <c r="B194" s="29">
        <v>816971</v>
      </c>
      <c r="C194" s="16" t="s">
        <v>338</v>
      </c>
      <c r="D194" s="17" t="s">
        <v>339</v>
      </c>
      <c r="E194" s="17" t="s">
        <v>4172</v>
      </c>
      <c r="F194" s="16" t="s">
        <v>340</v>
      </c>
      <c r="G194" s="16" t="s">
        <v>341</v>
      </c>
      <c r="H194" s="16" t="s">
        <v>342</v>
      </c>
      <c r="I194" s="16" t="s">
        <v>4167</v>
      </c>
      <c r="J194" s="16" t="s">
        <v>79</v>
      </c>
      <c r="K194" s="16">
        <v>19070.21</v>
      </c>
      <c r="M194" s="15" t="s">
        <v>127</v>
      </c>
      <c r="N194" s="19">
        <v>45660.413171296299</v>
      </c>
    </row>
    <row r="195" spans="1:14" x14ac:dyDescent="0.3">
      <c r="A195" s="23" t="str">
        <f>VLOOKUP(C195,销售员!A:C,3,0)</f>
        <v>沪浙</v>
      </c>
      <c r="B195" s="29">
        <v>816971</v>
      </c>
      <c r="C195" s="16" t="s">
        <v>338</v>
      </c>
      <c r="D195" s="17" t="s">
        <v>339</v>
      </c>
      <c r="E195" s="17" t="s">
        <v>4172</v>
      </c>
      <c r="F195" s="16" t="s">
        <v>340</v>
      </c>
      <c r="G195" s="16" t="s">
        <v>341</v>
      </c>
      <c r="H195" s="16" t="s">
        <v>342</v>
      </c>
      <c r="I195" s="16" t="s">
        <v>4161</v>
      </c>
      <c r="J195" s="16" t="s">
        <v>79</v>
      </c>
      <c r="K195" s="16">
        <v>3719.1961299999998</v>
      </c>
      <c r="M195" s="15" t="s">
        <v>127</v>
      </c>
      <c r="N195" s="19">
        <v>45660.413171296299</v>
      </c>
    </row>
    <row r="196" spans="1:14" x14ac:dyDescent="0.3">
      <c r="A196" s="23" t="str">
        <f>VLOOKUP(C196,销售员!A:C,3,0)</f>
        <v>沪浙</v>
      </c>
      <c r="B196" s="29">
        <v>816971</v>
      </c>
      <c r="C196" s="16" t="s">
        <v>338</v>
      </c>
      <c r="D196" s="17" t="s">
        <v>339</v>
      </c>
      <c r="E196" s="17" t="s">
        <v>4172</v>
      </c>
      <c r="F196" s="16" t="s">
        <v>340</v>
      </c>
      <c r="G196" s="16" t="s">
        <v>341</v>
      </c>
      <c r="H196" s="16" t="s">
        <v>342</v>
      </c>
      <c r="I196" s="16" t="s">
        <v>4160</v>
      </c>
      <c r="J196" s="16" t="s">
        <v>79</v>
      </c>
      <c r="K196" s="16">
        <v>4577.4332999999997</v>
      </c>
      <c r="M196" s="15" t="s">
        <v>127</v>
      </c>
      <c r="N196" s="19">
        <v>45660.413171296299</v>
      </c>
    </row>
    <row r="197" spans="1:14" x14ac:dyDescent="0.3">
      <c r="A197" s="23" t="str">
        <f>VLOOKUP(C197,销售员!A:C,3,0)</f>
        <v>鄂赣</v>
      </c>
      <c r="B197" s="29">
        <v>816983</v>
      </c>
      <c r="C197" s="16" t="s">
        <v>121</v>
      </c>
      <c r="D197" s="17" t="s">
        <v>2613</v>
      </c>
      <c r="E197" s="17" t="s">
        <v>4165</v>
      </c>
      <c r="F197" s="16" t="s">
        <v>123</v>
      </c>
      <c r="G197" s="16" t="s">
        <v>2614</v>
      </c>
      <c r="H197" s="16" t="s">
        <v>2615</v>
      </c>
      <c r="I197" s="16" t="s">
        <v>4166</v>
      </c>
      <c r="J197" s="16" t="s">
        <v>79</v>
      </c>
      <c r="K197" s="16">
        <v>2005.47</v>
      </c>
      <c r="L197" s="18">
        <v>2160</v>
      </c>
      <c r="M197" s="15" t="s">
        <v>127</v>
      </c>
      <c r="N197" s="19">
        <v>45660.419814814799</v>
      </c>
    </row>
    <row r="198" spans="1:14" x14ac:dyDescent="0.3">
      <c r="A198" s="23" t="str">
        <f>VLOOKUP(C198,销售员!A:C,3,0)</f>
        <v>鄂赣</v>
      </c>
      <c r="B198" s="29">
        <v>816983</v>
      </c>
      <c r="C198" s="16" t="s">
        <v>121</v>
      </c>
      <c r="D198" s="17" t="s">
        <v>2613</v>
      </c>
      <c r="E198" s="17" t="s">
        <v>4165</v>
      </c>
      <c r="F198" s="16" t="s">
        <v>123</v>
      </c>
      <c r="G198" s="16" t="s">
        <v>2614</v>
      </c>
      <c r="H198" s="16" t="s">
        <v>2615</v>
      </c>
      <c r="I198" s="16" t="s">
        <v>4167</v>
      </c>
      <c r="J198" s="16" t="s">
        <v>79</v>
      </c>
      <c r="K198" s="16">
        <v>0</v>
      </c>
      <c r="M198" s="15" t="s">
        <v>127</v>
      </c>
      <c r="N198" s="19">
        <v>45660.419814814799</v>
      </c>
    </row>
    <row r="199" spans="1:14" x14ac:dyDescent="0.3">
      <c r="A199" s="23" t="str">
        <f>VLOOKUP(C199,销售员!A:C,3,0)</f>
        <v>鄂赣</v>
      </c>
      <c r="B199" s="29">
        <v>816983</v>
      </c>
      <c r="C199" s="16" t="s">
        <v>121</v>
      </c>
      <c r="D199" s="17" t="s">
        <v>2613</v>
      </c>
      <c r="E199" s="17" t="s">
        <v>4165</v>
      </c>
      <c r="F199" s="16" t="s">
        <v>123</v>
      </c>
      <c r="G199" s="16" t="s">
        <v>2614</v>
      </c>
      <c r="H199" s="16" t="s">
        <v>2615</v>
      </c>
      <c r="I199" s="16" t="s">
        <v>4161</v>
      </c>
      <c r="J199" s="16" t="s">
        <v>79</v>
      </c>
      <c r="K199" s="16">
        <v>26.071110000000001</v>
      </c>
      <c r="M199" s="15" t="s">
        <v>127</v>
      </c>
      <c r="N199" s="19">
        <v>45660.419814814799</v>
      </c>
    </row>
    <row r="200" spans="1:14" x14ac:dyDescent="0.3">
      <c r="A200" s="23" t="str">
        <f>VLOOKUP(C200,销售员!A:C,3,0)</f>
        <v>鄂赣</v>
      </c>
      <c r="B200" s="29">
        <v>816983</v>
      </c>
      <c r="C200" s="16" t="s">
        <v>121</v>
      </c>
      <c r="D200" s="17" t="s">
        <v>2613</v>
      </c>
      <c r="E200" s="17" t="s">
        <v>4165</v>
      </c>
      <c r="F200" s="16" t="s">
        <v>123</v>
      </c>
      <c r="G200" s="16" t="s">
        <v>2614</v>
      </c>
      <c r="H200" s="16" t="s">
        <v>2615</v>
      </c>
      <c r="I200" s="16" t="s">
        <v>4160</v>
      </c>
      <c r="J200" s="16" t="s">
        <v>79</v>
      </c>
      <c r="K200" s="16">
        <v>30.082049999999999</v>
      </c>
      <c r="M200" s="15" t="s">
        <v>127</v>
      </c>
      <c r="N200" s="19">
        <v>45660.419814814799</v>
      </c>
    </row>
    <row r="201" spans="1:14" x14ac:dyDescent="0.3">
      <c r="A201" s="23" t="str">
        <f>VLOOKUP(C201,销售员!A:C,3,0)</f>
        <v>京津冀</v>
      </c>
      <c r="B201" s="29">
        <v>816994</v>
      </c>
      <c r="C201" s="16" t="s">
        <v>295</v>
      </c>
      <c r="D201" s="17" t="s">
        <v>347</v>
      </c>
      <c r="E201" s="17" t="s">
        <v>4165</v>
      </c>
      <c r="F201" s="16" t="s">
        <v>348</v>
      </c>
      <c r="G201" s="16" t="s">
        <v>349</v>
      </c>
      <c r="H201" s="16" t="s">
        <v>350</v>
      </c>
      <c r="I201" s="16" t="s">
        <v>4158</v>
      </c>
      <c r="J201" s="16" t="s">
        <v>79</v>
      </c>
      <c r="K201" s="16">
        <v>173241.85</v>
      </c>
      <c r="L201" s="18">
        <v>229673.94</v>
      </c>
      <c r="M201" s="15" t="s">
        <v>83</v>
      </c>
      <c r="N201" s="19">
        <v>45660.447986111103</v>
      </c>
    </row>
    <row r="202" spans="1:14" x14ac:dyDescent="0.3">
      <c r="A202" s="23" t="str">
        <f>VLOOKUP(C202,销售员!A:C,3,0)</f>
        <v>京津冀</v>
      </c>
      <c r="B202" s="29">
        <v>816994</v>
      </c>
      <c r="C202" s="16" t="s">
        <v>295</v>
      </c>
      <c r="D202" s="17" t="s">
        <v>347</v>
      </c>
      <c r="E202" s="17" t="s">
        <v>4165</v>
      </c>
      <c r="F202" s="16" t="s">
        <v>348</v>
      </c>
      <c r="G202" s="16" t="s">
        <v>349</v>
      </c>
      <c r="H202" s="16" t="s">
        <v>350</v>
      </c>
      <c r="I202" s="16" t="s">
        <v>4159</v>
      </c>
      <c r="J202" s="16" t="s">
        <v>79</v>
      </c>
      <c r="K202" s="16">
        <v>40616.32</v>
      </c>
      <c r="M202" s="15" t="s">
        <v>83</v>
      </c>
      <c r="N202" s="19">
        <v>45660.447986111103</v>
      </c>
    </row>
    <row r="203" spans="1:14" x14ac:dyDescent="0.3">
      <c r="A203" s="23" t="str">
        <f>VLOOKUP(C203,销售员!A:C,3,0)</f>
        <v>京津冀</v>
      </c>
      <c r="B203" s="29">
        <v>816994</v>
      </c>
      <c r="C203" s="16" t="s">
        <v>295</v>
      </c>
      <c r="D203" s="17" t="s">
        <v>347</v>
      </c>
      <c r="E203" s="17" t="s">
        <v>4165</v>
      </c>
      <c r="F203" s="16" t="s">
        <v>348</v>
      </c>
      <c r="G203" s="16" t="s">
        <v>349</v>
      </c>
      <c r="H203" s="16" t="s">
        <v>350</v>
      </c>
      <c r="I203" s="16" t="s">
        <v>4161</v>
      </c>
      <c r="J203" s="16" t="s">
        <v>79</v>
      </c>
      <c r="K203" s="16">
        <v>2223.37</v>
      </c>
      <c r="M203" s="15" t="s">
        <v>83</v>
      </c>
      <c r="N203" s="19">
        <v>45660.447986111103</v>
      </c>
    </row>
    <row r="204" spans="1:14" x14ac:dyDescent="0.3">
      <c r="A204" s="23" t="str">
        <f>VLOOKUP(C204,销售员!A:C,3,0)</f>
        <v>京津冀</v>
      </c>
      <c r="B204" s="29">
        <v>816994</v>
      </c>
      <c r="C204" s="16" t="s">
        <v>295</v>
      </c>
      <c r="D204" s="17" t="s">
        <v>347</v>
      </c>
      <c r="E204" s="17" t="s">
        <v>4165</v>
      </c>
      <c r="F204" s="16" t="s">
        <v>348</v>
      </c>
      <c r="G204" s="16" t="s">
        <v>349</v>
      </c>
      <c r="H204" s="16" t="s">
        <v>350</v>
      </c>
      <c r="I204" s="16" t="s">
        <v>4160</v>
      </c>
      <c r="J204" s="16" t="s">
        <v>79</v>
      </c>
      <c r="K204" s="16">
        <v>3256.8</v>
      </c>
      <c r="M204" s="15" t="s">
        <v>83</v>
      </c>
      <c r="N204" s="19">
        <v>45660.447986111103</v>
      </c>
    </row>
    <row r="205" spans="1:14" x14ac:dyDescent="0.3">
      <c r="A205" s="23" t="str">
        <f>VLOOKUP(C205,销售员!A:C,3,0)</f>
        <v>广深</v>
      </c>
      <c r="B205" s="29">
        <v>816823</v>
      </c>
      <c r="C205" s="16" t="s">
        <v>843</v>
      </c>
      <c r="D205" s="17" t="s">
        <v>1822</v>
      </c>
      <c r="E205" s="17" t="s">
        <v>4165</v>
      </c>
      <c r="F205" s="16" t="s">
        <v>1823</v>
      </c>
      <c r="G205" s="16" t="s">
        <v>1824</v>
      </c>
      <c r="H205" s="16" t="s">
        <v>1825</v>
      </c>
      <c r="I205" s="16" t="s">
        <v>4158</v>
      </c>
      <c r="J205" s="16" t="s">
        <v>79</v>
      </c>
      <c r="K205" s="16">
        <v>288745.09000000003</v>
      </c>
      <c r="L205" s="18">
        <v>302206.95</v>
      </c>
      <c r="M205" s="15" t="s">
        <v>105</v>
      </c>
      <c r="N205" s="19">
        <v>45660.456990740699</v>
      </c>
    </row>
    <row r="206" spans="1:14" x14ac:dyDescent="0.3">
      <c r="A206" s="23" t="str">
        <f>VLOOKUP(C206,销售员!A:C,3,0)</f>
        <v>广深</v>
      </c>
      <c r="B206" s="29">
        <v>816823</v>
      </c>
      <c r="C206" s="16" t="s">
        <v>843</v>
      </c>
      <c r="D206" s="17" t="s">
        <v>1822</v>
      </c>
      <c r="E206" s="17" t="s">
        <v>4165</v>
      </c>
      <c r="F206" s="16" t="s">
        <v>1823</v>
      </c>
      <c r="G206" s="16" t="s">
        <v>1824</v>
      </c>
      <c r="H206" s="16" t="s">
        <v>1825</v>
      </c>
      <c r="I206" s="16" t="s">
        <v>4159</v>
      </c>
      <c r="J206" s="16" t="s">
        <v>79</v>
      </c>
      <c r="K206" s="16">
        <v>0</v>
      </c>
      <c r="M206" s="15" t="s">
        <v>105</v>
      </c>
      <c r="N206" s="19">
        <v>45660.456990740699</v>
      </c>
    </row>
    <row r="207" spans="1:14" x14ac:dyDescent="0.3">
      <c r="A207" s="23" t="str">
        <f>VLOOKUP(C207,销售员!A:C,3,0)</f>
        <v>广深</v>
      </c>
      <c r="B207" s="29">
        <v>816823</v>
      </c>
      <c r="C207" s="16" t="s">
        <v>843</v>
      </c>
      <c r="D207" s="17" t="s">
        <v>1822</v>
      </c>
      <c r="E207" s="17" t="s">
        <v>4165</v>
      </c>
      <c r="F207" s="16" t="s">
        <v>1823</v>
      </c>
      <c r="G207" s="16" t="s">
        <v>1824</v>
      </c>
      <c r="H207" s="16" t="s">
        <v>1825</v>
      </c>
      <c r="I207" s="16" t="s">
        <v>4161</v>
      </c>
      <c r="J207" s="16" t="s">
        <v>79</v>
      </c>
      <c r="K207" s="16">
        <v>0</v>
      </c>
      <c r="M207" s="15" t="s">
        <v>105</v>
      </c>
      <c r="N207" s="19">
        <v>45660.456990740699</v>
      </c>
    </row>
    <row r="208" spans="1:14" x14ac:dyDescent="0.3">
      <c r="A208" s="23" t="str">
        <f>VLOOKUP(C208,销售员!A:C,3,0)</f>
        <v>广深</v>
      </c>
      <c r="B208" s="29">
        <v>816823</v>
      </c>
      <c r="C208" s="16" t="s">
        <v>843</v>
      </c>
      <c r="D208" s="17" t="s">
        <v>1822</v>
      </c>
      <c r="E208" s="17" t="s">
        <v>4165</v>
      </c>
      <c r="F208" s="16" t="s">
        <v>1823</v>
      </c>
      <c r="G208" s="16" t="s">
        <v>1824</v>
      </c>
      <c r="H208" s="16" t="s">
        <v>1825</v>
      </c>
      <c r="I208" s="16" t="s">
        <v>4160</v>
      </c>
      <c r="J208" s="16" t="s">
        <v>79</v>
      </c>
      <c r="K208" s="16">
        <v>4395.7</v>
      </c>
      <c r="M208" s="15" t="s">
        <v>105</v>
      </c>
      <c r="N208" s="19">
        <v>45660.456990740699</v>
      </c>
    </row>
    <row r="209" spans="1:14" x14ac:dyDescent="0.3">
      <c r="A209" s="23" t="str">
        <f>VLOOKUP(C209,销售员!A:C,3,0)</f>
        <v>陕豫鲁</v>
      </c>
      <c r="B209" s="29">
        <v>816995</v>
      </c>
      <c r="C209" s="16" t="s">
        <v>354</v>
      </c>
      <c r="D209" s="17" t="s">
        <v>355</v>
      </c>
      <c r="E209" s="17" t="s">
        <v>4171</v>
      </c>
      <c r="F209" s="16" t="s">
        <v>356</v>
      </c>
      <c r="G209" s="16" t="s">
        <v>357</v>
      </c>
      <c r="H209" s="16" t="s">
        <v>4175</v>
      </c>
      <c r="I209" s="16" t="s">
        <v>4158</v>
      </c>
      <c r="J209" s="16" t="s">
        <v>79</v>
      </c>
      <c r="K209" s="16">
        <v>2523605.12</v>
      </c>
      <c r="L209" s="18">
        <v>2897940.02</v>
      </c>
      <c r="M209" s="15" t="s">
        <v>54</v>
      </c>
      <c r="N209" s="19">
        <v>45660.458113425899</v>
      </c>
    </row>
    <row r="210" spans="1:14" x14ac:dyDescent="0.3">
      <c r="A210" s="23" t="str">
        <f>VLOOKUP(C210,销售员!A:C,3,0)</f>
        <v>陕豫鲁</v>
      </c>
      <c r="B210" s="29">
        <v>816995</v>
      </c>
      <c r="C210" s="16" t="s">
        <v>354</v>
      </c>
      <c r="D210" s="17" t="s">
        <v>355</v>
      </c>
      <c r="E210" s="17" t="s">
        <v>4171</v>
      </c>
      <c r="F210" s="16" t="s">
        <v>356</v>
      </c>
      <c r="G210" s="16" t="s">
        <v>357</v>
      </c>
      <c r="H210" s="16" t="s">
        <v>4175</v>
      </c>
      <c r="I210" s="16" t="s">
        <v>4159</v>
      </c>
      <c r="J210" s="16" t="s">
        <v>79</v>
      </c>
      <c r="K210" s="16">
        <v>180524.7</v>
      </c>
      <c r="M210" s="15" t="s">
        <v>54</v>
      </c>
      <c r="N210" s="19">
        <v>45660.458113425899</v>
      </c>
    </row>
    <row r="211" spans="1:14" x14ac:dyDescent="0.3">
      <c r="A211" s="23" t="str">
        <f>VLOOKUP(C211,销售员!A:C,3,0)</f>
        <v>陕豫鲁</v>
      </c>
      <c r="B211" s="29">
        <v>816995</v>
      </c>
      <c r="C211" s="16" t="s">
        <v>354</v>
      </c>
      <c r="D211" s="17" t="s">
        <v>355</v>
      </c>
      <c r="E211" s="17" t="s">
        <v>4171</v>
      </c>
      <c r="F211" s="16" t="s">
        <v>356</v>
      </c>
      <c r="G211" s="16" t="s">
        <v>357</v>
      </c>
      <c r="H211" s="16" t="s">
        <v>4175</v>
      </c>
      <c r="I211" s="16" t="s">
        <v>4161</v>
      </c>
      <c r="J211" s="16" t="s">
        <v>79</v>
      </c>
      <c r="K211" s="16">
        <v>65692.759999999995</v>
      </c>
      <c r="M211" s="15" t="s">
        <v>54</v>
      </c>
      <c r="N211" s="19">
        <v>45660.458113425899</v>
      </c>
    </row>
    <row r="212" spans="1:14" x14ac:dyDescent="0.3">
      <c r="A212" s="23" t="str">
        <f>VLOOKUP(C212,销售员!A:C,3,0)</f>
        <v>陕豫鲁</v>
      </c>
      <c r="B212" s="29">
        <v>816995</v>
      </c>
      <c r="C212" s="16" t="s">
        <v>354</v>
      </c>
      <c r="D212" s="17" t="s">
        <v>355</v>
      </c>
      <c r="E212" s="17" t="s">
        <v>4171</v>
      </c>
      <c r="F212" s="16" t="s">
        <v>356</v>
      </c>
      <c r="G212" s="16" t="s">
        <v>357</v>
      </c>
      <c r="H212" s="16" t="s">
        <v>4175</v>
      </c>
      <c r="I212" s="16" t="s">
        <v>4160</v>
      </c>
      <c r="J212" s="16" t="s">
        <v>79</v>
      </c>
      <c r="K212" s="16">
        <v>41179.440000000002</v>
      </c>
      <c r="M212" s="15" t="s">
        <v>54</v>
      </c>
      <c r="N212" s="19">
        <v>45660.458113425899</v>
      </c>
    </row>
    <row r="213" spans="1:14" x14ac:dyDescent="0.3">
      <c r="A213" s="23" t="str">
        <f>VLOOKUP(C213,销售员!A:C,3,0)</f>
        <v>陕豫鲁</v>
      </c>
      <c r="B213" s="29">
        <v>816995</v>
      </c>
      <c r="C213" s="16" t="s">
        <v>354</v>
      </c>
      <c r="D213" s="17" t="s">
        <v>355</v>
      </c>
      <c r="E213" s="17" t="s">
        <v>4171</v>
      </c>
      <c r="F213" s="16" t="s">
        <v>356</v>
      </c>
      <c r="G213" s="16" t="s">
        <v>357</v>
      </c>
      <c r="H213" s="16" t="s">
        <v>4176</v>
      </c>
      <c r="I213" s="16" t="s">
        <v>4158</v>
      </c>
      <c r="J213" s="16" t="s">
        <v>79</v>
      </c>
      <c r="K213" s="16">
        <v>4126981.82</v>
      </c>
      <c r="L213" s="18">
        <v>4640923.6500000004</v>
      </c>
      <c r="M213" s="15" t="s">
        <v>54</v>
      </c>
      <c r="N213" s="19">
        <v>45660.458113425899</v>
      </c>
    </row>
    <row r="214" spans="1:14" x14ac:dyDescent="0.3">
      <c r="A214" s="23" t="str">
        <f>VLOOKUP(C214,销售员!A:C,3,0)</f>
        <v>陕豫鲁</v>
      </c>
      <c r="B214" s="29">
        <v>816995</v>
      </c>
      <c r="C214" s="16" t="s">
        <v>354</v>
      </c>
      <c r="D214" s="17" t="s">
        <v>355</v>
      </c>
      <c r="E214" s="17" t="s">
        <v>4171</v>
      </c>
      <c r="F214" s="16" t="s">
        <v>356</v>
      </c>
      <c r="G214" s="16" t="s">
        <v>357</v>
      </c>
      <c r="H214" s="16" t="s">
        <v>4176</v>
      </c>
      <c r="I214" s="16" t="s">
        <v>4159</v>
      </c>
      <c r="J214" s="16" t="s">
        <v>79</v>
      </c>
      <c r="K214" s="16">
        <v>201374.36</v>
      </c>
      <c r="M214" s="15" t="s">
        <v>54</v>
      </c>
      <c r="N214" s="19">
        <v>45660.458113425899</v>
      </c>
    </row>
    <row r="215" spans="1:14" x14ac:dyDescent="0.3">
      <c r="A215" s="23" t="str">
        <f>VLOOKUP(C215,销售员!A:C,3,0)</f>
        <v>陕豫鲁</v>
      </c>
      <c r="B215" s="29">
        <v>816995</v>
      </c>
      <c r="C215" s="16" t="s">
        <v>354</v>
      </c>
      <c r="D215" s="17" t="s">
        <v>355</v>
      </c>
      <c r="E215" s="17" t="s">
        <v>4171</v>
      </c>
      <c r="F215" s="16" t="s">
        <v>356</v>
      </c>
      <c r="G215" s="16" t="s">
        <v>357</v>
      </c>
      <c r="H215" s="16" t="s">
        <v>4176</v>
      </c>
      <c r="I215" s="16" t="s">
        <v>4161</v>
      </c>
      <c r="J215" s="16" t="s">
        <v>79</v>
      </c>
      <c r="K215" s="16">
        <v>107426.97</v>
      </c>
      <c r="M215" s="15" t="s">
        <v>54</v>
      </c>
      <c r="N215" s="19">
        <v>45660.458113425899</v>
      </c>
    </row>
    <row r="216" spans="1:14" x14ac:dyDescent="0.3">
      <c r="A216" s="23" t="str">
        <f>VLOOKUP(C216,销售员!A:C,3,0)</f>
        <v>陕豫鲁</v>
      </c>
      <c r="B216" s="29">
        <v>816995</v>
      </c>
      <c r="C216" s="16" t="s">
        <v>354</v>
      </c>
      <c r="D216" s="17" t="s">
        <v>355</v>
      </c>
      <c r="E216" s="17" t="s">
        <v>4171</v>
      </c>
      <c r="F216" s="16" t="s">
        <v>356</v>
      </c>
      <c r="G216" s="16" t="s">
        <v>357</v>
      </c>
      <c r="H216" s="16" t="s">
        <v>4176</v>
      </c>
      <c r="I216" s="16" t="s">
        <v>4160</v>
      </c>
      <c r="J216" s="16" t="s">
        <v>79</v>
      </c>
      <c r="K216" s="16">
        <v>65910.509999999995</v>
      </c>
      <c r="M216" s="15" t="s">
        <v>54</v>
      </c>
      <c r="N216" s="19">
        <v>45660.458113425899</v>
      </c>
    </row>
    <row r="217" spans="1:14" x14ac:dyDescent="0.3">
      <c r="A217" s="23" t="str">
        <f>VLOOKUP(C217,销售员!A:C,3,0)</f>
        <v>陕豫鲁</v>
      </c>
      <c r="B217" s="29">
        <v>816995</v>
      </c>
      <c r="C217" s="16" t="s">
        <v>354</v>
      </c>
      <c r="D217" s="17" t="s">
        <v>355</v>
      </c>
      <c r="E217" s="17" t="s">
        <v>4171</v>
      </c>
      <c r="F217" s="16" t="s">
        <v>356</v>
      </c>
      <c r="G217" s="16" t="s">
        <v>357</v>
      </c>
      <c r="H217" s="16" t="s">
        <v>4177</v>
      </c>
      <c r="I217" s="16" t="s">
        <v>4158</v>
      </c>
      <c r="J217" s="16" t="s">
        <v>79</v>
      </c>
      <c r="K217" s="16">
        <v>7035428.7699999996</v>
      </c>
      <c r="L217" s="18">
        <v>7922637.4299999997</v>
      </c>
      <c r="M217" s="15" t="s">
        <v>54</v>
      </c>
      <c r="N217" s="19">
        <v>45660.458113425899</v>
      </c>
    </row>
    <row r="218" spans="1:14" x14ac:dyDescent="0.3">
      <c r="A218" s="23" t="str">
        <f>VLOOKUP(C218,销售员!A:C,3,0)</f>
        <v>陕豫鲁</v>
      </c>
      <c r="B218" s="29">
        <v>816995</v>
      </c>
      <c r="C218" s="16" t="s">
        <v>354</v>
      </c>
      <c r="D218" s="17" t="s">
        <v>355</v>
      </c>
      <c r="E218" s="17" t="s">
        <v>4171</v>
      </c>
      <c r="F218" s="16" t="s">
        <v>356</v>
      </c>
      <c r="G218" s="16" t="s">
        <v>357</v>
      </c>
      <c r="H218" s="16" t="s">
        <v>4177</v>
      </c>
      <c r="I218" s="16" t="s">
        <v>4159</v>
      </c>
      <c r="J218" s="16" t="s">
        <v>79</v>
      </c>
      <c r="K218" s="16">
        <v>353859.09</v>
      </c>
      <c r="M218" s="15" t="s">
        <v>54</v>
      </c>
      <c r="N218" s="19">
        <v>45660.458113425899</v>
      </c>
    </row>
    <row r="219" spans="1:14" x14ac:dyDescent="0.3">
      <c r="A219" s="23" t="str">
        <f>VLOOKUP(C219,销售员!A:C,3,0)</f>
        <v>陕豫鲁</v>
      </c>
      <c r="B219" s="29">
        <v>816995</v>
      </c>
      <c r="C219" s="16" t="s">
        <v>354</v>
      </c>
      <c r="D219" s="17" t="s">
        <v>355</v>
      </c>
      <c r="E219" s="17" t="s">
        <v>4171</v>
      </c>
      <c r="F219" s="16" t="s">
        <v>356</v>
      </c>
      <c r="G219" s="16" t="s">
        <v>357</v>
      </c>
      <c r="H219" s="16" t="s">
        <v>4177</v>
      </c>
      <c r="I219" s="16" t="s">
        <v>4161</v>
      </c>
      <c r="J219" s="16" t="s">
        <v>79</v>
      </c>
      <c r="K219" s="16">
        <v>183143.06</v>
      </c>
      <c r="M219" s="15" t="s">
        <v>54</v>
      </c>
      <c r="N219" s="19">
        <v>45660.458113425899</v>
      </c>
    </row>
    <row r="220" spans="1:14" x14ac:dyDescent="0.3">
      <c r="A220" s="23" t="str">
        <f>VLOOKUP(C220,销售员!A:C,3,0)</f>
        <v>陕豫鲁</v>
      </c>
      <c r="B220" s="29">
        <v>816995</v>
      </c>
      <c r="C220" s="16" t="s">
        <v>354</v>
      </c>
      <c r="D220" s="17" t="s">
        <v>355</v>
      </c>
      <c r="E220" s="17" t="s">
        <v>4171</v>
      </c>
      <c r="F220" s="16" t="s">
        <v>356</v>
      </c>
      <c r="G220" s="16" t="s">
        <v>357</v>
      </c>
      <c r="H220" s="16" t="s">
        <v>4177</v>
      </c>
      <c r="I220" s="16" t="s">
        <v>4160</v>
      </c>
      <c r="J220" s="16" t="s">
        <v>79</v>
      </c>
      <c r="K220" s="16">
        <v>112527.42</v>
      </c>
      <c r="M220" s="15" t="s">
        <v>54</v>
      </c>
      <c r="N220" s="19">
        <v>45660.458113425899</v>
      </c>
    </row>
    <row r="221" spans="1:14" x14ac:dyDescent="0.3">
      <c r="A221" s="23" t="str">
        <f>VLOOKUP(C221,销售员!A:C,3,0)</f>
        <v>黑吉辽</v>
      </c>
      <c r="B221" s="29">
        <v>817033</v>
      </c>
      <c r="C221" s="16" t="s">
        <v>214</v>
      </c>
      <c r="D221" s="17" t="s">
        <v>2001</v>
      </c>
      <c r="E221" s="17" t="s">
        <v>4165</v>
      </c>
      <c r="F221" s="16" t="s">
        <v>2002</v>
      </c>
      <c r="G221" s="16" t="s">
        <v>2003</v>
      </c>
      <c r="H221" s="16" t="s">
        <v>2004</v>
      </c>
      <c r="I221" s="16" t="s">
        <v>4158</v>
      </c>
      <c r="J221" s="16" t="s">
        <v>79</v>
      </c>
      <c r="K221" s="16">
        <v>44205.760000000002</v>
      </c>
      <c r="L221" s="18">
        <v>51916.34</v>
      </c>
      <c r="M221" s="15" t="s">
        <v>94</v>
      </c>
      <c r="N221" s="19">
        <v>45660.4594097222</v>
      </c>
    </row>
    <row r="222" spans="1:14" x14ac:dyDescent="0.3">
      <c r="A222" s="23" t="str">
        <f>VLOOKUP(C222,销售员!A:C,3,0)</f>
        <v>黑吉辽</v>
      </c>
      <c r="B222" s="29">
        <v>817033</v>
      </c>
      <c r="C222" s="16" t="s">
        <v>214</v>
      </c>
      <c r="D222" s="17" t="s">
        <v>2001</v>
      </c>
      <c r="E222" s="17" t="s">
        <v>4165</v>
      </c>
      <c r="F222" s="16" t="s">
        <v>2002</v>
      </c>
      <c r="G222" s="16" t="s">
        <v>2003</v>
      </c>
      <c r="H222" s="16" t="s">
        <v>2004</v>
      </c>
      <c r="I222" s="16" t="s">
        <v>4159</v>
      </c>
      <c r="J222" s="16" t="s">
        <v>79</v>
      </c>
      <c r="K222" s="16">
        <v>4116.8100000000004</v>
      </c>
      <c r="M222" s="15" t="s">
        <v>94</v>
      </c>
      <c r="N222" s="19">
        <v>45660.4594097222</v>
      </c>
    </row>
    <row r="223" spans="1:14" x14ac:dyDescent="0.3">
      <c r="A223" s="23" t="str">
        <f>VLOOKUP(C223,销售员!A:C,3,0)</f>
        <v>黑吉辽</v>
      </c>
      <c r="B223" s="29">
        <v>817033</v>
      </c>
      <c r="C223" s="16" t="s">
        <v>214</v>
      </c>
      <c r="D223" s="17" t="s">
        <v>2001</v>
      </c>
      <c r="E223" s="17" t="s">
        <v>4165</v>
      </c>
      <c r="F223" s="16" t="s">
        <v>2002</v>
      </c>
      <c r="G223" s="16" t="s">
        <v>2003</v>
      </c>
      <c r="H223" s="16" t="s">
        <v>2004</v>
      </c>
      <c r="I223" s="16" t="s">
        <v>4161</v>
      </c>
      <c r="J223" s="16" t="s">
        <v>79</v>
      </c>
      <c r="K223" s="16">
        <v>521.64</v>
      </c>
      <c r="M223" s="15" t="s">
        <v>94</v>
      </c>
      <c r="N223" s="19">
        <v>45660.4594097222</v>
      </c>
    </row>
    <row r="224" spans="1:14" x14ac:dyDescent="0.3">
      <c r="A224" s="23" t="str">
        <f>VLOOKUP(C224,销售员!A:C,3,0)</f>
        <v>黑吉辽</v>
      </c>
      <c r="B224" s="29">
        <v>817033</v>
      </c>
      <c r="C224" s="16" t="s">
        <v>214</v>
      </c>
      <c r="D224" s="17" t="s">
        <v>2001</v>
      </c>
      <c r="E224" s="17" t="s">
        <v>4165</v>
      </c>
      <c r="F224" s="16" t="s">
        <v>2002</v>
      </c>
      <c r="G224" s="16" t="s">
        <v>2003</v>
      </c>
      <c r="H224" s="16" t="s">
        <v>2004</v>
      </c>
      <c r="I224" s="16" t="s">
        <v>4160</v>
      </c>
      <c r="J224" s="16" t="s">
        <v>79</v>
      </c>
      <c r="K224" s="16">
        <v>735.88</v>
      </c>
      <c r="M224" s="15" t="s">
        <v>94</v>
      </c>
      <c r="N224" s="19">
        <v>45660.4594097222</v>
      </c>
    </row>
    <row r="225" spans="1:14" x14ac:dyDescent="0.3">
      <c r="A225" s="23" t="str">
        <f>VLOOKUP(C225,销售员!A:C,3,0)</f>
        <v>沪浙</v>
      </c>
      <c r="B225" s="29">
        <v>816965</v>
      </c>
      <c r="C225" s="16" t="s">
        <v>338</v>
      </c>
      <c r="D225" s="17" t="s">
        <v>371</v>
      </c>
      <c r="E225" s="17" t="s">
        <v>4172</v>
      </c>
      <c r="F225" s="16" t="s">
        <v>372</v>
      </c>
      <c r="G225" s="16" t="s">
        <v>373</v>
      </c>
      <c r="H225" s="16" t="s">
        <v>374</v>
      </c>
      <c r="I225" s="16" t="s">
        <v>4158</v>
      </c>
      <c r="J225" s="16" t="s">
        <v>79</v>
      </c>
      <c r="K225" s="16">
        <v>1430664.01</v>
      </c>
      <c r="L225" s="18">
        <v>1684768.05</v>
      </c>
      <c r="M225" s="15" t="s">
        <v>127</v>
      </c>
      <c r="N225" s="19">
        <v>45660.460833333302</v>
      </c>
    </row>
    <row r="226" spans="1:14" x14ac:dyDescent="0.3">
      <c r="A226" s="23" t="str">
        <f>VLOOKUP(C226,销售员!A:C,3,0)</f>
        <v>沪浙</v>
      </c>
      <c r="B226" s="29">
        <v>816965</v>
      </c>
      <c r="C226" s="16" t="s">
        <v>338</v>
      </c>
      <c r="D226" s="17" t="s">
        <v>371</v>
      </c>
      <c r="E226" s="17" t="s">
        <v>4172</v>
      </c>
      <c r="F226" s="16" t="s">
        <v>372</v>
      </c>
      <c r="G226" s="16" t="s">
        <v>373</v>
      </c>
      <c r="H226" s="16" t="s">
        <v>374</v>
      </c>
      <c r="I226" s="16" t="s">
        <v>4159</v>
      </c>
      <c r="J226" s="16" t="s">
        <v>79</v>
      </c>
      <c r="K226" s="16">
        <v>137793.43</v>
      </c>
      <c r="M226" s="15" t="s">
        <v>127</v>
      </c>
      <c r="N226" s="19">
        <v>45660.460833333302</v>
      </c>
    </row>
    <row r="227" spans="1:14" x14ac:dyDescent="0.3">
      <c r="A227" s="23" t="str">
        <f>VLOOKUP(C227,销售员!A:C,3,0)</f>
        <v>沪浙</v>
      </c>
      <c r="B227" s="29">
        <v>816965</v>
      </c>
      <c r="C227" s="16" t="s">
        <v>338</v>
      </c>
      <c r="D227" s="17" t="s">
        <v>371</v>
      </c>
      <c r="E227" s="17" t="s">
        <v>4172</v>
      </c>
      <c r="F227" s="16" t="s">
        <v>372</v>
      </c>
      <c r="G227" s="16" t="s">
        <v>373</v>
      </c>
      <c r="H227" s="16" t="s">
        <v>374</v>
      </c>
      <c r="I227" s="16" t="s">
        <v>4161</v>
      </c>
      <c r="J227" s="16" t="s">
        <v>79</v>
      </c>
      <c r="K227" s="16">
        <v>16610.84</v>
      </c>
      <c r="M227" s="15" t="s">
        <v>127</v>
      </c>
      <c r="N227" s="19">
        <v>45660.460833333302</v>
      </c>
    </row>
    <row r="228" spans="1:14" x14ac:dyDescent="0.3">
      <c r="A228" s="23" t="str">
        <f>VLOOKUP(C228,销售员!A:C,3,0)</f>
        <v>沪浙</v>
      </c>
      <c r="B228" s="29">
        <v>816965</v>
      </c>
      <c r="C228" s="16" t="s">
        <v>338</v>
      </c>
      <c r="D228" s="17" t="s">
        <v>371</v>
      </c>
      <c r="E228" s="17" t="s">
        <v>4172</v>
      </c>
      <c r="F228" s="16" t="s">
        <v>372</v>
      </c>
      <c r="G228" s="16" t="s">
        <v>373</v>
      </c>
      <c r="H228" s="16" t="s">
        <v>374</v>
      </c>
      <c r="I228" s="16" t="s">
        <v>4160</v>
      </c>
      <c r="J228" s="16" t="s">
        <v>79</v>
      </c>
      <c r="K228" s="16">
        <v>23885.03</v>
      </c>
      <c r="M228" s="15" t="s">
        <v>127</v>
      </c>
      <c r="N228" s="19">
        <v>45660.460833333302</v>
      </c>
    </row>
    <row r="229" spans="1:14" x14ac:dyDescent="0.3">
      <c r="A229" s="23" t="str">
        <f>VLOOKUP(C229,销售员!A:C,3,0)</f>
        <v>沪浙</v>
      </c>
      <c r="B229" s="29">
        <v>817031</v>
      </c>
      <c r="C229" s="16" t="s">
        <v>604</v>
      </c>
      <c r="D229" s="17" t="s">
        <v>2287</v>
      </c>
      <c r="E229" s="17" t="s">
        <v>4165</v>
      </c>
      <c r="F229" s="16" t="s">
        <v>2255</v>
      </c>
      <c r="G229" s="16" t="s">
        <v>2288</v>
      </c>
      <c r="H229" s="16" t="s">
        <v>2289</v>
      </c>
      <c r="I229" s="16" t="s">
        <v>4158</v>
      </c>
      <c r="J229" s="16" t="s">
        <v>79</v>
      </c>
      <c r="K229" s="16">
        <v>270944.46000000002</v>
      </c>
      <c r="L229" s="18">
        <v>291825.90000000002</v>
      </c>
      <c r="M229" s="15" t="s">
        <v>127</v>
      </c>
      <c r="N229" s="19">
        <v>45660.462881944397</v>
      </c>
    </row>
    <row r="230" spans="1:14" x14ac:dyDescent="0.3">
      <c r="A230" s="23" t="str">
        <f>VLOOKUP(C230,销售员!A:C,3,0)</f>
        <v>沪浙</v>
      </c>
      <c r="B230" s="29">
        <v>817031</v>
      </c>
      <c r="C230" s="16" t="s">
        <v>604</v>
      </c>
      <c r="D230" s="17" t="s">
        <v>2287</v>
      </c>
      <c r="E230" s="17" t="s">
        <v>4165</v>
      </c>
      <c r="F230" s="16" t="s">
        <v>2255</v>
      </c>
      <c r="G230" s="16" t="s">
        <v>2288</v>
      </c>
      <c r="H230" s="16" t="s">
        <v>2289</v>
      </c>
      <c r="I230" s="16" t="s">
        <v>4159</v>
      </c>
      <c r="J230" s="16" t="s">
        <v>79</v>
      </c>
      <c r="K230" s="16">
        <v>0</v>
      </c>
      <c r="M230" s="15" t="s">
        <v>127</v>
      </c>
      <c r="N230" s="19">
        <v>45660.462881944397</v>
      </c>
    </row>
    <row r="231" spans="1:14" x14ac:dyDescent="0.3">
      <c r="A231" s="23" t="str">
        <f>VLOOKUP(C231,销售员!A:C,3,0)</f>
        <v>沪浙</v>
      </c>
      <c r="B231" s="29">
        <v>817031</v>
      </c>
      <c r="C231" s="16" t="s">
        <v>604</v>
      </c>
      <c r="D231" s="17" t="s">
        <v>2287</v>
      </c>
      <c r="E231" s="17" t="s">
        <v>4165</v>
      </c>
      <c r="F231" s="16" t="s">
        <v>2255</v>
      </c>
      <c r="G231" s="16" t="s">
        <v>2288</v>
      </c>
      <c r="H231" s="16" t="s">
        <v>2289</v>
      </c>
      <c r="I231" s="16" t="s">
        <v>4161</v>
      </c>
      <c r="J231" s="16" t="s">
        <v>79</v>
      </c>
      <c r="K231" s="16">
        <v>3623.14</v>
      </c>
      <c r="M231" s="15" t="s">
        <v>127</v>
      </c>
      <c r="N231" s="19">
        <v>45660.462881944397</v>
      </c>
    </row>
    <row r="232" spans="1:14" x14ac:dyDescent="0.3">
      <c r="A232" s="23" t="str">
        <f>VLOOKUP(C232,销售员!A:C,3,0)</f>
        <v>沪浙</v>
      </c>
      <c r="B232" s="29">
        <v>817031</v>
      </c>
      <c r="C232" s="16" t="s">
        <v>604</v>
      </c>
      <c r="D232" s="17" t="s">
        <v>2287</v>
      </c>
      <c r="E232" s="17" t="s">
        <v>4165</v>
      </c>
      <c r="F232" s="16" t="s">
        <v>2255</v>
      </c>
      <c r="G232" s="16" t="s">
        <v>2288</v>
      </c>
      <c r="H232" s="16" t="s">
        <v>2289</v>
      </c>
      <c r="I232" s="16" t="s">
        <v>4160</v>
      </c>
      <c r="J232" s="16" t="s">
        <v>79</v>
      </c>
      <c r="K232" s="16">
        <v>4125.97</v>
      </c>
      <c r="M232" s="15" t="s">
        <v>127</v>
      </c>
      <c r="N232" s="19">
        <v>45660.462881944397</v>
      </c>
    </row>
    <row r="233" spans="1:14" x14ac:dyDescent="0.3">
      <c r="A233" s="23" t="str">
        <f>VLOOKUP(C233,销售员!A:C,3,0)</f>
        <v>晋蒙宁</v>
      </c>
      <c r="B233" s="29">
        <v>817035</v>
      </c>
      <c r="C233" s="16" t="s">
        <v>378</v>
      </c>
      <c r="D233" s="17" t="s">
        <v>379</v>
      </c>
      <c r="E233" s="17" t="s">
        <v>4165</v>
      </c>
      <c r="F233" s="16" t="s">
        <v>380</v>
      </c>
      <c r="G233" s="16" t="s">
        <v>381</v>
      </c>
      <c r="H233" s="16" t="s">
        <v>382</v>
      </c>
      <c r="I233" s="16" t="s">
        <v>4158</v>
      </c>
      <c r="J233" s="16" t="s">
        <v>79</v>
      </c>
      <c r="K233" s="16">
        <v>100724.61</v>
      </c>
      <c r="L233" s="18">
        <v>119727.76</v>
      </c>
      <c r="M233" s="15" t="s">
        <v>54</v>
      </c>
      <c r="N233" s="19">
        <v>45660.466979166697</v>
      </c>
    </row>
    <row r="234" spans="1:14" x14ac:dyDescent="0.3">
      <c r="A234" s="23" t="str">
        <f>VLOOKUP(C234,销售员!A:C,3,0)</f>
        <v>晋蒙宁</v>
      </c>
      <c r="B234" s="29">
        <v>817035</v>
      </c>
      <c r="C234" s="16" t="s">
        <v>378</v>
      </c>
      <c r="D234" s="17" t="s">
        <v>379</v>
      </c>
      <c r="E234" s="17" t="s">
        <v>4165</v>
      </c>
      <c r="F234" s="16" t="s">
        <v>380</v>
      </c>
      <c r="G234" s="16" t="s">
        <v>381</v>
      </c>
      <c r="H234" s="16" t="s">
        <v>382</v>
      </c>
      <c r="I234" s="16" t="s">
        <v>4159</v>
      </c>
      <c r="J234" s="16" t="s">
        <v>79</v>
      </c>
      <c r="K234" s="16">
        <v>11961.14</v>
      </c>
      <c r="M234" s="15" t="s">
        <v>54</v>
      </c>
      <c r="N234" s="19">
        <v>45660.466979166697</v>
      </c>
    </row>
    <row r="235" spans="1:14" x14ac:dyDescent="0.3">
      <c r="A235" s="23" t="str">
        <f>VLOOKUP(C235,销售员!A:C,3,0)</f>
        <v>晋蒙宁</v>
      </c>
      <c r="B235" s="29">
        <v>817035</v>
      </c>
      <c r="C235" s="16" t="s">
        <v>378</v>
      </c>
      <c r="D235" s="17" t="s">
        <v>379</v>
      </c>
      <c r="E235" s="17" t="s">
        <v>4165</v>
      </c>
      <c r="F235" s="16" t="s">
        <v>380</v>
      </c>
      <c r="G235" s="16" t="s">
        <v>381</v>
      </c>
      <c r="H235" s="16" t="s">
        <v>382</v>
      </c>
      <c r="I235" s="16" t="s">
        <v>4161</v>
      </c>
      <c r="J235" s="16" t="s">
        <v>79</v>
      </c>
      <c r="K235" s="16">
        <v>12.38</v>
      </c>
      <c r="M235" s="15" t="s">
        <v>54</v>
      </c>
      <c r="N235" s="19">
        <v>45660.466979166697</v>
      </c>
    </row>
    <row r="236" spans="1:14" x14ac:dyDescent="0.3">
      <c r="A236" s="23" t="str">
        <f>VLOOKUP(C236,销售员!A:C,3,0)</f>
        <v>晋蒙宁</v>
      </c>
      <c r="B236" s="29">
        <v>817035</v>
      </c>
      <c r="C236" s="16" t="s">
        <v>378</v>
      </c>
      <c r="D236" s="17" t="s">
        <v>379</v>
      </c>
      <c r="E236" s="17" t="s">
        <v>4165</v>
      </c>
      <c r="F236" s="16" t="s">
        <v>380</v>
      </c>
      <c r="G236" s="16" t="s">
        <v>381</v>
      </c>
      <c r="H236" s="16" t="s">
        <v>382</v>
      </c>
      <c r="I236" s="16" t="s">
        <v>4160</v>
      </c>
      <c r="J236" s="16" t="s">
        <v>79</v>
      </c>
      <c r="K236" s="16">
        <v>1712.19</v>
      </c>
      <c r="M236" s="15" t="s">
        <v>54</v>
      </c>
      <c r="N236" s="19">
        <v>45660.466979166697</v>
      </c>
    </row>
    <row r="237" spans="1:14" x14ac:dyDescent="0.3">
      <c r="A237" s="23" t="str">
        <f>VLOOKUP(C237,销售员!A:C,3,0)</f>
        <v>黑吉辽</v>
      </c>
      <c r="B237" s="29">
        <v>817078</v>
      </c>
      <c r="C237" s="16" t="s">
        <v>214</v>
      </c>
      <c r="D237" s="17" t="s">
        <v>2001</v>
      </c>
      <c r="E237" s="17" t="s">
        <v>4165</v>
      </c>
      <c r="F237" s="16" t="s">
        <v>2002</v>
      </c>
      <c r="G237" s="16" t="s">
        <v>2003</v>
      </c>
      <c r="H237" s="16" t="s">
        <v>2004</v>
      </c>
      <c r="I237" s="16" t="s">
        <v>4158</v>
      </c>
      <c r="J237" s="16" t="s">
        <v>79</v>
      </c>
      <c r="K237" s="16">
        <v>44205.760000000002</v>
      </c>
      <c r="L237" s="18">
        <v>51916.34</v>
      </c>
      <c r="M237" s="15" t="s">
        <v>94</v>
      </c>
      <c r="N237" s="19">
        <v>45660.599340277797</v>
      </c>
    </row>
    <row r="238" spans="1:14" x14ac:dyDescent="0.3">
      <c r="A238" s="23" t="str">
        <f>VLOOKUP(C238,销售员!A:C,3,0)</f>
        <v>黑吉辽</v>
      </c>
      <c r="B238" s="29">
        <v>817078</v>
      </c>
      <c r="C238" s="16" t="s">
        <v>214</v>
      </c>
      <c r="D238" s="17" t="s">
        <v>2001</v>
      </c>
      <c r="E238" s="17" t="s">
        <v>4165</v>
      </c>
      <c r="F238" s="16" t="s">
        <v>2002</v>
      </c>
      <c r="G238" s="16" t="s">
        <v>2003</v>
      </c>
      <c r="H238" s="16" t="s">
        <v>2004</v>
      </c>
      <c r="I238" s="16" t="s">
        <v>4159</v>
      </c>
      <c r="J238" s="16" t="s">
        <v>79</v>
      </c>
      <c r="K238" s="16">
        <v>4116.8100000000004</v>
      </c>
      <c r="M238" s="15" t="s">
        <v>94</v>
      </c>
      <c r="N238" s="19">
        <v>45660.599340277797</v>
      </c>
    </row>
    <row r="239" spans="1:14" x14ac:dyDescent="0.3">
      <c r="A239" s="23" t="str">
        <f>VLOOKUP(C239,销售员!A:C,3,0)</f>
        <v>黑吉辽</v>
      </c>
      <c r="B239" s="29">
        <v>817078</v>
      </c>
      <c r="C239" s="16" t="s">
        <v>214</v>
      </c>
      <c r="D239" s="17" t="s">
        <v>2001</v>
      </c>
      <c r="E239" s="17" t="s">
        <v>4165</v>
      </c>
      <c r="F239" s="16" t="s">
        <v>2002</v>
      </c>
      <c r="G239" s="16" t="s">
        <v>2003</v>
      </c>
      <c r="H239" s="16" t="s">
        <v>2004</v>
      </c>
      <c r="I239" s="16" t="s">
        <v>4161</v>
      </c>
      <c r="J239" s="16" t="s">
        <v>79</v>
      </c>
      <c r="K239" s="16">
        <v>521.64</v>
      </c>
      <c r="M239" s="15" t="s">
        <v>94</v>
      </c>
      <c r="N239" s="19">
        <v>45660.599340277797</v>
      </c>
    </row>
    <row r="240" spans="1:14" x14ac:dyDescent="0.3">
      <c r="A240" s="23" t="str">
        <f>VLOOKUP(C240,销售员!A:C,3,0)</f>
        <v>黑吉辽</v>
      </c>
      <c r="B240" s="29">
        <v>817078</v>
      </c>
      <c r="C240" s="16" t="s">
        <v>214</v>
      </c>
      <c r="D240" s="17" t="s">
        <v>2001</v>
      </c>
      <c r="E240" s="17" t="s">
        <v>4165</v>
      </c>
      <c r="F240" s="16" t="s">
        <v>2002</v>
      </c>
      <c r="G240" s="16" t="s">
        <v>2003</v>
      </c>
      <c r="H240" s="16" t="s">
        <v>2004</v>
      </c>
      <c r="I240" s="16" t="s">
        <v>4160</v>
      </c>
      <c r="J240" s="16" t="s">
        <v>79</v>
      </c>
      <c r="K240" s="16">
        <v>735.88</v>
      </c>
      <c r="M240" s="15" t="s">
        <v>94</v>
      </c>
      <c r="N240" s="19">
        <v>45660.599340277797</v>
      </c>
    </row>
    <row r="241" spans="1:14" x14ac:dyDescent="0.3">
      <c r="A241" s="23" t="str">
        <f>VLOOKUP(C241,销售员!A:C,3,0)</f>
        <v>黑吉辽</v>
      </c>
      <c r="B241" s="29">
        <v>816997</v>
      </c>
      <c r="C241" s="16" t="s">
        <v>214</v>
      </c>
      <c r="D241" s="17" t="s">
        <v>387</v>
      </c>
      <c r="E241" s="17" t="s">
        <v>4165</v>
      </c>
      <c r="F241" s="16" t="s">
        <v>388</v>
      </c>
      <c r="G241" s="16" t="s">
        <v>389</v>
      </c>
      <c r="H241" s="16" t="s">
        <v>390</v>
      </c>
      <c r="I241" s="16" t="s">
        <v>4158</v>
      </c>
      <c r="J241" s="16" t="s">
        <v>79</v>
      </c>
      <c r="K241" s="16">
        <v>31264.26</v>
      </c>
      <c r="L241" s="18">
        <v>34528.080000000002</v>
      </c>
      <c r="M241" s="15" t="s">
        <v>94</v>
      </c>
      <c r="N241" s="19">
        <v>45660.599594907399</v>
      </c>
    </row>
    <row r="242" spans="1:14" x14ac:dyDescent="0.3">
      <c r="A242" s="23" t="str">
        <f>VLOOKUP(C242,销售员!A:C,3,0)</f>
        <v>黑吉辽</v>
      </c>
      <c r="B242" s="29">
        <v>816997</v>
      </c>
      <c r="C242" s="16" t="s">
        <v>214</v>
      </c>
      <c r="D242" s="17" t="s">
        <v>387</v>
      </c>
      <c r="E242" s="17" t="s">
        <v>4165</v>
      </c>
      <c r="F242" s="16" t="s">
        <v>388</v>
      </c>
      <c r="G242" s="16" t="s">
        <v>389</v>
      </c>
      <c r="H242" s="16" t="s">
        <v>390</v>
      </c>
      <c r="I242" s="16" t="s">
        <v>4159</v>
      </c>
      <c r="J242" s="16" t="s">
        <v>79</v>
      </c>
      <c r="K242" s="16">
        <v>316.52999999999997</v>
      </c>
      <c r="M242" s="15" t="s">
        <v>94</v>
      </c>
      <c r="N242" s="19">
        <v>45660.599594907399</v>
      </c>
    </row>
    <row r="243" spans="1:14" x14ac:dyDescent="0.3">
      <c r="A243" s="23" t="str">
        <f>VLOOKUP(C243,销售员!A:C,3,0)</f>
        <v>黑吉辽</v>
      </c>
      <c r="B243" s="29">
        <v>816997</v>
      </c>
      <c r="C243" s="16" t="s">
        <v>214</v>
      </c>
      <c r="D243" s="17" t="s">
        <v>387</v>
      </c>
      <c r="E243" s="17" t="s">
        <v>4165</v>
      </c>
      <c r="F243" s="16" t="s">
        <v>388</v>
      </c>
      <c r="G243" s="16" t="s">
        <v>389</v>
      </c>
      <c r="H243" s="16" t="s">
        <v>390</v>
      </c>
      <c r="I243" s="16" t="s">
        <v>4161</v>
      </c>
      <c r="J243" s="16" t="s">
        <v>79</v>
      </c>
      <c r="K243" s="16">
        <v>394.29</v>
      </c>
      <c r="M243" s="15" t="s">
        <v>94</v>
      </c>
      <c r="N243" s="19">
        <v>45660.599594907399</v>
      </c>
    </row>
    <row r="244" spans="1:14" x14ac:dyDescent="0.3">
      <c r="A244" s="23" t="str">
        <f>VLOOKUP(C244,销售员!A:C,3,0)</f>
        <v>黑吉辽</v>
      </c>
      <c r="B244" s="29">
        <v>816997</v>
      </c>
      <c r="C244" s="16" t="s">
        <v>214</v>
      </c>
      <c r="D244" s="17" t="s">
        <v>387</v>
      </c>
      <c r="E244" s="17" t="s">
        <v>4165</v>
      </c>
      <c r="F244" s="16" t="s">
        <v>388</v>
      </c>
      <c r="G244" s="16" t="s">
        <v>389</v>
      </c>
      <c r="H244" s="16" t="s">
        <v>390</v>
      </c>
      <c r="I244" s="16" t="s">
        <v>4160</v>
      </c>
      <c r="J244" s="16" t="s">
        <v>79</v>
      </c>
      <c r="K244" s="16">
        <v>481.19</v>
      </c>
      <c r="M244" s="15" t="s">
        <v>94</v>
      </c>
      <c r="N244" s="19">
        <v>45660.599594907399</v>
      </c>
    </row>
    <row r="245" spans="1:14" x14ac:dyDescent="0.3">
      <c r="A245" s="23" t="str">
        <f>VLOOKUP(C245,销售员!A:C,3,0)</f>
        <v>京津冀</v>
      </c>
      <c r="B245" s="29">
        <v>817032</v>
      </c>
      <c r="C245" s="16" t="s">
        <v>392</v>
      </c>
      <c r="D245" s="17" t="s">
        <v>393</v>
      </c>
      <c r="E245" s="17" t="s">
        <v>4165</v>
      </c>
      <c r="F245" s="16" t="s">
        <v>394</v>
      </c>
      <c r="G245" s="16" t="s">
        <v>395</v>
      </c>
      <c r="H245" s="16" t="s">
        <v>396</v>
      </c>
      <c r="I245" s="16" t="s">
        <v>4158</v>
      </c>
      <c r="J245" s="16" t="s">
        <v>79</v>
      </c>
      <c r="K245" s="16">
        <v>373988.86</v>
      </c>
      <c r="L245" s="18">
        <v>493920.86</v>
      </c>
      <c r="M245" s="15" t="s">
        <v>83</v>
      </c>
      <c r="N245" s="19">
        <v>45660.610312500001</v>
      </c>
    </row>
    <row r="246" spans="1:14" x14ac:dyDescent="0.3">
      <c r="A246" s="23" t="str">
        <f>VLOOKUP(C246,销售员!A:C,3,0)</f>
        <v>京津冀</v>
      </c>
      <c r="B246" s="29">
        <v>817032</v>
      </c>
      <c r="C246" s="16" t="s">
        <v>392</v>
      </c>
      <c r="D246" s="17" t="s">
        <v>393</v>
      </c>
      <c r="E246" s="17" t="s">
        <v>4165</v>
      </c>
      <c r="F246" s="16" t="s">
        <v>394</v>
      </c>
      <c r="G246" s="16" t="s">
        <v>395</v>
      </c>
      <c r="H246" s="16" t="s">
        <v>396</v>
      </c>
      <c r="I246" s="16" t="s">
        <v>4159</v>
      </c>
      <c r="J246" s="16" t="s">
        <v>79</v>
      </c>
      <c r="K246" s="16">
        <v>86421.84</v>
      </c>
      <c r="M246" s="15" t="s">
        <v>83</v>
      </c>
      <c r="N246" s="19">
        <v>45660.610312500001</v>
      </c>
    </row>
    <row r="247" spans="1:14" x14ac:dyDescent="0.3">
      <c r="A247" s="23" t="str">
        <f>VLOOKUP(C247,销售员!A:C,3,0)</f>
        <v>京津冀</v>
      </c>
      <c r="B247" s="29">
        <v>817032</v>
      </c>
      <c r="C247" s="16" t="s">
        <v>392</v>
      </c>
      <c r="D247" s="17" t="s">
        <v>393</v>
      </c>
      <c r="E247" s="17" t="s">
        <v>4165</v>
      </c>
      <c r="F247" s="16" t="s">
        <v>394</v>
      </c>
      <c r="G247" s="16" t="s">
        <v>395</v>
      </c>
      <c r="H247" s="16" t="s">
        <v>396</v>
      </c>
      <c r="I247" s="16" t="s">
        <v>4161</v>
      </c>
      <c r="J247" s="16" t="s">
        <v>79</v>
      </c>
      <c r="K247" s="16">
        <v>4282.74</v>
      </c>
      <c r="M247" s="15" t="s">
        <v>83</v>
      </c>
      <c r="N247" s="19">
        <v>45660.610312500001</v>
      </c>
    </row>
    <row r="248" spans="1:14" x14ac:dyDescent="0.3">
      <c r="A248" s="23" t="str">
        <f>VLOOKUP(C248,销售员!A:C,3,0)</f>
        <v>京津冀</v>
      </c>
      <c r="B248" s="29">
        <v>817032</v>
      </c>
      <c r="C248" s="16" t="s">
        <v>392</v>
      </c>
      <c r="D248" s="17" t="s">
        <v>393</v>
      </c>
      <c r="E248" s="17" t="s">
        <v>4165</v>
      </c>
      <c r="F248" s="16" t="s">
        <v>394</v>
      </c>
      <c r="G248" s="16" t="s">
        <v>395</v>
      </c>
      <c r="H248" s="16" t="s">
        <v>396</v>
      </c>
      <c r="I248" s="16" t="s">
        <v>4160</v>
      </c>
      <c r="J248" s="16" t="s">
        <v>79</v>
      </c>
      <c r="K248" s="16">
        <v>7011.69</v>
      </c>
      <c r="M248" s="15" t="s">
        <v>83</v>
      </c>
      <c r="N248" s="19">
        <v>45660.610312500001</v>
      </c>
    </row>
    <row r="249" spans="1:14" x14ac:dyDescent="0.3">
      <c r="A249" s="23" t="str">
        <f>VLOOKUP(C249,销售员!A:C,3,0)</f>
        <v>陕豫鲁</v>
      </c>
      <c r="B249" s="29">
        <v>817029</v>
      </c>
      <c r="C249" s="16" t="s">
        <v>400</v>
      </c>
      <c r="D249" s="17" t="s">
        <v>401</v>
      </c>
      <c r="E249" s="17" t="s">
        <v>4165</v>
      </c>
      <c r="F249" s="16" t="s">
        <v>402</v>
      </c>
      <c r="G249" s="16" t="s">
        <v>403</v>
      </c>
      <c r="H249" s="16" t="s">
        <v>404</v>
      </c>
      <c r="I249" s="16" t="s">
        <v>4158</v>
      </c>
      <c r="J249" s="16" t="s">
        <v>79</v>
      </c>
      <c r="K249" s="16">
        <v>120450.64</v>
      </c>
      <c r="L249" s="18">
        <v>146408.45000000001</v>
      </c>
      <c r="M249" s="15" t="s">
        <v>83</v>
      </c>
      <c r="N249" s="19">
        <v>45660.612708333298</v>
      </c>
    </row>
    <row r="250" spans="1:14" x14ac:dyDescent="0.3">
      <c r="A250" s="23" t="str">
        <f>VLOOKUP(C250,销售员!A:C,3,0)</f>
        <v>陕豫鲁</v>
      </c>
      <c r="B250" s="29">
        <v>817029</v>
      </c>
      <c r="C250" s="16" t="s">
        <v>400</v>
      </c>
      <c r="D250" s="17" t="s">
        <v>401</v>
      </c>
      <c r="E250" s="17" t="s">
        <v>4165</v>
      </c>
      <c r="F250" s="16" t="s">
        <v>402</v>
      </c>
      <c r="G250" s="16" t="s">
        <v>403</v>
      </c>
      <c r="H250" s="16" t="s">
        <v>404</v>
      </c>
      <c r="I250" s="16" t="s">
        <v>4159</v>
      </c>
      <c r="J250" s="16" t="s">
        <v>79</v>
      </c>
      <c r="K250" s="16">
        <v>16084.08</v>
      </c>
      <c r="M250" s="15" t="s">
        <v>83</v>
      </c>
      <c r="N250" s="19">
        <v>45660.612708333298</v>
      </c>
    </row>
    <row r="251" spans="1:14" x14ac:dyDescent="0.3">
      <c r="A251" s="23" t="str">
        <f>VLOOKUP(C251,销售员!A:C,3,0)</f>
        <v>陕豫鲁</v>
      </c>
      <c r="B251" s="29">
        <v>817029</v>
      </c>
      <c r="C251" s="16" t="s">
        <v>400</v>
      </c>
      <c r="D251" s="17" t="s">
        <v>401</v>
      </c>
      <c r="E251" s="17" t="s">
        <v>4165</v>
      </c>
      <c r="F251" s="16" t="s">
        <v>402</v>
      </c>
      <c r="G251" s="16" t="s">
        <v>403</v>
      </c>
      <c r="H251" s="16" t="s">
        <v>404</v>
      </c>
      <c r="I251" s="16" t="s">
        <v>4161</v>
      </c>
      <c r="J251" s="16" t="s">
        <v>79</v>
      </c>
      <c r="K251" s="16">
        <v>1206.1099999999999</v>
      </c>
      <c r="M251" s="15" t="s">
        <v>83</v>
      </c>
      <c r="N251" s="19">
        <v>45660.612708333298</v>
      </c>
    </row>
    <row r="252" spans="1:14" x14ac:dyDescent="0.3">
      <c r="A252" s="23" t="str">
        <f>VLOOKUP(C252,销售员!A:C,3,0)</f>
        <v>陕豫鲁</v>
      </c>
      <c r="B252" s="29">
        <v>817029</v>
      </c>
      <c r="C252" s="16" t="s">
        <v>400</v>
      </c>
      <c r="D252" s="17" t="s">
        <v>401</v>
      </c>
      <c r="E252" s="17" t="s">
        <v>4165</v>
      </c>
      <c r="F252" s="16" t="s">
        <v>402</v>
      </c>
      <c r="G252" s="16" t="s">
        <v>403</v>
      </c>
      <c r="H252" s="16" t="s">
        <v>404</v>
      </c>
      <c r="I252" s="16" t="s">
        <v>4160</v>
      </c>
      <c r="J252" s="16" t="s">
        <v>79</v>
      </c>
      <c r="K252" s="16">
        <v>2079.2199999999998</v>
      </c>
      <c r="M252" s="15" t="s">
        <v>83</v>
      </c>
      <c r="N252" s="19">
        <v>45660.612708333298</v>
      </c>
    </row>
    <row r="253" spans="1:14" x14ac:dyDescent="0.3">
      <c r="A253" s="23" t="str">
        <f>VLOOKUP(C253,销售员!A:C,3,0)</f>
        <v>陕豫鲁</v>
      </c>
      <c r="B253" s="29">
        <v>817025</v>
      </c>
      <c r="C253" s="16" t="s">
        <v>400</v>
      </c>
      <c r="D253" s="17" t="s">
        <v>406</v>
      </c>
      <c r="E253" s="17" t="s">
        <v>4165</v>
      </c>
      <c r="F253" s="16" t="s">
        <v>402</v>
      </c>
      <c r="G253" s="16" t="s">
        <v>407</v>
      </c>
      <c r="H253" s="16" t="s">
        <v>408</v>
      </c>
      <c r="I253" s="16" t="s">
        <v>4158</v>
      </c>
      <c r="J253" s="16" t="s">
        <v>79</v>
      </c>
      <c r="K253" s="16">
        <v>48706.3</v>
      </c>
      <c r="L253" s="18">
        <v>56045.8</v>
      </c>
      <c r="M253" s="15" t="s">
        <v>83</v>
      </c>
      <c r="N253" s="19">
        <v>45660.614537037</v>
      </c>
    </row>
    <row r="254" spans="1:14" x14ac:dyDescent="0.3">
      <c r="A254" s="23" t="str">
        <f>VLOOKUP(C254,销售员!A:C,3,0)</f>
        <v>陕豫鲁</v>
      </c>
      <c r="B254" s="29">
        <v>817025</v>
      </c>
      <c r="C254" s="16" t="s">
        <v>400</v>
      </c>
      <c r="D254" s="17" t="s">
        <v>406</v>
      </c>
      <c r="E254" s="17" t="s">
        <v>4165</v>
      </c>
      <c r="F254" s="16" t="s">
        <v>402</v>
      </c>
      <c r="G254" s="16" t="s">
        <v>407</v>
      </c>
      <c r="H254" s="16" t="s">
        <v>408</v>
      </c>
      <c r="I254" s="16" t="s">
        <v>4159</v>
      </c>
      <c r="J254" s="16" t="s">
        <v>79</v>
      </c>
      <c r="K254" s="16">
        <v>3373.08</v>
      </c>
      <c r="M254" s="15" t="s">
        <v>83</v>
      </c>
      <c r="N254" s="19">
        <v>45660.614537037</v>
      </c>
    </row>
    <row r="255" spans="1:14" x14ac:dyDescent="0.3">
      <c r="A255" s="23" t="str">
        <f>VLOOKUP(C255,销售员!A:C,3,0)</f>
        <v>陕豫鲁</v>
      </c>
      <c r="B255" s="29">
        <v>817025</v>
      </c>
      <c r="C255" s="16" t="s">
        <v>400</v>
      </c>
      <c r="D255" s="17" t="s">
        <v>406</v>
      </c>
      <c r="E255" s="17" t="s">
        <v>4165</v>
      </c>
      <c r="F255" s="16" t="s">
        <v>402</v>
      </c>
      <c r="G255" s="16" t="s">
        <v>407</v>
      </c>
      <c r="H255" s="16" t="s">
        <v>408</v>
      </c>
      <c r="I255" s="16" t="s">
        <v>4161</v>
      </c>
      <c r="J255" s="16" t="s">
        <v>79</v>
      </c>
      <c r="K255" s="16">
        <v>651.28</v>
      </c>
      <c r="M255" s="15" t="s">
        <v>83</v>
      </c>
      <c r="N255" s="19">
        <v>45660.614537037</v>
      </c>
    </row>
    <row r="256" spans="1:14" x14ac:dyDescent="0.3">
      <c r="A256" s="23" t="str">
        <f>VLOOKUP(C256,销售员!A:C,3,0)</f>
        <v>陕豫鲁</v>
      </c>
      <c r="B256" s="29">
        <v>817025</v>
      </c>
      <c r="C256" s="16" t="s">
        <v>400</v>
      </c>
      <c r="D256" s="17" t="s">
        <v>406</v>
      </c>
      <c r="E256" s="17" t="s">
        <v>4165</v>
      </c>
      <c r="F256" s="16" t="s">
        <v>402</v>
      </c>
      <c r="G256" s="16" t="s">
        <v>407</v>
      </c>
      <c r="H256" s="16" t="s">
        <v>408</v>
      </c>
      <c r="I256" s="16" t="s">
        <v>4160</v>
      </c>
      <c r="J256" s="16" t="s">
        <v>79</v>
      </c>
      <c r="K256" s="16">
        <v>793.08</v>
      </c>
      <c r="M256" s="15" t="s">
        <v>83</v>
      </c>
      <c r="N256" s="19">
        <v>45660.614537037</v>
      </c>
    </row>
    <row r="257" spans="1:14" x14ac:dyDescent="0.3">
      <c r="A257" s="23" t="str">
        <f>VLOOKUP(C257,销售员!A:C,3,0)</f>
        <v>湘桂琼</v>
      </c>
      <c r="B257" s="29">
        <v>817064</v>
      </c>
      <c r="C257" s="16" t="s">
        <v>969</v>
      </c>
      <c r="D257" s="17" t="s">
        <v>992</v>
      </c>
      <c r="E257" s="17" t="s">
        <v>4165</v>
      </c>
      <c r="F257" s="16" t="s">
        <v>971</v>
      </c>
      <c r="G257" s="16" t="s">
        <v>993</v>
      </c>
      <c r="H257" s="16" t="s">
        <v>994</v>
      </c>
      <c r="I257" s="16" t="s">
        <v>4158</v>
      </c>
      <c r="J257" s="16" t="s">
        <v>79</v>
      </c>
      <c r="K257" s="16">
        <v>74554.240000000005</v>
      </c>
      <c r="L257" s="18">
        <v>80300</v>
      </c>
      <c r="M257" s="15" t="s">
        <v>105</v>
      </c>
      <c r="N257" s="19">
        <v>45660.6183564815</v>
      </c>
    </row>
    <row r="258" spans="1:14" x14ac:dyDescent="0.3">
      <c r="A258" s="23" t="str">
        <f>VLOOKUP(C258,销售员!A:C,3,0)</f>
        <v>湘桂琼</v>
      </c>
      <c r="B258" s="29">
        <v>817064</v>
      </c>
      <c r="C258" s="16" t="s">
        <v>969</v>
      </c>
      <c r="D258" s="17" t="s">
        <v>992</v>
      </c>
      <c r="E258" s="17" t="s">
        <v>4165</v>
      </c>
      <c r="F258" s="16" t="s">
        <v>971</v>
      </c>
      <c r="G258" s="16" t="s">
        <v>993</v>
      </c>
      <c r="H258" s="16" t="s">
        <v>994</v>
      </c>
      <c r="I258" s="16" t="s">
        <v>4159</v>
      </c>
      <c r="J258" s="16" t="s">
        <v>79</v>
      </c>
      <c r="K258" s="16">
        <v>0</v>
      </c>
      <c r="M258" s="15" t="s">
        <v>105</v>
      </c>
      <c r="N258" s="19">
        <v>45660.6183564815</v>
      </c>
    </row>
    <row r="259" spans="1:14" x14ac:dyDescent="0.3">
      <c r="A259" s="23" t="str">
        <f>VLOOKUP(C259,销售员!A:C,3,0)</f>
        <v>湘桂琼</v>
      </c>
      <c r="B259" s="29">
        <v>817064</v>
      </c>
      <c r="C259" s="16" t="s">
        <v>969</v>
      </c>
      <c r="D259" s="17" t="s">
        <v>992</v>
      </c>
      <c r="E259" s="17" t="s">
        <v>4165</v>
      </c>
      <c r="F259" s="16" t="s">
        <v>971</v>
      </c>
      <c r="G259" s="16" t="s">
        <v>993</v>
      </c>
      <c r="H259" s="16" t="s">
        <v>994</v>
      </c>
      <c r="I259" s="16" t="s">
        <v>4161</v>
      </c>
      <c r="J259" s="16" t="s">
        <v>79</v>
      </c>
      <c r="K259" s="16">
        <v>996.92</v>
      </c>
      <c r="M259" s="15" t="s">
        <v>105</v>
      </c>
      <c r="N259" s="19">
        <v>45660.6183564815</v>
      </c>
    </row>
    <row r="260" spans="1:14" x14ac:dyDescent="0.3">
      <c r="A260" s="23" t="str">
        <f>VLOOKUP(C260,销售员!A:C,3,0)</f>
        <v>湘桂琼</v>
      </c>
      <c r="B260" s="29">
        <v>817064</v>
      </c>
      <c r="C260" s="16" t="s">
        <v>969</v>
      </c>
      <c r="D260" s="17" t="s">
        <v>992</v>
      </c>
      <c r="E260" s="17" t="s">
        <v>4165</v>
      </c>
      <c r="F260" s="16" t="s">
        <v>971</v>
      </c>
      <c r="G260" s="16" t="s">
        <v>993</v>
      </c>
      <c r="H260" s="16" t="s">
        <v>994</v>
      </c>
      <c r="I260" s="16" t="s">
        <v>4160</v>
      </c>
      <c r="J260" s="16" t="s">
        <v>79</v>
      </c>
      <c r="K260" s="16">
        <v>1135.3399999999999</v>
      </c>
      <c r="M260" s="15" t="s">
        <v>105</v>
      </c>
      <c r="N260" s="19">
        <v>45660.6183564815</v>
      </c>
    </row>
    <row r="261" spans="1:14" x14ac:dyDescent="0.3">
      <c r="A261" s="23" t="str">
        <f>VLOOKUP(C261,销售员!A:C,3,0)</f>
        <v>京津冀</v>
      </c>
      <c r="B261" s="29">
        <v>817088</v>
      </c>
      <c r="C261" s="16" t="s">
        <v>392</v>
      </c>
      <c r="D261" s="17" t="s">
        <v>409</v>
      </c>
      <c r="E261" s="17" t="s">
        <v>4165</v>
      </c>
      <c r="F261" s="16" t="s">
        <v>410</v>
      </c>
      <c r="G261" s="16" t="s">
        <v>411</v>
      </c>
      <c r="H261" s="16" t="s">
        <v>412</v>
      </c>
      <c r="I261" s="16" t="s">
        <v>4166</v>
      </c>
      <c r="J261" s="16" t="s">
        <v>79</v>
      </c>
      <c r="K261" s="16">
        <v>37714.199999999997</v>
      </c>
      <c r="L261" s="18">
        <v>46052.36</v>
      </c>
      <c r="M261" s="15" t="s">
        <v>83</v>
      </c>
      <c r="N261" s="19">
        <v>45660.619004629603</v>
      </c>
    </row>
    <row r="262" spans="1:14" x14ac:dyDescent="0.3">
      <c r="A262" s="23" t="str">
        <f>VLOOKUP(C262,销售员!A:C,3,0)</f>
        <v>京津冀</v>
      </c>
      <c r="B262" s="29">
        <v>817088</v>
      </c>
      <c r="C262" s="16" t="s">
        <v>392</v>
      </c>
      <c r="D262" s="17" t="s">
        <v>409</v>
      </c>
      <c r="E262" s="17" t="s">
        <v>4165</v>
      </c>
      <c r="F262" s="16" t="s">
        <v>410</v>
      </c>
      <c r="G262" s="16" t="s">
        <v>411</v>
      </c>
      <c r="H262" s="16" t="s">
        <v>412</v>
      </c>
      <c r="I262" s="16" t="s">
        <v>4167</v>
      </c>
      <c r="J262" s="16" t="s">
        <v>79</v>
      </c>
      <c r="K262" s="16">
        <v>5124.8500000000004</v>
      </c>
      <c r="M262" s="15" t="s">
        <v>83</v>
      </c>
      <c r="N262" s="19">
        <v>45660.619004629603</v>
      </c>
    </row>
    <row r="263" spans="1:14" x14ac:dyDescent="0.3">
      <c r="A263" s="23" t="str">
        <f>VLOOKUP(C263,销售员!A:C,3,0)</f>
        <v>京津冀</v>
      </c>
      <c r="B263" s="29">
        <v>817088</v>
      </c>
      <c r="C263" s="16" t="s">
        <v>392</v>
      </c>
      <c r="D263" s="17" t="s">
        <v>409</v>
      </c>
      <c r="E263" s="17" t="s">
        <v>4165</v>
      </c>
      <c r="F263" s="16" t="s">
        <v>410</v>
      </c>
      <c r="G263" s="16" t="s">
        <v>411</v>
      </c>
      <c r="H263" s="16" t="s">
        <v>412</v>
      </c>
      <c r="I263" s="16" t="s">
        <v>4161</v>
      </c>
      <c r="J263" s="16" t="s">
        <v>79</v>
      </c>
      <c r="K263" s="16">
        <v>490.28460000000001</v>
      </c>
      <c r="M263" s="15" t="s">
        <v>83</v>
      </c>
      <c r="N263" s="19">
        <v>45660.619004629603</v>
      </c>
    </row>
    <row r="264" spans="1:14" x14ac:dyDescent="0.3">
      <c r="A264" s="23" t="str">
        <f>VLOOKUP(C264,销售员!A:C,3,0)</f>
        <v>京津冀</v>
      </c>
      <c r="B264" s="29">
        <v>817088</v>
      </c>
      <c r="C264" s="16" t="s">
        <v>392</v>
      </c>
      <c r="D264" s="17" t="s">
        <v>409</v>
      </c>
      <c r="E264" s="17" t="s">
        <v>4165</v>
      </c>
      <c r="F264" s="16" t="s">
        <v>410</v>
      </c>
      <c r="G264" s="16" t="s">
        <v>411</v>
      </c>
      <c r="H264" s="16" t="s">
        <v>412</v>
      </c>
      <c r="I264" s="16" t="s">
        <v>4160</v>
      </c>
      <c r="J264" s="16" t="s">
        <v>79</v>
      </c>
      <c r="K264" s="16">
        <v>642.58574999999996</v>
      </c>
      <c r="M264" s="15" t="s">
        <v>83</v>
      </c>
      <c r="N264" s="19">
        <v>45660.619004629603</v>
      </c>
    </row>
    <row r="265" spans="1:14" x14ac:dyDescent="0.3">
      <c r="A265" s="23" t="str">
        <f>VLOOKUP(C265,销售员!A:C,3,0)</f>
        <v>晋蒙宁</v>
      </c>
      <c r="B265" s="29">
        <v>812195</v>
      </c>
      <c r="C265" s="16" t="s">
        <v>362</v>
      </c>
      <c r="D265" s="17" t="s">
        <v>363</v>
      </c>
      <c r="E265" s="17" t="s">
        <v>4165</v>
      </c>
      <c r="F265" s="16" t="s">
        <v>364</v>
      </c>
      <c r="G265" s="16" t="s">
        <v>365</v>
      </c>
      <c r="H265" s="16" t="s">
        <v>366</v>
      </c>
      <c r="I265" s="16" t="s">
        <v>4158</v>
      </c>
      <c r="J265" s="16" t="s">
        <v>79</v>
      </c>
      <c r="K265" s="16">
        <v>387868.89</v>
      </c>
      <c r="L265" s="18">
        <v>446424.08</v>
      </c>
      <c r="M265" s="15" t="s">
        <v>83</v>
      </c>
      <c r="N265" s="19">
        <v>45660.622337963003</v>
      </c>
    </row>
    <row r="266" spans="1:14" x14ac:dyDescent="0.3">
      <c r="A266" s="23" t="str">
        <f>VLOOKUP(C266,销售员!A:C,3,0)</f>
        <v>晋蒙宁</v>
      </c>
      <c r="B266" s="29">
        <v>812195</v>
      </c>
      <c r="C266" s="16" t="s">
        <v>362</v>
      </c>
      <c r="D266" s="17" t="s">
        <v>363</v>
      </c>
      <c r="E266" s="17" t="s">
        <v>4165</v>
      </c>
      <c r="F266" s="16" t="s">
        <v>364</v>
      </c>
      <c r="G266" s="16" t="s">
        <v>365</v>
      </c>
      <c r="H266" s="16" t="s">
        <v>366</v>
      </c>
      <c r="I266" s="16" t="s">
        <v>4159</v>
      </c>
      <c r="J266" s="16" t="s">
        <v>79</v>
      </c>
      <c r="K266" s="16">
        <v>21985.119999999999</v>
      </c>
      <c r="M266" s="15" t="s">
        <v>83</v>
      </c>
      <c r="N266" s="19">
        <v>45660.622337963003</v>
      </c>
    </row>
    <row r="267" spans="1:14" x14ac:dyDescent="0.3">
      <c r="A267" s="23" t="str">
        <f>VLOOKUP(C267,销售员!A:C,3,0)</f>
        <v>晋蒙宁</v>
      </c>
      <c r="B267" s="29">
        <v>812195</v>
      </c>
      <c r="C267" s="16" t="s">
        <v>362</v>
      </c>
      <c r="D267" s="17" t="s">
        <v>363</v>
      </c>
      <c r="E267" s="17" t="s">
        <v>4165</v>
      </c>
      <c r="F267" s="16" t="s">
        <v>364</v>
      </c>
      <c r="G267" s="16" t="s">
        <v>365</v>
      </c>
      <c r="H267" s="16" t="s">
        <v>366</v>
      </c>
      <c r="I267" s="16" t="s">
        <v>4161</v>
      </c>
      <c r="J267" s="16" t="s">
        <v>79</v>
      </c>
      <c r="K267" s="16">
        <v>4384.83</v>
      </c>
      <c r="M267" s="15" t="s">
        <v>83</v>
      </c>
      <c r="N267" s="19">
        <v>45660.622337963003</v>
      </c>
    </row>
    <row r="268" spans="1:14" x14ac:dyDescent="0.3">
      <c r="A268" s="23" t="str">
        <f>VLOOKUP(C268,销售员!A:C,3,0)</f>
        <v>晋蒙宁</v>
      </c>
      <c r="B268" s="29">
        <v>812195</v>
      </c>
      <c r="C268" s="16" t="s">
        <v>362</v>
      </c>
      <c r="D268" s="17" t="s">
        <v>363</v>
      </c>
      <c r="E268" s="17" t="s">
        <v>4165</v>
      </c>
      <c r="F268" s="16" t="s">
        <v>364</v>
      </c>
      <c r="G268" s="16" t="s">
        <v>365</v>
      </c>
      <c r="H268" s="16" t="s">
        <v>366</v>
      </c>
      <c r="I268" s="16" t="s">
        <v>4160</v>
      </c>
      <c r="J268" s="16" t="s">
        <v>79</v>
      </c>
      <c r="K268" s="16">
        <v>6245.12</v>
      </c>
      <c r="M268" s="15" t="s">
        <v>83</v>
      </c>
      <c r="N268" s="19">
        <v>45660.622337963003</v>
      </c>
    </row>
    <row r="269" spans="1:14" x14ac:dyDescent="0.3">
      <c r="A269" s="23" t="str">
        <f>VLOOKUP(C269,销售员!A:C,3,0)</f>
        <v>陕豫鲁</v>
      </c>
      <c r="B269" s="29">
        <v>817030</v>
      </c>
      <c r="C269" s="16" t="s">
        <v>400</v>
      </c>
      <c r="D269" s="17" t="s">
        <v>421</v>
      </c>
      <c r="E269" s="17" t="s">
        <v>4165</v>
      </c>
      <c r="F269" s="16" t="s">
        <v>402</v>
      </c>
      <c r="G269" s="16" t="s">
        <v>422</v>
      </c>
      <c r="H269" s="16" t="s">
        <v>423</v>
      </c>
      <c r="I269" s="16" t="s">
        <v>4158</v>
      </c>
      <c r="J269" s="16" t="s">
        <v>79</v>
      </c>
      <c r="K269" s="16">
        <v>24353.15</v>
      </c>
      <c r="L269" s="18">
        <v>28022.9</v>
      </c>
      <c r="M269" s="15" t="s">
        <v>83</v>
      </c>
      <c r="N269" s="19">
        <v>45660.624074074098</v>
      </c>
    </row>
    <row r="270" spans="1:14" x14ac:dyDescent="0.3">
      <c r="A270" s="23" t="str">
        <f>VLOOKUP(C270,销售员!A:C,3,0)</f>
        <v>陕豫鲁</v>
      </c>
      <c r="B270" s="29">
        <v>817030</v>
      </c>
      <c r="C270" s="16" t="s">
        <v>400</v>
      </c>
      <c r="D270" s="17" t="s">
        <v>421</v>
      </c>
      <c r="E270" s="17" t="s">
        <v>4165</v>
      </c>
      <c r="F270" s="16" t="s">
        <v>402</v>
      </c>
      <c r="G270" s="16" t="s">
        <v>422</v>
      </c>
      <c r="H270" s="16" t="s">
        <v>423</v>
      </c>
      <c r="I270" s="16" t="s">
        <v>4159</v>
      </c>
      <c r="J270" s="16" t="s">
        <v>79</v>
      </c>
      <c r="K270" s="16">
        <v>1686.54</v>
      </c>
      <c r="M270" s="15" t="s">
        <v>83</v>
      </c>
      <c r="N270" s="19">
        <v>45660.624074074098</v>
      </c>
    </row>
    <row r="271" spans="1:14" x14ac:dyDescent="0.3">
      <c r="A271" s="23" t="str">
        <f>VLOOKUP(C271,销售员!A:C,3,0)</f>
        <v>陕豫鲁</v>
      </c>
      <c r="B271" s="29">
        <v>817030</v>
      </c>
      <c r="C271" s="16" t="s">
        <v>400</v>
      </c>
      <c r="D271" s="17" t="s">
        <v>421</v>
      </c>
      <c r="E271" s="17" t="s">
        <v>4165</v>
      </c>
      <c r="F271" s="16" t="s">
        <v>402</v>
      </c>
      <c r="G271" s="16" t="s">
        <v>422</v>
      </c>
      <c r="H271" s="16" t="s">
        <v>423</v>
      </c>
      <c r="I271" s="16" t="s">
        <v>4161</v>
      </c>
      <c r="J271" s="16" t="s">
        <v>79</v>
      </c>
      <c r="K271" s="16">
        <v>325.64</v>
      </c>
      <c r="M271" s="15" t="s">
        <v>83</v>
      </c>
      <c r="N271" s="19">
        <v>45660.624074074098</v>
      </c>
    </row>
    <row r="272" spans="1:14" x14ac:dyDescent="0.3">
      <c r="A272" s="23" t="str">
        <f>VLOOKUP(C272,销售员!A:C,3,0)</f>
        <v>陕豫鲁</v>
      </c>
      <c r="B272" s="29">
        <v>817030</v>
      </c>
      <c r="C272" s="16" t="s">
        <v>400</v>
      </c>
      <c r="D272" s="17" t="s">
        <v>421</v>
      </c>
      <c r="E272" s="17" t="s">
        <v>4165</v>
      </c>
      <c r="F272" s="16" t="s">
        <v>402</v>
      </c>
      <c r="G272" s="16" t="s">
        <v>422</v>
      </c>
      <c r="H272" s="16" t="s">
        <v>423</v>
      </c>
      <c r="I272" s="16" t="s">
        <v>4160</v>
      </c>
      <c r="J272" s="16" t="s">
        <v>79</v>
      </c>
      <c r="K272" s="16">
        <v>396.54</v>
      </c>
      <c r="M272" s="15" t="s">
        <v>83</v>
      </c>
      <c r="N272" s="19">
        <v>45660.624074074098</v>
      </c>
    </row>
    <row r="273" spans="1:14" x14ac:dyDescent="0.3">
      <c r="A273" s="23" t="str">
        <f>VLOOKUP(C273,销售员!A:C,3,0)</f>
        <v>沪浙</v>
      </c>
      <c r="B273" s="29">
        <v>817083</v>
      </c>
      <c r="C273" s="16" t="s">
        <v>288</v>
      </c>
      <c r="D273" s="17" t="s">
        <v>1572</v>
      </c>
      <c r="E273" s="17" t="s">
        <v>4165</v>
      </c>
      <c r="F273" s="16" t="s">
        <v>1573</v>
      </c>
      <c r="G273" s="16" t="s">
        <v>1769</v>
      </c>
      <c r="H273" s="16" t="s">
        <v>1575</v>
      </c>
      <c r="I273" s="16" t="s">
        <v>4166</v>
      </c>
      <c r="J273" s="16" t="s">
        <v>79</v>
      </c>
      <c r="K273" s="16">
        <v>61767.360000000001</v>
      </c>
      <c r="L273" s="18">
        <v>66528</v>
      </c>
      <c r="M273" s="15" t="s">
        <v>127</v>
      </c>
      <c r="N273" s="19">
        <v>45660.6303819444</v>
      </c>
    </row>
    <row r="274" spans="1:14" x14ac:dyDescent="0.3">
      <c r="A274" s="23" t="str">
        <f>VLOOKUP(C274,销售员!A:C,3,0)</f>
        <v>沪浙</v>
      </c>
      <c r="B274" s="29">
        <v>817083</v>
      </c>
      <c r="C274" s="16" t="s">
        <v>288</v>
      </c>
      <c r="D274" s="17" t="s">
        <v>1572</v>
      </c>
      <c r="E274" s="17" t="s">
        <v>4165</v>
      </c>
      <c r="F274" s="16" t="s">
        <v>1573</v>
      </c>
      <c r="G274" s="16" t="s">
        <v>1769</v>
      </c>
      <c r="H274" s="16" t="s">
        <v>1575</v>
      </c>
      <c r="I274" s="16" t="s">
        <v>4167</v>
      </c>
      <c r="J274" s="16" t="s">
        <v>79</v>
      </c>
      <c r="K274" s="16">
        <v>0</v>
      </c>
      <c r="M274" s="15" t="s">
        <v>127</v>
      </c>
      <c r="N274" s="19">
        <v>45660.6303819444</v>
      </c>
    </row>
    <row r="275" spans="1:14" x14ac:dyDescent="0.3">
      <c r="A275" s="23" t="str">
        <f>VLOOKUP(C275,销售员!A:C,3,0)</f>
        <v>沪浙</v>
      </c>
      <c r="B275" s="29">
        <v>817083</v>
      </c>
      <c r="C275" s="16" t="s">
        <v>288</v>
      </c>
      <c r="D275" s="17" t="s">
        <v>1572</v>
      </c>
      <c r="E275" s="17" t="s">
        <v>4165</v>
      </c>
      <c r="F275" s="16" t="s">
        <v>1573</v>
      </c>
      <c r="G275" s="16" t="s">
        <v>1769</v>
      </c>
      <c r="H275" s="16" t="s">
        <v>1575</v>
      </c>
      <c r="I275" s="16" t="s">
        <v>4161</v>
      </c>
      <c r="J275" s="16" t="s">
        <v>79</v>
      </c>
      <c r="K275" s="16">
        <v>802.97568000000001</v>
      </c>
      <c r="M275" s="15" t="s">
        <v>127</v>
      </c>
      <c r="N275" s="19">
        <v>45660.6303819444</v>
      </c>
    </row>
    <row r="276" spans="1:14" x14ac:dyDescent="0.3">
      <c r="A276" s="23" t="str">
        <f>VLOOKUP(C276,销售员!A:C,3,0)</f>
        <v>沪浙</v>
      </c>
      <c r="B276" s="29">
        <v>817083</v>
      </c>
      <c r="C276" s="16" t="s">
        <v>288</v>
      </c>
      <c r="D276" s="17" t="s">
        <v>1572</v>
      </c>
      <c r="E276" s="17" t="s">
        <v>4165</v>
      </c>
      <c r="F276" s="16" t="s">
        <v>1573</v>
      </c>
      <c r="G276" s="16" t="s">
        <v>1769</v>
      </c>
      <c r="H276" s="16" t="s">
        <v>1575</v>
      </c>
      <c r="I276" s="16" t="s">
        <v>4160</v>
      </c>
      <c r="J276" s="16" t="s">
        <v>79</v>
      </c>
      <c r="K276" s="16">
        <v>926.5104</v>
      </c>
      <c r="M276" s="15" t="s">
        <v>127</v>
      </c>
      <c r="N276" s="19">
        <v>45660.6303819444</v>
      </c>
    </row>
    <row r="277" spans="1:14" x14ac:dyDescent="0.3">
      <c r="A277" s="23" t="str">
        <f>VLOOKUP(C277,销售员!A:C,3,0)</f>
        <v>广深</v>
      </c>
      <c r="B277" s="29">
        <v>817058</v>
      </c>
      <c r="C277" s="16" t="s">
        <v>97</v>
      </c>
      <c r="D277" s="17" t="s">
        <v>1724</v>
      </c>
      <c r="E277" s="17" t="s">
        <v>4165</v>
      </c>
      <c r="F277" s="16" t="s">
        <v>99</v>
      </c>
      <c r="G277" s="16" t="s">
        <v>1725</v>
      </c>
      <c r="H277" s="16" t="s">
        <v>1726</v>
      </c>
      <c r="I277" s="16" t="s">
        <v>4158</v>
      </c>
      <c r="J277" s="16" t="s">
        <v>79</v>
      </c>
      <c r="K277" s="16">
        <v>30875.45</v>
      </c>
      <c r="L277" s="18">
        <v>36423</v>
      </c>
      <c r="M277" s="15" t="s">
        <v>105</v>
      </c>
      <c r="N277" s="19">
        <v>45660.646574074097</v>
      </c>
    </row>
    <row r="278" spans="1:14" x14ac:dyDescent="0.3">
      <c r="A278" s="23" t="str">
        <f>VLOOKUP(C278,销售员!A:C,3,0)</f>
        <v>广深</v>
      </c>
      <c r="B278" s="29">
        <v>817058</v>
      </c>
      <c r="C278" s="16" t="s">
        <v>97</v>
      </c>
      <c r="D278" s="17" t="s">
        <v>1724</v>
      </c>
      <c r="E278" s="17" t="s">
        <v>4165</v>
      </c>
      <c r="F278" s="16" t="s">
        <v>99</v>
      </c>
      <c r="G278" s="16" t="s">
        <v>1725</v>
      </c>
      <c r="H278" s="16" t="s">
        <v>1726</v>
      </c>
      <c r="I278" s="16" t="s">
        <v>4159</v>
      </c>
      <c r="J278" s="16" t="s">
        <v>79</v>
      </c>
      <c r="K278" s="16">
        <v>2980.06</v>
      </c>
      <c r="M278" s="15" t="s">
        <v>105</v>
      </c>
      <c r="N278" s="19">
        <v>45660.646574074097</v>
      </c>
    </row>
    <row r="279" spans="1:14" x14ac:dyDescent="0.3">
      <c r="A279" s="23" t="str">
        <f>VLOOKUP(C279,销售员!A:C,3,0)</f>
        <v>广深</v>
      </c>
      <c r="B279" s="29">
        <v>817058</v>
      </c>
      <c r="C279" s="16" t="s">
        <v>97</v>
      </c>
      <c r="D279" s="17" t="s">
        <v>1724</v>
      </c>
      <c r="E279" s="17" t="s">
        <v>4165</v>
      </c>
      <c r="F279" s="16" t="s">
        <v>99</v>
      </c>
      <c r="G279" s="16" t="s">
        <v>1725</v>
      </c>
      <c r="H279" s="16" t="s">
        <v>1726</v>
      </c>
      <c r="I279" s="16" t="s">
        <v>4161</v>
      </c>
      <c r="J279" s="16" t="s">
        <v>79</v>
      </c>
      <c r="K279" s="16">
        <v>412.87</v>
      </c>
      <c r="M279" s="15" t="s">
        <v>105</v>
      </c>
      <c r="N279" s="19">
        <v>45660.646574074097</v>
      </c>
    </row>
    <row r="280" spans="1:14" x14ac:dyDescent="0.3">
      <c r="A280" s="23" t="str">
        <f>VLOOKUP(C280,销售员!A:C,3,0)</f>
        <v>广深</v>
      </c>
      <c r="B280" s="29">
        <v>817058</v>
      </c>
      <c r="C280" s="16" t="s">
        <v>97</v>
      </c>
      <c r="D280" s="17" t="s">
        <v>1724</v>
      </c>
      <c r="E280" s="17" t="s">
        <v>4165</v>
      </c>
      <c r="F280" s="16" t="s">
        <v>99</v>
      </c>
      <c r="G280" s="16" t="s">
        <v>1725</v>
      </c>
      <c r="H280" s="16" t="s">
        <v>1726</v>
      </c>
      <c r="I280" s="16" t="s">
        <v>4160</v>
      </c>
      <c r="J280" s="16" t="s">
        <v>79</v>
      </c>
      <c r="K280" s="16">
        <v>515.57000000000005</v>
      </c>
      <c r="M280" s="15" t="s">
        <v>105</v>
      </c>
      <c r="N280" s="19">
        <v>45660.646574074097</v>
      </c>
    </row>
    <row r="281" spans="1:14" x14ac:dyDescent="0.3">
      <c r="A281" s="23" t="str">
        <f>VLOOKUP(C281,销售员!A:C,3,0)</f>
        <v>云贵川渝</v>
      </c>
      <c r="B281" s="29">
        <v>817130</v>
      </c>
      <c r="C281" s="16" t="s">
        <v>440</v>
      </c>
      <c r="D281" s="17" t="s">
        <v>441</v>
      </c>
      <c r="E281" s="17" t="s">
        <v>4171</v>
      </c>
      <c r="F281" s="16" t="s">
        <v>442</v>
      </c>
      <c r="G281" s="16" t="s">
        <v>443</v>
      </c>
      <c r="H281" s="16" t="s">
        <v>444</v>
      </c>
      <c r="I281" s="16" t="s">
        <v>4166</v>
      </c>
      <c r="J281" s="16" t="s">
        <v>79</v>
      </c>
      <c r="K281" s="16">
        <v>22490.33</v>
      </c>
      <c r="L281" s="18">
        <v>23539</v>
      </c>
      <c r="M281" s="15" t="s">
        <v>54</v>
      </c>
      <c r="N281" s="19">
        <v>45660.650995370401</v>
      </c>
    </row>
    <row r="282" spans="1:14" x14ac:dyDescent="0.3">
      <c r="A282" s="23" t="str">
        <f>VLOOKUP(C282,销售员!A:C,3,0)</f>
        <v>云贵川渝</v>
      </c>
      <c r="B282" s="29">
        <v>817130</v>
      </c>
      <c r="C282" s="16" t="s">
        <v>440</v>
      </c>
      <c r="D282" s="17" t="s">
        <v>441</v>
      </c>
      <c r="E282" s="17" t="s">
        <v>4171</v>
      </c>
      <c r="F282" s="16" t="s">
        <v>442</v>
      </c>
      <c r="G282" s="16" t="s">
        <v>443</v>
      </c>
      <c r="H282" s="16" t="s">
        <v>444</v>
      </c>
      <c r="I282" s="16" t="s">
        <v>4167</v>
      </c>
      <c r="J282" s="16" t="s">
        <v>79</v>
      </c>
      <c r="K282" s="16">
        <v>0</v>
      </c>
      <c r="M282" s="15" t="s">
        <v>54</v>
      </c>
      <c r="N282" s="19">
        <v>45660.650995370401</v>
      </c>
    </row>
    <row r="283" spans="1:14" x14ac:dyDescent="0.3">
      <c r="A283" s="23" t="str">
        <f>VLOOKUP(C283,销售员!A:C,3,0)</f>
        <v>云贵川渝</v>
      </c>
      <c r="B283" s="29">
        <v>817130</v>
      </c>
      <c r="C283" s="16" t="s">
        <v>440</v>
      </c>
      <c r="D283" s="17" t="s">
        <v>441</v>
      </c>
      <c r="E283" s="17" t="s">
        <v>4171</v>
      </c>
      <c r="F283" s="16" t="s">
        <v>442</v>
      </c>
      <c r="G283" s="16" t="s">
        <v>443</v>
      </c>
      <c r="H283" s="16" t="s">
        <v>444</v>
      </c>
      <c r="I283" s="16" t="s">
        <v>4161</v>
      </c>
      <c r="J283" s="16" t="s">
        <v>79</v>
      </c>
      <c r="K283" s="16">
        <v>292.37428999999997</v>
      </c>
      <c r="M283" s="15" t="s">
        <v>54</v>
      </c>
      <c r="N283" s="19">
        <v>45660.650995370401</v>
      </c>
    </row>
    <row r="284" spans="1:14" x14ac:dyDescent="0.3">
      <c r="A284" s="23" t="str">
        <f>VLOOKUP(C284,销售员!A:C,3,0)</f>
        <v>云贵川渝</v>
      </c>
      <c r="B284" s="29">
        <v>817130</v>
      </c>
      <c r="C284" s="16" t="s">
        <v>440</v>
      </c>
      <c r="D284" s="17" t="s">
        <v>441</v>
      </c>
      <c r="E284" s="17" t="s">
        <v>4171</v>
      </c>
      <c r="F284" s="16" t="s">
        <v>442</v>
      </c>
      <c r="G284" s="16" t="s">
        <v>443</v>
      </c>
      <c r="H284" s="16" t="s">
        <v>444</v>
      </c>
      <c r="I284" s="16" t="s">
        <v>4160</v>
      </c>
      <c r="J284" s="16" t="s">
        <v>79</v>
      </c>
      <c r="K284" s="16">
        <v>337.35494999999997</v>
      </c>
      <c r="M284" s="15" t="s">
        <v>54</v>
      </c>
      <c r="N284" s="19">
        <v>45660.650995370401</v>
      </c>
    </row>
    <row r="285" spans="1:14" x14ac:dyDescent="0.3">
      <c r="A285" s="23" t="str">
        <f>VLOOKUP(C285,销售员!A:C,3,0)</f>
        <v>黑吉辽</v>
      </c>
      <c r="B285" s="29">
        <v>817148</v>
      </c>
      <c r="C285" s="16" t="s">
        <v>447</v>
      </c>
      <c r="D285" s="17" t="s">
        <v>448</v>
      </c>
      <c r="E285" s="17" t="s">
        <v>4165</v>
      </c>
      <c r="F285" s="16" t="s">
        <v>449</v>
      </c>
      <c r="G285" s="16" t="s">
        <v>450</v>
      </c>
      <c r="H285" s="16" t="s">
        <v>451</v>
      </c>
      <c r="I285" s="16" t="s">
        <v>4158</v>
      </c>
      <c r="J285" s="16" t="s">
        <v>79</v>
      </c>
      <c r="K285" s="16">
        <v>63721.760000000002</v>
      </c>
      <c r="L285" s="18">
        <v>101180.32</v>
      </c>
      <c r="M285" s="15" t="s">
        <v>94</v>
      </c>
      <c r="N285" s="19">
        <v>45660.658738425896</v>
      </c>
    </row>
    <row r="286" spans="1:14" x14ac:dyDescent="0.3">
      <c r="A286" s="23" t="str">
        <f>VLOOKUP(C286,销售员!A:C,3,0)</f>
        <v>黑吉辽</v>
      </c>
      <c r="B286" s="29">
        <v>817148</v>
      </c>
      <c r="C286" s="16" t="s">
        <v>447</v>
      </c>
      <c r="D286" s="17" t="s">
        <v>448</v>
      </c>
      <c r="E286" s="17" t="s">
        <v>4165</v>
      </c>
      <c r="F286" s="16" t="s">
        <v>449</v>
      </c>
      <c r="G286" s="16" t="s">
        <v>450</v>
      </c>
      <c r="H286" s="16" t="s">
        <v>451</v>
      </c>
      <c r="I286" s="16" t="s">
        <v>4159</v>
      </c>
      <c r="J286" s="16" t="s">
        <v>79</v>
      </c>
      <c r="K286" s="16">
        <v>32771.93</v>
      </c>
      <c r="M286" s="15" t="s">
        <v>94</v>
      </c>
      <c r="N286" s="19">
        <v>45660.658738425896</v>
      </c>
    </row>
    <row r="287" spans="1:14" x14ac:dyDescent="0.3">
      <c r="A287" s="23" t="str">
        <f>VLOOKUP(C287,销售员!A:C,3,0)</f>
        <v>黑吉辽</v>
      </c>
      <c r="B287" s="29">
        <v>817148</v>
      </c>
      <c r="C287" s="16" t="s">
        <v>447</v>
      </c>
      <c r="D287" s="17" t="s">
        <v>448</v>
      </c>
      <c r="E287" s="17" t="s">
        <v>4165</v>
      </c>
      <c r="F287" s="16" t="s">
        <v>449</v>
      </c>
      <c r="G287" s="16" t="s">
        <v>450</v>
      </c>
      <c r="H287" s="16" t="s">
        <v>451</v>
      </c>
      <c r="I287" s="16" t="s">
        <v>4161</v>
      </c>
      <c r="J287" s="16" t="s">
        <v>79</v>
      </c>
      <c r="K287" s="16">
        <v>181.56</v>
      </c>
      <c r="M287" s="15" t="s">
        <v>94</v>
      </c>
      <c r="N287" s="19">
        <v>45660.658738425896</v>
      </c>
    </row>
    <row r="288" spans="1:14" x14ac:dyDescent="0.3">
      <c r="A288" s="23" t="str">
        <f>VLOOKUP(C288,销售员!A:C,3,0)</f>
        <v>黑吉辽</v>
      </c>
      <c r="B288" s="29">
        <v>817148</v>
      </c>
      <c r="C288" s="16" t="s">
        <v>447</v>
      </c>
      <c r="D288" s="17" t="s">
        <v>448</v>
      </c>
      <c r="E288" s="17" t="s">
        <v>4165</v>
      </c>
      <c r="F288" s="16" t="s">
        <v>449</v>
      </c>
      <c r="G288" s="16" t="s">
        <v>450</v>
      </c>
      <c r="H288" s="16" t="s">
        <v>451</v>
      </c>
      <c r="I288" s="16" t="s">
        <v>4160</v>
      </c>
      <c r="J288" s="16" t="s">
        <v>79</v>
      </c>
      <c r="K288" s="16">
        <v>1470.47</v>
      </c>
      <c r="M288" s="15" t="s">
        <v>94</v>
      </c>
      <c r="N288" s="19">
        <v>45660.658738425896</v>
      </c>
    </row>
    <row r="289" spans="1:14" x14ac:dyDescent="0.3">
      <c r="A289" s="23" t="str">
        <f>VLOOKUP(C289,销售员!A:C,3,0)</f>
        <v>鄂赣</v>
      </c>
      <c r="B289" s="29">
        <v>817050</v>
      </c>
      <c r="C289" s="16" t="s">
        <v>454</v>
      </c>
      <c r="D289" s="17" t="s">
        <v>455</v>
      </c>
      <c r="E289" s="17" t="s">
        <v>4165</v>
      </c>
      <c r="F289" s="16" t="s">
        <v>456</v>
      </c>
      <c r="G289" s="16" t="s">
        <v>457</v>
      </c>
      <c r="H289" s="16" t="s">
        <v>458</v>
      </c>
      <c r="I289" s="16" t="s">
        <v>4158</v>
      </c>
      <c r="J289" s="16" t="s">
        <v>79</v>
      </c>
      <c r="K289" s="16">
        <v>910971.53</v>
      </c>
      <c r="L289" s="18">
        <v>989999.21</v>
      </c>
      <c r="M289" s="15" t="s">
        <v>127</v>
      </c>
      <c r="N289" s="19">
        <v>45660.659247685202</v>
      </c>
    </row>
    <row r="290" spans="1:14" x14ac:dyDescent="0.3">
      <c r="A290" s="23" t="str">
        <f>VLOOKUP(C290,销售员!A:C,3,0)</f>
        <v>鄂赣</v>
      </c>
      <c r="B290" s="29">
        <v>817050</v>
      </c>
      <c r="C290" s="16" t="s">
        <v>454</v>
      </c>
      <c r="D290" s="17" t="s">
        <v>455</v>
      </c>
      <c r="E290" s="17" t="s">
        <v>4165</v>
      </c>
      <c r="F290" s="16" t="s">
        <v>456</v>
      </c>
      <c r="G290" s="16" t="s">
        <v>457</v>
      </c>
      <c r="H290" s="16" t="s">
        <v>458</v>
      </c>
      <c r="I290" s="16" t="s">
        <v>4159</v>
      </c>
      <c r="J290" s="16" t="s">
        <v>79</v>
      </c>
      <c r="K290" s="16">
        <v>9798.77</v>
      </c>
      <c r="M290" s="15" t="s">
        <v>127</v>
      </c>
      <c r="N290" s="19">
        <v>45660.659247685202</v>
      </c>
    </row>
    <row r="291" spans="1:14" x14ac:dyDescent="0.3">
      <c r="A291" s="23" t="str">
        <f>VLOOKUP(C291,销售员!A:C,3,0)</f>
        <v>鄂赣</v>
      </c>
      <c r="B291" s="29">
        <v>817050</v>
      </c>
      <c r="C291" s="16" t="s">
        <v>454</v>
      </c>
      <c r="D291" s="17" t="s">
        <v>455</v>
      </c>
      <c r="E291" s="17" t="s">
        <v>4165</v>
      </c>
      <c r="F291" s="16" t="s">
        <v>456</v>
      </c>
      <c r="G291" s="16" t="s">
        <v>457</v>
      </c>
      <c r="H291" s="16" t="s">
        <v>458</v>
      </c>
      <c r="I291" s="16" t="s">
        <v>4161</v>
      </c>
      <c r="J291" s="16" t="s">
        <v>79</v>
      </c>
      <c r="K291" s="16">
        <v>10657.15</v>
      </c>
      <c r="M291" s="15" t="s">
        <v>127</v>
      </c>
      <c r="N291" s="19">
        <v>45660.659247685202</v>
      </c>
    </row>
    <row r="292" spans="1:14" x14ac:dyDescent="0.3">
      <c r="A292" s="23" t="str">
        <f>VLOOKUP(C292,销售员!A:C,3,0)</f>
        <v>鄂赣</v>
      </c>
      <c r="B292" s="29">
        <v>817050</v>
      </c>
      <c r="C292" s="16" t="s">
        <v>454</v>
      </c>
      <c r="D292" s="17" t="s">
        <v>455</v>
      </c>
      <c r="E292" s="17" t="s">
        <v>4165</v>
      </c>
      <c r="F292" s="16" t="s">
        <v>456</v>
      </c>
      <c r="G292" s="16" t="s">
        <v>457</v>
      </c>
      <c r="H292" s="16" t="s">
        <v>458</v>
      </c>
      <c r="I292" s="16" t="s">
        <v>4160</v>
      </c>
      <c r="J292" s="16" t="s">
        <v>79</v>
      </c>
      <c r="K292" s="16">
        <v>14020.34</v>
      </c>
      <c r="M292" s="15" t="s">
        <v>127</v>
      </c>
      <c r="N292" s="19">
        <v>45660.659247685202</v>
      </c>
    </row>
    <row r="293" spans="1:14" x14ac:dyDescent="0.3">
      <c r="A293" s="23" t="str">
        <f>VLOOKUP(C293,销售员!A:C,3,0)</f>
        <v>广深</v>
      </c>
      <c r="B293" s="29">
        <v>817111</v>
      </c>
      <c r="C293" s="16" t="s">
        <v>97</v>
      </c>
      <c r="D293" s="17" t="s">
        <v>461</v>
      </c>
      <c r="E293" s="17" t="s">
        <v>4165</v>
      </c>
      <c r="F293" s="16" t="s">
        <v>462</v>
      </c>
      <c r="G293" s="16" t="s">
        <v>463</v>
      </c>
      <c r="H293" s="16" t="s">
        <v>464</v>
      </c>
      <c r="I293" s="16" t="s">
        <v>4158</v>
      </c>
      <c r="J293" s="16" t="s">
        <v>79</v>
      </c>
      <c r="K293" s="16">
        <v>56528.59</v>
      </c>
      <c r="L293" s="18">
        <v>65256.84</v>
      </c>
      <c r="M293" s="15" t="s">
        <v>105</v>
      </c>
      <c r="N293" s="19">
        <v>45660.661736111098</v>
      </c>
    </row>
    <row r="294" spans="1:14" x14ac:dyDescent="0.3">
      <c r="A294" s="23" t="str">
        <f>VLOOKUP(C294,销售员!A:C,3,0)</f>
        <v>广深</v>
      </c>
      <c r="B294" s="29">
        <v>817111</v>
      </c>
      <c r="C294" s="16" t="s">
        <v>97</v>
      </c>
      <c r="D294" s="17" t="s">
        <v>461</v>
      </c>
      <c r="E294" s="17" t="s">
        <v>4165</v>
      </c>
      <c r="F294" s="16" t="s">
        <v>462</v>
      </c>
      <c r="G294" s="16" t="s">
        <v>463</v>
      </c>
      <c r="H294" s="16" t="s">
        <v>464</v>
      </c>
      <c r="I294" s="16" t="s">
        <v>4159</v>
      </c>
      <c r="J294" s="16" t="s">
        <v>79</v>
      </c>
      <c r="K294" s="16">
        <v>4112.38</v>
      </c>
      <c r="M294" s="15" t="s">
        <v>105</v>
      </c>
      <c r="N294" s="19">
        <v>45660.661736111098</v>
      </c>
    </row>
    <row r="295" spans="1:14" x14ac:dyDescent="0.3">
      <c r="A295" s="23" t="str">
        <f>VLOOKUP(C295,销售员!A:C,3,0)</f>
        <v>广深</v>
      </c>
      <c r="B295" s="29">
        <v>817111</v>
      </c>
      <c r="C295" s="16" t="s">
        <v>97</v>
      </c>
      <c r="D295" s="17" t="s">
        <v>461</v>
      </c>
      <c r="E295" s="17" t="s">
        <v>4165</v>
      </c>
      <c r="F295" s="16" t="s">
        <v>462</v>
      </c>
      <c r="G295" s="16" t="s">
        <v>463</v>
      </c>
      <c r="H295" s="16" t="s">
        <v>464</v>
      </c>
      <c r="I295" s="16" t="s">
        <v>4161</v>
      </c>
      <c r="J295" s="16" t="s">
        <v>79</v>
      </c>
      <c r="K295" s="16">
        <v>755.88</v>
      </c>
      <c r="M295" s="15" t="s">
        <v>105</v>
      </c>
      <c r="N295" s="19">
        <v>45660.661736111098</v>
      </c>
    </row>
    <row r="296" spans="1:14" x14ac:dyDescent="0.3">
      <c r="A296" s="23" t="str">
        <f>VLOOKUP(C296,销售员!A:C,3,0)</f>
        <v>广深</v>
      </c>
      <c r="B296" s="29">
        <v>817111</v>
      </c>
      <c r="C296" s="16" t="s">
        <v>97</v>
      </c>
      <c r="D296" s="17" t="s">
        <v>461</v>
      </c>
      <c r="E296" s="17" t="s">
        <v>4165</v>
      </c>
      <c r="F296" s="16" t="s">
        <v>462</v>
      </c>
      <c r="G296" s="16" t="s">
        <v>463</v>
      </c>
      <c r="H296" s="16" t="s">
        <v>464</v>
      </c>
      <c r="I296" s="16" t="s">
        <v>4160</v>
      </c>
      <c r="J296" s="16" t="s">
        <v>79</v>
      </c>
      <c r="K296" s="16">
        <v>923.44</v>
      </c>
      <c r="M296" s="15" t="s">
        <v>105</v>
      </c>
      <c r="N296" s="19">
        <v>45660.661736111098</v>
      </c>
    </row>
    <row r="297" spans="1:14" x14ac:dyDescent="0.3">
      <c r="A297" s="23" t="str">
        <f>VLOOKUP(C297,销售员!A:C,3,0)</f>
        <v>京津冀</v>
      </c>
      <c r="B297" s="29">
        <v>817027</v>
      </c>
      <c r="C297" s="16" t="s">
        <v>74</v>
      </c>
      <c r="D297" s="17" t="s">
        <v>75</v>
      </c>
      <c r="E297" s="17" t="s">
        <v>4172</v>
      </c>
      <c r="F297" s="16" t="s">
        <v>76</v>
      </c>
      <c r="G297" s="16" t="s">
        <v>77</v>
      </c>
      <c r="H297" s="16" t="s">
        <v>4178</v>
      </c>
      <c r="I297" s="16" t="s">
        <v>4158</v>
      </c>
      <c r="J297" s="16" t="s">
        <v>79</v>
      </c>
      <c r="K297" s="16">
        <v>638900.27</v>
      </c>
      <c r="L297" s="18">
        <v>703936.35</v>
      </c>
      <c r="M297" s="15" t="s">
        <v>83</v>
      </c>
      <c r="N297" s="19">
        <v>45660.675312500003</v>
      </c>
    </row>
    <row r="298" spans="1:14" x14ac:dyDescent="0.3">
      <c r="A298" s="23" t="str">
        <f>VLOOKUP(C298,销售员!A:C,3,0)</f>
        <v>京津冀</v>
      </c>
      <c r="B298" s="29">
        <v>817027</v>
      </c>
      <c r="C298" s="16" t="s">
        <v>74</v>
      </c>
      <c r="D298" s="17" t="s">
        <v>75</v>
      </c>
      <c r="E298" s="17" t="s">
        <v>4172</v>
      </c>
      <c r="F298" s="16" t="s">
        <v>76</v>
      </c>
      <c r="G298" s="16" t="s">
        <v>77</v>
      </c>
      <c r="H298" s="16" t="s">
        <v>4178</v>
      </c>
      <c r="I298" s="16" t="s">
        <v>4159</v>
      </c>
      <c r="J298" s="16" t="s">
        <v>79</v>
      </c>
      <c r="K298" s="16">
        <v>16973.84</v>
      </c>
      <c r="M298" s="15" t="s">
        <v>83</v>
      </c>
      <c r="N298" s="19">
        <v>45660.675312500003</v>
      </c>
    </row>
    <row r="299" spans="1:14" x14ac:dyDescent="0.3">
      <c r="A299" s="23" t="str">
        <f>VLOOKUP(C299,销售员!A:C,3,0)</f>
        <v>京津冀</v>
      </c>
      <c r="B299" s="29">
        <v>817027</v>
      </c>
      <c r="C299" s="16" t="s">
        <v>74</v>
      </c>
      <c r="D299" s="17" t="s">
        <v>75</v>
      </c>
      <c r="E299" s="17" t="s">
        <v>4172</v>
      </c>
      <c r="F299" s="16" t="s">
        <v>76</v>
      </c>
      <c r="G299" s="16" t="s">
        <v>77</v>
      </c>
      <c r="H299" s="16" t="s">
        <v>4178</v>
      </c>
      <c r="I299" s="16" t="s">
        <v>4161</v>
      </c>
      <c r="J299" s="16" t="s">
        <v>79</v>
      </c>
      <c r="K299" s="16">
        <v>6397.14</v>
      </c>
      <c r="M299" s="15" t="s">
        <v>83</v>
      </c>
      <c r="N299" s="19">
        <v>45660.675312500003</v>
      </c>
    </row>
    <row r="300" spans="1:14" x14ac:dyDescent="0.3">
      <c r="A300" s="23" t="str">
        <f>VLOOKUP(C300,销售员!A:C,3,0)</f>
        <v>京津冀</v>
      </c>
      <c r="B300" s="29">
        <v>817027</v>
      </c>
      <c r="C300" s="16" t="s">
        <v>74</v>
      </c>
      <c r="D300" s="17" t="s">
        <v>75</v>
      </c>
      <c r="E300" s="17" t="s">
        <v>4172</v>
      </c>
      <c r="F300" s="16" t="s">
        <v>76</v>
      </c>
      <c r="G300" s="16" t="s">
        <v>77</v>
      </c>
      <c r="H300" s="16" t="s">
        <v>4178</v>
      </c>
      <c r="I300" s="16" t="s">
        <v>4160</v>
      </c>
      <c r="J300" s="16" t="s">
        <v>79</v>
      </c>
      <c r="K300" s="16">
        <v>9988.5499999999993</v>
      </c>
      <c r="M300" s="15" t="s">
        <v>83</v>
      </c>
      <c r="N300" s="19">
        <v>45660.675312500003</v>
      </c>
    </row>
    <row r="301" spans="1:14" x14ac:dyDescent="0.3">
      <c r="A301" s="23" t="str">
        <f>VLOOKUP(C301,销售员!A:C,3,0)</f>
        <v>京津冀</v>
      </c>
      <c r="B301" s="29">
        <v>817027</v>
      </c>
      <c r="C301" s="16" t="s">
        <v>74</v>
      </c>
      <c r="D301" s="17" t="s">
        <v>75</v>
      </c>
      <c r="E301" s="17" t="s">
        <v>4172</v>
      </c>
      <c r="F301" s="16" t="s">
        <v>76</v>
      </c>
      <c r="G301" s="16" t="s">
        <v>77</v>
      </c>
      <c r="H301" s="16" t="s">
        <v>116</v>
      </c>
      <c r="I301" s="16" t="s">
        <v>4158</v>
      </c>
      <c r="J301" s="16" t="s">
        <v>79</v>
      </c>
      <c r="K301" s="16">
        <v>695781.84</v>
      </c>
      <c r="L301" s="18">
        <v>829161.71</v>
      </c>
      <c r="M301" s="15" t="s">
        <v>83</v>
      </c>
      <c r="N301" s="19">
        <v>45660.675312500003</v>
      </c>
    </row>
    <row r="302" spans="1:14" x14ac:dyDescent="0.3">
      <c r="A302" s="23" t="str">
        <f>VLOOKUP(C302,销售员!A:C,3,0)</f>
        <v>京津冀</v>
      </c>
      <c r="B302" s="29">
        <v>817027</v>
      </c>
      <c r="C302" s="16" t="s">
        <v>74</v>
      </c>
      <c r="D302" s="17" t="s">
        <v>75</v>
      </c>
      <c r="E302" s="17" t="s">
        <v>4172</v>
      </c>
      <c r="F302" s="16" t="s">
        <v>76</v>
      </c>
      <c r="G302" s="16" t="s">
        <v>77</v>
      </c>
      <c r="H302" s="16" t="s">
        <v>116</v>
      </c>
      <c r="I302" s="16" t="s">
        <v>4159</v>
      </c>
      <c r="J302" s="16" t="s">
        <v>79</v>
      </c>
      <c r="K302" s="16">
        <v>76893.33</v>
      </c>
      <c r="M302" s="15" t="s">
        <v>83</v>
      </c>
      <c r="N302" s="19">
        <v>45660.675312500003</v>
      </c>
    </row>
    <row r="303" spans="1:14" x14ac:dyDescent="0.3">
      <c r="A303" s="23" t="str">
        <f>VLOOKUP(C303,销售员!A:C,3,0)</f>
        <v>京津冀</v>
      </c>
      <c r="B303" s="29">
        <v>817027</v>
      </c>
      <c r="C303" s="16" t="s">
        <v>74</v>
      </c>
      <c r="D303" s="17" t="s">
        <v>75</v>
      </c>
      <c r="E303" s="17" t="s">
        <v>4172</v>
      </c>
      <c r="F303" s="16" t="s">
        <v>76</v>
      </c>
      <c r="G303" s="16" t="s">
        <v>77</v>
      </c>
      <c r="H303" s="16" t="s">
        <v>116</v>
      </c>
      <c r="I303" s="16" t="s">
        <v>4161</v>
      </c>
      <c r="J303" s="16" t="s">
        <v>79</v>
      </c>
      <c r="K303" s="16">
        <v>7406.8</v>
      </c>
      <c r="M303" s="15" t="s">
        <v>83</v>
      </c>
      <c r="N303" s="19">
        <v>45660.675312500003</v>
      </c>
    </row>
    <row r="304" spans="1:14" x14ac:dyDescent="0.3">
      <c r="A304" s="23" t="str">
        <f>VLOOKUP(C304,销售员!A:C,3,0)</f>
        <v>京津冀</v>
      </c>
      <c r="B304" s="29">
        <v>817027</v>
      </c>
      <c r="C304" s="16" t="s">
        <v>74</v>
      </c>
      <c r="D304" s="17" t="s">
        <v>75</v>
      </c>
      <c r="E304" s="17" t="s">
        <v>4172</v>
      </c>
      <c r="F304" s="16" t="s">
        <v>76</v>
      </c>
      <c r="G304" s="16" t="s">
        <v>77</v>
      </c>
      <c r="H304" s="16" t="s">
        <v>116</v>
      </c>
      <c r="I304" s="16" t="s">
        <v>4160</v>
      </c>
      <c r="J304" s="16" t="s">
        <v>79</v>
      </c>
      <c r="K304" s="16">
        <v>11766.86</v>
      </c>
      <c r="M304" s="15" t="s">
        <v>83</v>
      </c>
      <c r="N304" s="19">
        <v>45660.675312500003</v>
      </c>
    </row>
    <row r="305" spans="1:14" x14ac:dyDescent="0.3">
      <c r="A305" s="23" t="str">
        <f>VLOOKUP(C305,销售员!A:C,3,0)</f>
        <v>京津冀</v>
      </c>
      <c r="B305" s="29">
        <v>817151</v>
      </c>
      <c r="C305" s="16" t="s">
        <v>415</v>
      </c>
      <c r="D305" s="17" t="s">
        <v>466</v>
      </c>
      <c r="E305" s="17" t="s">
        <v>4165</v>
      </c>
      <c r="F305" s="16" t="s">
        <v>467</v>
      </c>
      <c r="G305" s="16" t="s">
        <v>468</v>
      </c>
      <c r="H305" s="16" t="s">
        <v>469</v>
      </c>
      <c r="I305" s="16" t="s">
        <v>4158</v>
      </c>
      <c r="J305" s="16" t="s">
        <v>79</v>
      </c>
      <c r="K305" s="16">
        <v>12356.04</v>
      </c>
      <c r="L305" s="18">
        <v>13102.5</v>
      </c>
      <c r="M305" s="15" t="s">
        <v>94</v>
      </c>
      <c r="N305" s="19">
        <v>45660.684537036999</v>
      </c>
    </row>
    <row r="306" spans="1:14" x14ac:dyDescent="0.3">
      <c r="A306" s="23" t="str">
        <f>VLOOKUP(C306,销售员!A:C,3,0)</f>
        <v>京津冀</v>
      </c>
      <c r="B306" s="29">
        <v>817151</v>
      </c>
      <c r="C306" s="16" t="s">
        <v>415</v>
      </c>
      <c r="D306" s="17" t="s">
        <v>466</v>
      </c>
      <c r="E306" s="17" t="s">
        <v>4165</v>
      </c>
      <c r="F306" s="16" t="s">
        <v>467</v>
      </c>
      <c r="G306" s="16" t="s">
        <v>468</v>
      </c>
      <c r="H306" s="16" t="s">
        <v>469</v>
      </c>
      <c r="I306" s="16" t="s">
        <v>4159</v>
      </c>
      <c r="J306" s="16" t="s">
        <v>79</v>
      </c>
      <c r="K306" s="16">
        <v>0</v>
      </c>
      <c r="M306" s="15" t="s">
        <v>94</v>
      </c>
      <c r="N306" s="19">
        <v>45660.684537036999</v>
      </c>
    </row>
    <row r="307" spans="1:14" x14ac:dyDescent="0.3">
      <c r="A307" s="23" t="str">
        <f>VLOOKUP(C307,销售员!A:C,3,0)</f>
        <v>京津冀</v>
      </c>
      <c r="B307" s="29">
        <v>817151</v>
      </c>
      <c r="C307" s="16" t="s">
        <v>415</v>
      </c>
      <c r="D307" s="17" t="s">
        <v>466</v>
      </c>
      <c r="E307" s="17" t="s">
        <v>4165</v>
      </c>
      <c r="F307" s="16" t="s">
        <v>467</v>
      </c>
      <c r="G307" s="16" t="s">
        <v>468</v>
      </c>
      <c r="H307" s="16" t="s">
        <v>469</v>
      </c>
      <c r="I307" s="16" t="s">
        <v>4161</v>
      </c>
      <c r="J307" s="16" t="s">
        <v>79</v>
      </c>
      <c r="K307" s="16">
        <v>165.22</v>
      </c>
      <c r="M307" s="15" t="s">
        <v>94</v>
      </c>
      <c r="N307" s="19">
        <v>45660.684537036999</v>
      </c>
    </row>
    <row r="308" spans="1:14" x14ac:dyDescent="0.3">
      <c r="A308" s="23" t="str">
        <f>VLOOKUP(C308,销售员!A:C,3,0)</f>
        <v>京津冀</v>
      </c>
      <c r="B308" s="29">
        <v>817151</v>
      </c>
      <c r="C308" s="16" t="s">
        <v>415</v>
      </c>
      <c r="D308" s="17" t="s">
        <v>466</v>
      </c>
      <c r="E308" s="17" t="s">
        <v>4165</v>
      </c>
      <c r="F308" s="16" t="s">
        <v>467</v>
      </c>
      <c r="G308" s="16" t="s">
        <v>468</v>
      </c>
      <c r="H308" s="16" t="s">
        <v>469</v>
      </c>
      <c r="I308" s="16" t="s">
        <v>4160</v>
      </c>
      <c r="J308" s="16" t="s">
        <v>79</v>
      </c>
      <c r="K308" s="16">
        <v>188.16</v>
      </c>
      <c r="M308" s="15" t="s">
        <v>94</v>
      </c>
      <c r="N308" s="19">
        <v>45660.684537036999</v>
      </c>
    </row>
    <row r="309" spans="1:14" x14ac:dyDescent="0.3">
      <c r="A309" s="23" t="str">
        <f>VLOOKUP(C309,销售员!A:C,3,0)</f>
        <v>广深</v>
      </c>
      <c r="B309" s="29">
        <v>817158</v>
      </c>
      <c r="C309" s="16" t="s">
        <v>238</v>
      </c>
      <c r="D309" s="17" t="s">
        <v>1798</v>
      </c>
      <c r="E309" s="17" t="s">
        <v>4165</v>
      </c>
      <c r="F309" s="16" t="s">
        <v>1799</v>
      </c>
      <c r="G309" s="16" t="s">
        <v>1800</v>
      </c>
      <c r="H309" s="16" t="s">
        <v>1801</v>
      </c>
      <c r="I309" s="16" t="s">
        <v>4158</v>
      </c>
      <c r="J309" s="16" t="s">
        <v>79</v>
      </c>
      <c r="K309" s="16">
        <v>79696.509999999995</v>
      </c>
      <c r="L309" s="18">
        <v>86571.42</v>
      </c>
      <c r="M309" s="15" t="s">
        <v>105</v>
      </c>
      <c r="N309" s="19">
        <v>45660.693437499998</v>
      </c>
    </row>
    <row r="310" spans="1:14" x14ac:dyDescent="0.3">
      <c r="A310" s="23" t="str">
        <f>VLOOKUP(C310,销售员!A:C,3,0)</f>
        <v>广深</v>
      </c>
      <c r="B310" s="29">
        <v>817158</v>
      </c>
      <c r="C310" s="16" t="s">
        <v>238</v>
      </c>
      <c r="D310" s="17" t="s">
        <v>1798</v>
      </c>
      <c r="E310" s="17" t="s">
        <v>4165</v>
      </c>
      <c r="F310" s="16" t="s">
        <v>1799</v>
      </c>
      <c r="G310" s="16" t="s">
        <v>1800</v>
      </c>
      <c r="H310" s="16" t="s">
        <v>1801</v>
      </c>
      <c r="I310" s="16" t="s">
        <v>4159</v>
      </c>
      <c r="J310" s="16" t="s">
        <v>79</v>
      </c>
      <c r="K310" s="16">
        <v>741.04</v>
      </c>
      <c r="M310" s="15" t="s">
        <v>105</v>
      </c>
      <c r="N310" s="19">
        <v>45660.693437499998</v>
      </c>
    </row>
    <row r="311" spans="1:14" x14ac:dyDescent="0.3">
      <c r="A311" s="23" t="str">
        <f>VLOOKUP(C311,销售员!A:C,3,0)</f>
        <v>广深</v>
      </c>
      <c r="B311" s="29">
        <v>817158</v>
      </c>
      <c r="C311" s="16" t="s">
        <v>238</v>
      </c>
      <c r="D311" s="17" t="s">
        <v>1798</v>
      </c>
      <c r="E311" s="17" t="s">
        <v>4165</v>
      </c>
      <c r="F311" s="16" t="s">
        <v>1799</v>
      </c>
      <c r="G311" s="16" t="s">
        <v>1800</v>
      </c>
      <c r="H311" s="16" t="s">
        <v>1801</v>
      </c>
      <c r="I311" s="16" t="s">
        <v>4161</v>
      </c>
      <c r="J311" s="16" t="s">
        <v>79</v>
      </c>
      <c r="K311" s="16">
        <v>1012.49</v>
      </c>
      <c r="M311" s="15" t="s">
        <v>105</v>
      </c>
      <c r="N311" s="19">
        <v>45660.693437499998</v>
      </c>
    </row>
    <row r="312" spans="1:14" x14ac:dyDescent="0.3">
      <c r="A312" s="23" t="str">
        <f>VLOOKUP(C312,销售员!A:C,3,0)</f>
        <v>广深</v>
      </c>
      <c r="B312" s="29">
        <v>817158</v>
      </c>
      <c r="C312" s="16" t="s">
        <v>238</v>
      </c>
      <c r="D312" s="17" t="s">
        <v>1798</v>
      </c>
      <c r="E312" s="17" t="s">
        <v>4165</v>
      </c>
      <c r="F312" s="16" t="s">
        <v>1799</v>
      </c>
      <c r="G312" s="16" t="s">
        <v>1800</v>
      </c>
      <c r="H312" s="16" t="s">
        <v>1801</v>
      </c>
      <c r="I312" s="16" t="s">
        <v>4160</v>
      </c>
      <c r="J312" s="16" t="s">
        <v>79</v>
      </c>
      <c r="K312" s="16">
        <v>1225.47</v>
      </c>
      <c r="M312" s="15" t="s">
        <v>105</v>
      </c>
      <c r="N312" s="19">
        <v>45660.693437499998</v>
      </c>
    </row>
    <row r="313" spans="1:14" x14ac:dyDescent="0.3">
      <c r="A313" s="23" t="str">
        <f>VLOOKUP(C313,销售员!A:C,3,0)</f>
        <v>京津冀</v>
      </c>
      <c r="B313" s="29">
        <v>815486</v>
      </c>
      <c r="C313" s="16" t="s">
        <v>323</v>
      </c>
      <c r="D313" s="17" t="s">
        <v>324</v>
      </c>
      <c r="E313" s="17" t="s">
        <v>4165</v>
      </c>
      <c r="F313" s="16" t="s">
        <v>325</v>
      </c>
      <c r="G313" s="16" t="s">
        <v>326</v>
      </c>
      <c r="H313" s="16" t="s">
        <v>327</v>
      </c>
      <c r="I313" s="16" t="s">
        <v>4158</v>
      </c>
      <c r="J313" s="16" t="s">
        <v>79</v>
      </c>
      <c r="K313" s="16">
        <v>310983</v>
      </c>
      <c r="L313" s="18">
        <v>334950</v>
      </c>
      <c r="M313" s="15" t="s">
        <v>94</v>
      </c>
      <c r="N313" s="19">
        <v>45663.726006944402</v>
      </c>
    </row>
    <row r="314" spans="1:14" x14ac:dyDescent="0.3">
      <c r="A314" s="23" t="str">
        <f>VLOOKUP(C314,销售员!A:C,3,0)</f>
        <v>京津冀</v>
      </c>
      <c r="B314" s="29">
        <v>815486</v>
      </c>
      <c r="C314" s="16" t="s">
        <v>323</v>
      </c>
      <c r="D314" s="17" t="s">
        <v>324</v>
      </c>
      <c r="E314" s="17" t="s">
        <v>4165</v>
      </c>
      <c r="F314" s="16" t="s">
        <v>325</v>
      </c>
      <c r="G314" s="16" t="s">
        <v>326</v>
      </c>
      <c r="H314" s="16" t="s">
        <v>327</v>
      </c>
      <c r="I314" s="16" t="s">
        <v>4159</v>
      </c>
      <c r="J314" s="16" t="s">
        <v>79</v>
      </c>
      <c r="K314" s="16">
        <v>0</v>
      </c>
      <c r="M314" s="15" t="s">
        <v>94</v>
      </c>
      <c r="N314" s="19">
        <v>45663.726006944402</v>
      </c>
    </row>
    <row r="315" spans="1:14" x14ac:dyDescent="0.3">
      <c r="A315" s="23" t="str">
        <f>VLOOKUP(C315,销售员!A:C,3,0)</f>
        <v>京津冀</v>
      </c>
      <c r="B315" s="29">
        <v>815486</v>
      </c>
      <c r="C315" s="16" t="s">
        <v>323</v>
      </c>
      <c r="D315" s="17" t="s">
        <v>324</v>
      </c>
      <c r="E315" s="17" t="s">
        <v>4165</v>
      </c>
      <c r="F315" s="16" t="s">
        <v>325</v>
      </c>
      <c r="G315" s="16" t="s">
        <v>326</v>
      </c>
      <c r="H315" s="16" t="s">
        <v>327</v>
      </c>
      <c r="I315" s="16" t="s">
        <v>4161</v>
      </c>
      <c r="J315" s="16" t="s">
        <v>79</v>
      </c>
      <c r="K315" s="16">
        <v>4158.45</v>
      </c>
      <c r="M315" s="15" t="s">
        <v>94</v>
      </c>
      <c r="N315" s="19">
        <v>45663.726006944402</v>
      </c>
    </row>
    <row r="316" spans="1:14" x14ac:dyDescent="0.3">
      <c r="A316" s="23" t="str">
        <f>VLOOKUP(C316,销售员!A:C,3,0)</f>
        <v>京津冀</v>
      </c>
      <c r="B316" s="29">
        <v>815486</v>
      </c>
      <c r="C316" s="16" t="s">
        <v>323</v>
      </c>
      <c r="D316" s="17" t="s">
        <v>324</v>
      </c>
      <c r="E316" s="17" t="s">
        <v>4165</v>
      </c>
      <c r="F316" s="16" t="s">
        <v>325</v>
      </c>
      <c r="G316" s="16" t="s">
        <v>326</v>
      </c>
      <c r="H316" s="16" t="s">
        <v>327</v>
      </c>
      <c r="I316" s="16" t="s">
        <v>4160</v>
      </c>
      <c r="J316" s="16" t="s">
        <v>79</v>
      </c>
      <c r="K316" s="16">
        <v>4735.8</v>
      </c>
      <c r="M316" s="15" t="s">
        <v>94</v>
      </c>
      <c r="N316" s="19">
        <v>45663.726006944402</v>
      </c>
    </row>
    <row r="317" spans="1:14" x14ac:dyDescent="0.3">
      <c r="A317" s="23" t="str">
        <f>VLOOKUP(C317,销售员!A:C,3,0)</f>
        <v>广深</v>
      </c>
      <c r="B317" s="29">
        <v>811392</v>
      </c>
      <c r="C317" s="16" t="s">
        <v>238</v>
      </c>
      <c r="D317" s="17" t="s">
        <v>479</v>
      </c>
      <c r="E317" s="17" t="s">
        <v>4165</v>
      </c>
      <c r="F317" s="16" t="s">
        <v>480</v>
      </c>
      <c r="G317" s="16" t="s">
        <v>481</v>
      </c>
      <c r="H317" s="16" t="s">
        <v>482</v>
      </c>
      <c r="I317" s="16" t="s">
        <v>4158</v>
      </c>
      <c r="J317" s="16" t="s">
        <v>79</v>
      </c>
      <c r="K317" s="16">
        <v>8909.4500000000007</v>
      </c>
      <c r="L317" s="18">
        <v>9946.2000000000007</v>
      </c>
      <c r="M317" s="15" t="s">
        <v>105</v>
      </c>
      <c r="N317" s="19">
        <v>45660.721770833297</v>
      </c>
    </row>
    <row r="318" spans="1:14" x14ac:dyDescent="0.3">
      <c r="A318" s="23" t="str">
        <f>VLOOKUP(C318,销售员!A:C,3,0)</f>
        <v>广深</v>
      </c>
      <c r="B318" s="29">
        <v>811392</v>
      </c>
      <c r="C318" s="16" t="s">
        <v>238</v>
      </c>
      <c r="D318" s="17" t="s">
        <v>479</v>
      </c>
      <c r="E318" s="17" t="s">
        <v>4165</v>
      </c>
      <c r="F318" s="16" t="s">
        <v>480</v>
      </c>
      <c r="G318" s="16" t="s">
        <v>481</v>
      </c>
      <c r="H318" s="16" t="s">
        <v>482</v>
      </c>
      <c r="I318" s="16" t="s">
        <v>4159</v>
      </c>
      <c r="J318" s="16" t="s">
        <v>79</v>
      </c>
      <c r="K318" s="16">
        <v>379.26</v>
      </c>
      <c r="M318" s="15" t="s">
        <v>105</v>
      </c>
      <c r="N318" s="19">
        <v>45660.721770833297</v>
      </c>
    </row>
    <row r="319" spans="1:14" x14ac:dyDescent="0.3">
      <c r="A319" s="23" t="str">
        <f>VLOOKUP(C319,销售员!A:C,3,0)</f>
        <v>广深</v>
      </c>
      <c r="B319" s="29">
        <v>811392</v>
      </c>
      <c r="C319" s="16" t="s">
        <v>238</v>
      </c>
      <c r="D319" s="17" t="s">
        <v>479</v>
      </c>
      <c r="E319" s="17" t="s">
        <v>4165</v>
      </c>
      <c r="F319" s="16" t="s">
        <v>480</v>
      </c>
      <c r="G319" s="16" t="s">
        <v>481</v>
      </c>
      <c r="H319" s="16" t="s">
        <v>482</v>
      </c>
      <c r="I319" s="16" t="s">
        <v>4161</v>
      </c>
      <c r="J319" s="16" t="s">
        <v>79</v>
      </c>
      <c r="K319" s="16">
        <v>68.430000000000007</v>
      </c>
      <c r="M319" s="15" t="s">
        <v>105</v>
      </c>
      <c r="N319" s="19">
        <v>45660.721770833297</v>
      </c>
    </row>
    <row r="320" spans="1:14" x14ac:dyDescent="0.3">
      <c r="A320" s="23" t="str">
        <f>VLOOKUP(C320,销售员!A:C,3,0)</f>
        <v>广深</v>
      </c>
      <c r="B320" s="29">
        <v>811392</v>
      </c>
      <c r="C320" s="16" t="s">
        <v>238</v>
      </c>
      <c r="D320" s="17" t="s">
        <v>479</v>
      </c>
      <c r="E320" s="17" t="s">
        <v>4165</v>
      </c>
      <c r="F320" s="16" t="s">
        <v>480</v>
      </c>
      <c r="G320" s="16" t="s">
        <v>481</v>
      </c>
      <c r="H320" s="16" t="s">
        <v>482</v>
      </c>
      <c r="I320" s="16" t="s">
        <v>4160</v>
      </c>
      <c r="J320" s="16" t="s">
        <v>79</v>
      </c>
      <c r="K320" s="16">
        <v>141.46</v>
      </c>
      <c r="M320" s="15" t="s">
        <v>105</v>
      </c>
      <c r="N320" s="19">
        <v>45660.721770833297</v>
      </c>
    </row>
    <row r="321" spans="1:14" x14ac:dyDescent="0.3">
      <c r="A321" s="23" t="str">
        <f>VLOOKUP(C321,销售员!A:C,3,0)</f>
        <v>京津冀</v>
      </c>
      <c r="B321" s="29">
        <v>817181</v>
      </c>
      <c r="C321" s="16" t="s">
        <v>415</v>
      </c>
      <c r="D321" s="17" t="s">
        <v>416</v>
      </c>
      <c r="E321" s="17" t="s">
        <v>4172</v>
      </c>
      <c r="F321" s="16" t="s">
        <v>248</v>
      </c>
      <c r="G321" s="16" t="s">
        <v>417</v>
      </c>
      <c r="H321" s="16" t="s">
        <v>418</v>
      </c>
      <c r="I321" s="16" t="s">
        <v>4158</v>
      </c>
      <c r="J321" s="16" t="s">
        <v>79</v>
      </c>
      <c r="K321" s="16">
        <v>228946.23</v>
      </c>
      <c r="L321" s="18">
        <v>257890.82</v>
      </c>
      <c r="M321" s="15" t="s">
        <v>94</v>
      </c>
      <c r="N321" s="19">
        <v>45660.722476851799</v>
      </c>
    </row>
    <row r="322" spans="1:14" x14ac:dyDescent="0.3">
      <c r="A322" s="23" t="str">
        <f>VLOOKUP(C322,销售员!A:C,3,0)</f>
        <v>京津冀</v>
      </c>
      <c r="B322" s="29">
        <v>817181</v>
      </c>
      <c r="C322" s="16" t="s">
        <v>415</v>
      </c>
      <c r="D322" s="17" t="s">
        <v>416</v>
      </c>
      <c r="E322" s="17" t="s">
        <v>4172</v>
      </c>
      <c r="F322" s="16" t="s">
        <v>248</v>
      </c>
      <c r="G322" s="16" t="s">
        <v>417</v>
      </c>
      <c r="H322" s="16" t="s">
        <v>418</v>
      </c>
      <c r="I322" s="16" t="s">
        <v>4159</v>
      </c>
      <c r="J322" s="16" t="s">
        <v>79</v>
      </c>
      <c r="K322" s="16">
        <v>11328.14</v>
      </c>
      <c r="M322" s="15" t="s">
        <v>94</v>
      </c>
      <c r="N322" s="19">
        <v>45660.722476851799</v>
      </c>
    </row>
    <row r="323" spans="1:14" x14ac:dyDescent="0.3">
      <c r="A323" s="23" t="str">
        <f>VLOOKUP(C323,销售员!A:C,3,0)</f>
        <v>京津冀</v>
      </c>
      <c r="B323" s="29">
        <v>817181</v>
      </c>
      <c r="C323" s="16" t="s">
        <v>415</v>
      </c>
      <c r="D323" s="17" t="s">
        <v>416</v>
      </c>
      <c r="E323" s="17" t="s">
        <v>4172</v>
      </c>
      <c r="F323" s="16" t="s">
        <v>248</v>
      </c>
      <c r="G323" s="16" t="s">
        <v>417</v>
      </c>
      <c r="H323" s="16" t="s">
        <v>418</v>
      </c>
      <c r="I323" s="16" t="s">
        <v>4161</v>
      </c>
      <c r="J323" s="16" t="s">
        <v>79</v>
      </c>
      <c r="K323" s="16">
        <v>2352.66</v>
      </c>
      <c r="M323" s="15" t="s">
        <v>94</v>
      </c>
      <c r="N323" s="19">
        <v>45660.722476851799</v>
      </c>
    </row>
    <row r="324" spans="1:14" x14ac:dyDescent="0.3">
      <c r="A324" s="23" t="str">
        <f>VLOOKUP(C324,销售员!A:C,3,0)</f>
        <v>京津冀</v>
      </c>
      <c r="B324" s="29">
        <v>817181</v>
      </c>
      <c r="C324" s="16" t="s">
        <v>415</v>
      </c>
      <c r="D324" s="17" t="s">
        <v>416</v>
      </c>
      <c r="E324" s="17" t="s">
        <v>4172</v>
      </c>
      <c r="F324" s="16" t="s">
        <v>248</v>
      </c>
      <c r="G324" s="16" t="s">
        <v>417</v>
      </c>
      <c r="H324" s="16" t="s">
        <v>418</v>
      </c>
      <c r="I324" s="16" t="s">
        <v>4160</v>
      </c>
      <c r="J324" s="16" t="s">
        <v>79</v>
      </c>
      <c r="K324" s="16">
        <v>3658.31</v>
      </c>
      <c r="M324" s="15" t="s">
        <v>94</v>
      </c>
      <c r="N324" s="19">
        <v>45660.722476851799</v>
      </c>
    </row>
    <row r="325" spans="1:14" x14ac:dyDescent="0.3">
      <c r="A325" s="23" t="str">
        <f>VLOOKUP(C325,销售员!A:C,3,0)</f>
        <v>黑吉辽</v>
      </c>
      <c r="B325" s="29">
        <v>817182</v>
      </c>
      <c r="C325" s="16" t="s">
        <v>447</v>
      </c>
      <c r="D325" s="17" t="s">
        <v>492</v>
      </c>
      <c r="E325" s="17" t="s">
        <v>4165</v>
      </c>
      <c r="F325" s="16" t="s">
        <v>493</v>
      </c>
      <c r="G325" s="16" t="s">
        <v>494</v>
      </c>
      <c r="H325" s="16" t="s">
        <v>495</v>
      </c>
      <c r="I325" s="16" t="s">
        <v>4158</v>
      </c>
      <c r="J325" s="16" t="s">
        <v>79</v>
      </c>
      <c r="K325" s="16">
        <v>337503.1</v>
      </c>
      <c r="L325" s="18">
        <v>358777.7</v>
      </c>
      <c r="M325" s="15" t="s">
        <v>94</v>
      </c>
      <c r="N325" s="19">
        <v>45660.730763888903</v>
      </c>
    </row>
    <row r="326" spans="1:14" x14ac:dyDescent="0.3">
      <c r="A326" s="23" t="str">
        <f>VLOOKUP(C326,销售员!A:C,3,0)</f>
        <v>黑吉辽</v>
      </c>
      <c r="B326" s="29">
        <v>817182</v>
      </c>
      <c r="C326" s="16" t="s">
        <v>447</v>
      </c>
      <c r="D326" s="17" t="s">
        <v>492</v>
      </c>
      <c r="E326" s="17" t="s">
        <v>4165</v>
      </c>
      <c r="F326" s="16" t="s">
        <v>493</v>
      </c>
      <c r="G326" s="16" t="s">
        <v>494</v>
      </c>
      <c r="H326" s="16" t="s">
        <v>495</v>
      </c>
      <c r="I326" s="16" t="s">
        <v>4159</v>
      </c>
      <c r="J326" s="16" t="s">
        <v>79</v>
      </c>
      <c r="K326" s="16">
        <v>0</v>
      </c>
      <c r="M326" s="15" t="s">
        <v>94</v>
      </c>
      <c r="N326" s="19">
        <v>45660.730763888903</v>
      </c>
    </row>
    <row r="327" spans="1:14" x14ac:dyDescent="0.3">
      <c r="A327" s="23" t="str">
        <f>VLOOKUP(C327,销售员!A:C,3,0)</f>
        <v>黑吉辽</v>
      </c>
      <c r="B327" s="29">
        <v>817182</v>
      </c>
      <c r="C327" s="16" t="s">
        <v>447</v>
      </c>
      <c r="D327" s="17" t="s">
        <v>492</v>
      </c>
      <c r="E327" s="17" t="s">
        <v>4165</v>
      </c>
      <c r="F327" s="16" t="s">
        <v>493</v>
      </c>
      <c r="G327" s="16" t="s">
        <v>494</v>
      </c>
      <c r="H327" s="16" t="s">
        <v>495</v>
      </c>
      <c r="I327" s="16" t="s">
        <v>4161</v>
      </c>
      <c r="J327" s="16" t="s">
        <v>79</v>
      </c>
      <c r="K327" s="16">
        <v>0</v>
      </c>
      <c r="M327" s="15" t="s">
        <v>94</v>
      </c>
      <c r="N327" s="19">
        <v>45660.730763888903</v>
      </c>
    </row>
    <row r="328" spans="1:14" x14ac:dyDescent="0.3">
      <c r="A328" s="23" t="str">
        <f>VLOOKUP(C328,销售员!A:C,3,0)</f>
        <v>黑吉辽</v>
      </c>
      <c r="B328" s="29">
        <v>817182</v>
      </c>
      <c r="C328" s="16" t="s">
        <v>447</v>
      </c>
      <c r="D328" s="17" t="s">
        <v>492</v>
      </c>
      <c r="E328" s="17" t="s">
        <v>4165</v>
      </c>
      <c r="F328" s="16" t="s">
        <v>493</v>
      </c>
      <c r="G328" s="16" t="s">
        <v>494</v>
      </c>
      <c r="H328" s="16" t="s">
        <v>495</v>
      </c>
      <c r="I328" s="16" t="s">
        <v>4160</v>
      </c>
      <c r="J328" s="16" t="s">
        <v>79</v>
      </c>
      <c r="K328" s="16">
        <v>5137</v>
      </c>
      <c r="M328" s="15" t="s">
        <v>94</v>
      </c>
      <c r="N328" s="19">
        <v>45660.730763888903</v>
      </c>
    </row>
    <row r="329" spans="1:14" x14ac:dyDescent="0.3">
      <c r="A329" s="23" t="str">
        <f>VLOOKUP(C329,销售员!A:C,3,0)</f>
        <v>陕豫鲁</v>
      </c>
      <c r="B329" s="29">
        <v>817176</v>
      </c>
      <c r="C329" s="16" t="s">
        <v>354</v>
      </c>
      <c r="D329" s="17" t="s">
        <v>2749</v>
      </c>
      <c r="E329" s="17" t="s">
        <v>4165</v>
      </c>
      <c r="F329" s="16" t="s">
        <v>2750</v>
      </c>
      <c r="G329" s="16" t="s">
        <v>2751</v>
      </c>
      <c r="H329" s="16" t="s">
        <v>2752</v>
      </c>
      <c r="I329" s="16" t="s">
        <v>4158</v>
      </c>
      <c r="J329" s="16" t="s">
        <v>79</v>
      </c>
      <c r="K329" s="16">
        <v>51409.13</v>
      </c>
      <c r="L329" s="18">
        <v>55618.080000000002</v>
      </c>
      <c r="M329" s="15" t="s">
        <v>54</v>
      </c>
      <c r="N329" s="19">
        <v>45660.751319444404</v>
      </c>
    </row>
    <row r="330" spans="1:14" x14ac:dyDescent="0.3">
      <c r="A330" s="23" t="str">
        <f>VLOOKUP(C330,销售员!A:C,3,0)</f>
        <v>陕豫鲁</v>
      </c>
      <c r="B330" s="29">
        <v>817176</v>
      </c>
      <c r="C330" s="16" t="s">
        <v>354</v>
      </c>
      <c r="D330" s="17" t="s">
        <v>2749</v>
      </c>
      <c r="E330" s="17" t="s">
        <v>4165</v>
      </c>
      <c r="F330" s="16" t="s">
        <v>2750</v>
      </c>
      <c r="G330" s="16" t="s">
        <v>2751</v>
      </c>
      <c r="H330" s="16" t="s">
        <v>2752</v>
      </c>
      <c r="I330" s="16" t="s">
        <v>4159</v>
      </c>
      <c r="J330" s="16" t="s">
        <v>79</v>
      </c>
      <c r="K330" s="16">
        <v>0</v>
      </c>
      <c r="M330" s="15" t="s">
        <v>54</v>
      </c>
      <c r="N330" s="19">
        <v>45660.751319444404</v>
      </c>
    </row>
    <row r="331" spans="1:14" x14ac:dyDescent="0.3">
      <c r="A331" s="23" t="str">
        <f>VLOOKUP(C331,销售员!A:C,3,0)</f>
        <v>陕豫鲁</v>
      </c>
      <c r="B331" s="29">
        <v>817176</v>
      </c>
      <c r="C331" s="16" t="s">
        <v>354</v>
      </c>
      <c r="D331" s="17" t="s">
        <v>2749</v>
      </c>
      <c r="E331" s="17" t="s">
        <v>4165</v>
      </c>
      <c r="F331" s="16" t="s">
        <v>2750</v>
      </c>
      <c r="G331" s="16" t="s">
        <v>2751</v>
      </c>
      <c r="H331" s="16" t="s">
        <v>2752</v>
      </c>
      <c r="I331" s="16" t="s">
        <v>4161</v>
      </c>
      <c r="J331" s="16" t="s">
        <v>79</v>
      </c>
      <c r="K331" s="16">
        <v>681.43</v>
      </c>
      <c r="M331" s="15" t="s">
        <v>54</v>
      </c>
      <c r="N331" s="19">
        <v>45660.751319444404</v>
      </c>
    </row>
    <row r="332" spans="1:14" x14ac:dyDescent="0.3">
      <c r="A332" s="23" t="str">
        <f>VLOOKUP(C332,销售员!A:C,3,0)</f>
        <v>陕豫鲁</v>
      </c>
      <c r="B332" s="29">
        <v>817176</v>
      </c>
      <c r="C332" s="16" t="s">
        <v>354</v>
      </c>
      <c r="D332" s="17" t="s">
        <v>2749</v>
      </c>
      <c r="E332" s="17" t="s">
        <v>4165</v>
      </c>
      <c r="F332" s="16" t="s">
        <v>2750</v>
      </c>
      <c r="G332" s="16" t="s">
        <v>2751</v>
      </c>
      <c r="H332" s="16" t="s">
        <v>2752</v>
      </c>
      <c r="I332" s="16" t="s">
        <v>4160</v>
      </c>
      <c r="J332" s="16" t="s">
        <v>79</v>
      </c>
      <c r="K332" s="16">
        <v>782.74</v>
      </c>
      <c r="M332" s="15" t="s">
        <v>54</v>
      </c>
      <c r="N332" s="19">
        <v>45660.751319444404</v>
      </c>
    </row>
    <row r="333" spans="1:14" x14ac:dyDescent="0.3">
      <c r="A333" s="23" t="str">
        <f>VLOOKUP(C333,销售员!A:C,3,0)</f>
        <v>广深</v>
      </c>
      <c r="B333" s="29">
        <v>810943</v>
      </c>
      <c r="C333" s="16" t="s">
        <v>499</v>
      </c>
      <c r="D333" s="17" t="s">
        <v>500</v>
      </c>
      <c r="E333" s="17" t="s">
        <v>4165</v>
      </c>
      <c r="F333" s="16" t="s">
        <v>480</v>
      </c>
      <c r="G333" s="16" t="s">
        <v>501</v>
      </c>
      <c r="H333" s="16" t="s">
        <v>502</v>
      </c>
      <c r="I333" s="16" t="s">
        <v>4158</v>
      </c>
      <c r="J333" s="16" t="s">
        <v>79</v>
      </c>
      <c r="K333" s="16">
        <v>796241.75</v>
      </c>
      <c r="L333" s="18">
        <v>882393.26</v>
      </c>
      <c r="M333" s="15" t="s">
        <v>105</v>
      </c>
      <c r="N333" s="19">
        <v>45663.396412037</v>
      </c>
    </row>
    <row r="334" spans="1:14" x14ac:dyDescent="0.3">
      <c r="A334" s="23" t="str">
        <f>VLOOKUP(C334,销售员!A:C,3,0)</f>
        <v>广深</v>
      </c>
      <c r="B334" s="29">
        <v>810943</v>
      </c>
      <c r="C334" s="16" t="s">
        <v>499</v>
      </c>
      <c r="D334" s="17" t="s">
        <v>500</v>
      </c>
      <c r="E334" s="17" t="s">
        <v>4165</v>
      </c>
      <c r="F334" s="16" t="s">
        <v>480</v>
      </c>
      <c r="G334" s="16" t="s">
        <v>501</v>
      </c>
      <c r="H334" s="16" t="s">
        <v>502</v>
      </c>
      <c r="I334" s="16" t="s">
        <v>4159</v>
      </c>
      <c r="J334" s="16" t="s">
        <v>79</v>
      </c>
      <c r="K334" s="16">
        <v>25359.57</v>
      </c>
      <c r="M334" s="15" t="s">
        <v>105</v>
      </c>
      <c r="N334" s="19">
        <v>45663.396412037</v>
      </c>
    </row>
    <row r="335" spans="1:14" x14ac:dyDescent="0.3">
      <c r="A335" s="23" t="str">
        <f>VLOOKUP(C335,销售员!A:C,3,0)</f>
        <v>广深</v>
      </c>
      <c r="B335" s="29">
        <v>810943</v>
      </c>
      <c r="C335" s="16" t="s">
        <v>499</v>
      </c>
      <c r="D335" s="17" t="s">
        <v>500</v>
      </c>
      <c r="E335" s="17" t="s">
        <v>4165</v>
      </c>
      <c r="F335" s="16" t="s">
        <v>480</v>
      </c>
      <c r="G335" s="16" t="s">
        <v>501</v>
      </c>
      <c r="H335" s="16" t="s">
        <v>502</v>
      </c>
      <c r="I335" s="16" t="s">
        <v>4161</v>
      </c>
      <c r="J335" s="16" t="s">
        <v>79</v>
      </c>
      <c r="K335" s="16">
        <v>9967.91</v>
      </c>
      <c r="M335" s="15" t="s">
        <v>105</v>
      </c>
      <c r="N335" s="19">
        <v>45663.396412037</v>
      </c>
    </row>
    <row r="336" spans="1:14" x14ac:dyDescent="0.3">
      <c r="A336" s="23" t="str">
        <f>VLOOKUP(C336,销售员!A:C,3,0)</f>
        <v>广深</v>
      </c>
      <c r="B336" s="29">
        <v>810943</v>
      </c>
      <c r="C336" s="16" t="s">
        <v>499</v>
      </c>
      <c r="D336" s="17" t="s">
        <v>500</v>
      </c>
      <c r="E336" s="17" t="s">
        <v>4165</v>
      </c>
      <c r="F336" s="16" t="s">
        <v>480</v>
      </c>
      <c r="G336" s="16" t="s">
        <v>501</v>
      </c>
      <c r="H336" s="16" t="s">
        <v>502</v>
      </c>
      <c r="I336" s="16" t="s">
        <v>4160</v>
      </c>
      <c r="J336" s="16" t="s">
        <v>79</v>
      </c>
      <c r="K336" s="16">
        <v>12511.72</v>
      </c>
      <c r="M336" s="15" t="s">
        <v>105</v>
      </c>
      <c r="N336" s="19">
        <v>45663.396412037</v>
      </c>
    </row>
    <row r="337" spans="1:14" x14ac:dyDescent="0.3">
      <c r="A337" s="23" t="str">
        <f>VLOOKUP(C337,销售员!A:C,3,0)</f>
        <v>广深</v>
      </c>
      <c r="B337" s="29">
        <v>817216</v>
      </c>
      <c r="C337" s="16" t="s">
        <v>505</v>
      </c>
      <c r="D337" s="17" t="s">
        <v>506</v>
      </c>
      <c r="E337" s="17" t="s">
        <v>4165</v>
      </c>
      <c r="F337" s="16" t="s">
        <v>507</v>
      </c>
      <c r="G337" s="16" t="s">
        <v>508</v>
      </c>
      <c r="H337" s="16" t="s">
        <v>509</v>
      </c>
      <c r="I337" s="16" t="s">
        <v>4166</v>
      </c>
      <c r="J337" s="16" t="s">
        <v>79</v>
      </c>
      <c r="K337" s="16">
        <v>15495.9</v>
      </c>
      <c r="L337" s="18">
        <v>16778.099999999999</v>
      </c>
      <c r="M337" s="15" t="s">
        <v>105</v>
      </c>
      <c r="N337" s="19">
        <v>45663.402685185203</v>
      </c>
    </row>
    <row r="338" spans="1:14" x14ac:dyDescent="0.3">
      <c r="A338" s="23" t="str">
        <f>VLOOKUP(C338,销售员!A:C,3,0)</f>
        <v>广深</v>
      </c>
      <c r="B338" s="29">
        <v>817216</v>
      </c>
      <c r="C338" s="16" t="s">
        <v>505</v>
      </c>
      <c r="D338" s="17" t="s">
        <v>506</v>
      </c>
      <c r="E338" s="17" t="s">
        <v>4165</v>
      </c>
      <c r="F338" s="16" t="s">
        <v>507</v>
      </c>
      <c r="G338" s="16" t="s">
        <v>508</v>
      </c>
      <c r="H338" s="16" t="s">
        <v>509</v>
      </c>
      <c r="I338" s="16" t="s">
        <v>4167</v>
      </c>
      <c r="J338" s="16" t="s">
        <v>79</v>
      </c>
      <c r="K338" s="16">
        <v>0</v>
      </c>
      <c r="M338" s="15" t="s">
        <v>105</v>
      </c>
      <c r="N338" s="19">
        <v>45663.402685185203</v>
      </c>
    </row>
    <row r="339" spans="1:14" x14ac:dyDescent="0.3">
      <c r="A339" s="23" t="str">
        <f>VLOOKUP(C339,销售员!A:C,3,0)</f>
        <v>广深</v>
      </c>
      <c r="B339" s="29">
        <v>817216</v>
      </c>
      <c r="C339" s="16" t="s">
        <v>505</v>
      </c>
      <c r="D339" s="17" t="s">
        <v>506</v>
      </c>
      <c r="E339" s="17" t="s">
        <v>4165</v>
      </c>
      <c r="F339" s="16" t="s">
        <v>507</v>
      </c>
      <c r="G339" s="16" t="s">
        <v>508</v>
      </c>
      <c r="H339" s="16" t="s">
        <v>509</v>
      </c>
      <c r="I339" s="16" t="s">
        <v>4161</v>
      </c>
      <c r="J339" s="16" t="s">
        <v>79</v>
      </c>
      <c r="K339" s="16">
        <v>201.44669999999999</v>
      </c>
      <c r="M339" s="15" t="s">
        <v>105</v>
      </c>
      <c r="N339" s="19">
        <v>45663.402685185203</v>
      </c>
    </row>
    <row r="340" spans="1:14" x14ac:dyDescent="0.3">
      <c r="A340" s="23" t="str">
        <f>VLOOKUP(C340,销售员!A:C,3,0)</f>
        <v>广深</v>
      </c>
      <c r="B340" s="29">
        <v>817216</v>
      </c>
      <c r="C340" s="16" t="s">
        <v>505</v>
      </c>
      <c r="D340" s="17" t="s">
        <v>506</v>
      </c>
      <c r="E340" s="17" t="s">
        <v>4165</v>
      </c>
      <c r="F340" s="16" t="s">
        <v>507</v>
      </c>
      <c r="G340" s="16" t="s">
        <v>508</v>
      </c>
      <c r="H340" s="16" t="s">
        <v>509</v>
      </c>
      <c r="I340" s="16" t="s">
        <v>4160</v>
      </c>
      <c r="J340" s="16" t="s">
        <v>79</v>
      </c>
      <c r="K340" s="16">
        <v>232.4385</v>
      </c>
      <c r="M340" s="15" t="s">
        <v>105</v>
      </c>
      <c r="N340" s="19">
        <v>45663.402685185203</v>
      </c>
    </row>
    <row r="341" spans="1:14" x14ac:dyDescent="0.3">
      <c r="A341" s="23" t="str">
        <f>VLOOKUP(C341,销售员!A:C,3,0)</f>
        <v>福建</v>
      </c>
      <c r="B341" s="29">
        <v>817221</v>
      </c>
      <c r="C341" s="16" t="s">
        <v>226</v>
      </c>
      <c r="D341" s="17" t="s">
        <v>1132</v>
      </c>
      <c r="E341" s="17" t="s">
        <v>4168</v>
      </c>
      <c r="F341" s="16" t="s">
        <v>747</v>
      </c>
      <c r="G341" s="16" t="s">
        <v>1133</v>
      </c>
      <c r="H341" s="16" t="s">
        <v>1134</v>
      </c>
      <c r="I341" s="16" t="s">
        <v>4158</v>
      </c>
      <c r="J341" s="16" t="s">
        <v>79</v>
      </c>
      <c r="K341" s="16">
        <v>355252.65</v>
      </c>
      <c r="L341" s="18">
        <v>371817.21</v>
      </c>
      <c r="M341" s="15" t="s">
        <v>105</v>
      </c>
      <c r="N341" s="19">
        <v>45663.418668981503</v>
      </c>
    </row>
    <row r="342" spans="1:14" x14ac:dyDescent="0.3">
      <c r="A342" s="23" t="str">
        <f>VLOOKUP(C342,销售员!A:C,3,0)</f>
        <v>福建</v>
      </c>
      <c r="B342" s="29">
        <v>817221</v>
      </c>
      <c r="C342" s="16" t="s">
        <v>226</v>
      </c>
      <c r="D342" s="17" t="s">
        <v>1132</v>
      </c>
      <c r="E342" s="17" t="s">
        <v>4168</v>
      </c>
      <c r="F342" s="16" t="s">
        <v>747</v>
      </c>
      <c r="G342" s="16" t="s">
        <v>1133</v>
      </c>
      <c r="H342" s="16" t="s">
        <v>1134</v>
      </c>
      <c r="I342" s="16" t="s">
        <v>4159</v>
      </c>
      <c r="J342" s="16" t="s">
        <v>79</v>
      </c>
      <c r="K342" s="16">
        <v>0</v>
      </c>
      <c r="M342" s="15" t="s">
        <v>105</v>
      </c>
      <c r="N342" s="19">
        <v>45663.418668981503</v>
      </c>
    </row>
    <row r="343" spans="1:14" x14ac:dyDescent="0.3">
      <c r="A343" s="23" t="str">
        <f>VLOOKUP(C343,销售员!A:C,3,0)</f>
        <v>福建</v>
      </c>
      <c r="B343" s="29">
        <v>817221</v>
      </c>
      <c r="C343" s="16" t="s">
        <v>226</v>
      </c>
      <c r="D343" s="17" t="s">
        <v>1132</v>
      </c>
      <c r="E343" s="17" t="s">
        <v>4168</v>
      </c>
      <c r="F343" s="16" t="s">
        <v>747</v>
      </c>
      <c r="G343" s="16" t="s">
        <v>1133</v>
      </c>
      <c r="H343" s="16" t="s">
        <v>1134</v>
      </c>
      <c r="I343" s="16" t="s">
        <v>4161</v>
      </c>
      <c r="J343" s="16" t="s">
        <v>79</v>
      </c>
      <c r="K343" s="16">
        <v>0</v>
      </c>
      <c r="M343" s="15" t="s">
        <v>105</v>
      </c>
      <c r="N343" s="19">
        <v>45663.418668981503</v>
      </c>
    </row>
    <row r="344" spans="1:14" x14ac:dyDescent="0.3">
      <c r="A344" s="23" t="str">
        <f>VLOOKUP(C344,销售员!A:C,3,0)</f>
        <v>福建</v>
      </c>
      <c r="B344" s="29">
        <v>817221</v>
      </c>
      <c r="C344" s="16" t="s">
        <v>226</v>
      </c>
      <c r="D344" s="17" t="s">
        <v>1132</v>
      </c>
      <c r="E344" s="17" t="s">
        <v>4168</v>
      </c>
      <c r="F344" s="16" t="s">
        <v>747</v>
      </c>
      <c r="G344" s="16" t="s">
        <v>1133</v>
      </c>
      <c r="H344" s="16" t="s">
        <v>1134</v>
      </c>
      <c r="I344" s="16" t="s">
        <v>4160</v>
      </c>
      <c r="J344" s="16" t="s">
        <v>79</v>
      </c>
      <c r="K344" s="16">
        <v>5410.02</v>
      </c>
      <c r="M344" s="15" t="s">
        <v>105</v>
      </c>
      <c r="N344" s="19">
        <v>45663.418668981503</v>
      </c>
    </row>
    <row r="345" spans="1:14" x14ac:dyDescent="0.3">
      <c r="A345" s="23" t="str">
        <f>VLOOKUP(C345,销售员!A:C,3,0)</f>
        <v>福建</v>
      </c>
      <c r="B345" s="29">
        <v>817222</v>
      </c>
      <c r="C345" s="16" t="s">
        <v>226</v>
      </c>
      <c r="D345" s="17" t="s">
        <v>517</v>
      </c>
      <c r="E345" s="17" t="s">
        <v>4165</v>
      </c>
      <c r="F345" s="16" t="s">
        <v>518</v>
      </c>
      <c r="G345" s="16" t="s">
        <v>519</v>
      </c>
      <c r="H345" s="16" t="s">
        <v>520</v>
      </c>
      <c r="I345" s="16" t="s">
        <v>4158</v>
      </c>
      <c r="J345" s="16" t="s">
        <v>79</v>
      </c>
      <c r="K345" s="16">
        <v>3355055.53</v>
      </c>
      <c r="L345" s="18">
        <v>4082428.81</v>
      </c>
      <c r="M345" s="15" t="s">
        <v>105</v>
      </c>
      <c r="N345" s="19">
        <v>45663.4212037037</v>
      </c>
    </row>
    <row r="346" spans="1:14" x14ac:dyDescent="0.3">
      <c r="A346" s="23" t="str">
        <f>VLOOKUP(C346,销售员!A:C,3,0)</f>
        <v>福建</v>
      </c>
      <c r="B346" s="29">
        <v>817222</v>
      </c>
      <c r="C346" s="16" t="s">
        <v>226</v>
      </c>
      <c r="D346" s="17" t="s">
        <v>517</v>
      </c>
      <c r="E346" s="17" t="s">
        <v>4165</v>
      </c>
      <c r="F346" s="16" t="s">
        <v>518</v>
      </c>
      <c r="G346" s="16" t="s">
        <v>519</v>
      </c>
      <c r="H346" s="16" t="s">
        <v>520</v>
      </c>
      <c r="I346" s="16" t="s">
        <v>4159</v>
      </c>
      <c r="J346" s="16" t="s">
        <v>79</v>
      </c>
      <c r="K346" s="16">
        <v>502842.2</v>
      </c>
      <c r="M346" s="15" t="s">
        <v>105</v>
      </c>
      <c r="N346" s="19">
        <v>45663.4212037037</v>
      </c>
    </row>
    <row r="347" spans="1:14" x14ac:dyDescent="0.3">
      <c r="A347" s="23" t="str">
        <f>VLOOKUP(C347,销售员!A:C,3,0)</f>
        <v>福建</v>
      </c>
      <c r="B347" s="29">
        <v>817222</v>
      </c>
      <c r="C347" s="16" t="s">
        <v>226</v>
      </c>
      <c r="D347" s="17" t="s">
        <v>517</v>
      </c>
      <c r="E347" s="17" t="s">
        <v>4165</v>
      </c>
      <c r="F347" s="16" t="s">
        <v>518</v>
      </c>
      <c r="G347" s="16" t="s">
        <v>519</v>
      </c>
      <c r="H347" s="16" t="s">
        <v>520</v>
      </c>
      <c r="I347" s="16" t="s">
        <v>4161</v>
      </c>
      <c r="J347" s="16" t="s">
        <v>79</v>
      </c>
      <c r="K347" s="16">
        <v>40820.81</v>
      </c>
      <c r="M347" s="15" t="s">
        <v>105</v>
      </c>
      <c r="N347" s="19">
        <v>45663.4212037037</v>
      </c>
    </row>
    <row r="348" spans="1:14" x14ac:dyDescent="0.3">
      <c r="A348" s="23" t="str">
        <f>VLOOKUP(C348,销售员!A:C,3,0)</f>
        <v>福建</v>
      </c>
      <c r="B348" s="29">
        <v>817222</v>
      </c>
      <c r="C348" s="16" t="s">
        <v>226</v>
      </c>
      <c r="D348" s="17" t="s">
        <v>517</v>
      </c>
      <c r="E348" s="17" t="s">
        <v>4165</v>
      </c>
      <c r="F348" s="16" t="s">
        <v>518</v>
      </c>
      <c r="G348" s="16" t="s">
        <v>519</v>
      </c>
      <c r="H348" s="16" t="s">
        <v>520</v>
      </c>
      <c r="I348" s="16" t="s">
        <v>4160</v>
      </c>
      <c r="J348" s="16" t="s">
        <v>79</v>
      </c>
      <c r="K348" s="16">
        <v>0</v>
      </c>
      <c r="M348" s="15" t="s">
        <v>105</v>
      </c>
      <c r="N348" s="19">
        <v>45663.4212037037</v>
      </c>
    </row>
    <row r="349" spans="1:14" x14ac:dyDescent="0.3">
      <c r="A349" s="23" t="str">
        <f>VLOOKUP(C349,销售员!A:C,3,0)</f>
        <v>湘桂琼</v>
      </c>
      <c r="B349" s="29">
        <v>817186</v>
      </c>
      <c r="C349" s="16" t="s">
        <v>523</v>
      </c>
      <c r="D349" s="17" t="s">
        <v>524</v>
      </c>
      <c r="E349" s="17" t="s">
        <v>4171</v>
      </c>
      <c r="F349" s="16" t="s">
        <v>525</v>
      </c>
      <c r="G349" s="16" t="s">
        <v>526</v>
      </c>
      <c r="H349" s="16" t="s">
        <v>527</v>
      </c>
      <c r="I349" s="16" t="s">
        <v>4158</v>
      </c>
      <c r="J349" s="16" t="s">
        <v>79</v>
      </c>
      <c r="K349" s="16">
        <v>144070.04</v>
      </c>
      <c r="L349" s="18">
        <v>150787.68</v>
      </c>
      <c r="M349" s="15" t="s">
        <v>105</v>
      </c>
      <c r="N349" s="19">
        <v>45663.443564814799</v>
      </c>
    </row>
    <row r="350" spans="1:14" x14ac:dyDescent="0.3">
      <c r="A350" s="23" t="str">
        <f>VLOOKUP(C350,销售员!A:C,3,0)</f>
        <v>湘桂琼</v>
      </c>
      <c r="B350" s="29">
        <v>817186</v>
      </c>
      <c r="C350" s="16" t="s">
        <v>523</v>
      </c>
      <c r="D350" s="17" t="s">
        <v>524</v>
      </c>
      <c r="E350" s="17" t="s">
        <v>4171</v>
      </c>
      <c r="F350" s="16" t="s">
        <v>525</v>
      </c>
      <c r="G350" s="16" t="s">
        <v>526</v>
      </c>
      <c r="H350" s="16" t="s">
        <v>527</v>
      </c>
      <c r="I350" s="16" t="s">
        <v>4159</v>
      </c>
      <c r="J350" s="16" t="s">
        <v>79</v>
      </c>
      <c r="K350" s="16">
        <v>0</v>
      </c>
      <c r="M350" s="15" t="s">
        <v>105</v>
      </c>
      <c r="N350" s="19">
        <v>45663.443564814799</v>
      </c>
    </row>
    <row r="351" spans="1:14" x14ac:dyDescent="0.3">
      <c r="A351" s="23" t="str">
        <f>VLOOKUP(C351,销售员!A:C,3,0)</f>
        <v>湘桂琼</v>
      </c>
      <c r="B351" s="29">
        <v>817186</v>
      </c>
      <c r="C351" s="16" t="s">
        <v>523</v>
      </c>
      <c r="D351" s="17" t="s">
        <v>524</v>
      </c>
      <c r="E351" s="17" t="s">
        <v>4171</v>
      </c>
      <c r="F351" s="16" t="s">
        <v>525</v>
      </c>
      <c r="G351" s="16" t="s">
        <v>526</v>
      </c>
      <c r="H351" s="16" t="s">
        <v>527</v>
      </c>
      <c r="I351" s="16" t="s">
        <v>4161</v>
      </c>
      <c r="J351" s="16" t="s">
        <v>79</v>
      </c>
      <c r="K351" s="16">
        <v>0</v>
      </c>
      <c r="M351" s="15" t="s">
        <v>105</v>
      </c>
      <c r="N351" s="19">
        <v>45663.443564814799</v>
      </c>
    </row>
    <row r="352" spans="1:14" x14ac:dyDescent="0.3">
      <c r="A352" s="23" t="str">
        <f>VLOOKUP(C352,销售员!A:C,3,0)</f>
        <v>湘桂琼</v>
      </c>
      <c r="B352" s="29">
        <v>817186</v>
      </c>
      <c r="C352" s="16" t="s">
        <v>523</v>
      </c>
      <c r="D352" s="17" t="s">
        <v>524</v>
      </c>
      <c r="E352" s="17" t="s">
        <v>4171</v>
      </c>
      <c r="F352" s="16" t="s">
        <v>525</v>
      </c>
      <c r="G352" s="16" t="s">
        <v>526</v>
      </c>
      <c r="H352" s="16" t="s">
        <v>527</v>
      </c>
      <c r="I352" s="16" t="s">
        <v>4160</v>
      </c>
      <c r="J352" s="16" t="s">
        <v>79</v>
      </c>
      <c r="K352" s="16">
        <v>2194</v>
      </c>
      <c r="M352" s="15" t="s">
        <v>105</v>
      </c>
      <c r="N352" s="19">
        <v>45663.443564814799</v>
      </c>
    </row>
    <row r="353" spans="1:14" x14ac:dyDescent="0.3">
      <c r="A353" s="23" t="str">
        <f>VLOOKUP(C353,销售员!A:C,3,0)</f>
        <v>福建</v>
      </c>
      <c r="B353" s="29">
        <v>817244</v>
      </c>
      <c r="C353" s="16" t="s">
        <v>226</v>
      </c>
      <c r="D353" s="17" t="s">
        <v>530</v>
      </c>
      <c r="E353" s="17" t="s">
        <v>4165</v>
      </c>
      <c r="F353" s="16" t="s">
        <v>531</v>
      </c>
      <c r="G353" s="16" t="s">
        <v>532</v>
      </c>
      <c r="H353" s="16" t="s">
        <v>533</v>
      </c>
      <c r="I353" s="16" t="s">
        <v>4166</v>
      </c>
      <c r="J353" s="16" t="s">
        <v>79</v>
      </c>
      <c r="K353" s="16">
        <v>3157.08</v>
      </c>
      <c r="L353" s="18">
        <v>3735.2</v>
      </c>
      <c r="M353" s="15" t="s">
        <v>105</v>
      </c>
      <c r="N353" s="19">
        <v>45663.445520833302</v>
      </c>
    </row>
    <row r="354" spans="1:14" x14ac:dyDescent="0.3">
      <c r="A354" s="23" t="str">
        <f>VLOOKUP(C354,销售员!A:C,3,0)</f>
        <v>福建</v>
      </c>
      <c r="B354" s="29">
        <v>817244</v>
      </c>
      <c r="C354" s="16" t="s">
        <v>226</v>
      </c>
      <c r="D354" s="17" t="s">
        <v>530</v>
      </c>
      <c r="E354" s="17" t="s">
        <v>4165</v>
      </c>
      <c r="F354" s="16" t="s">
        <v>531</v>
      </c>
      <c r="G354" s="16" t="s">
        <v>532</v>
      </c>
      <c r="H354" s="16" t="s">
        <v>533</v>
      </c>
      <c r="I354" s="16" t="s">
        <v>4167</v>
      </c>
      <c r="J354" s="16" t="s">
        <v>79</v>
      </c>
      <c r="K354" s="16">
        <v>318.7</v>
      </c>
      <c r="M354" s="15" t="s">
        <v>105</v>
      </c>
      <c r="N354" s="19">
        <v>45663.445520833302</v>
      </c>
    </row>
    <row r="355" spans="1:14" x14ac:dyDescent="0.3">
      <c r="A355" s="23" t="str">
        <f>VLOOKUP(C355,销售员!A:C,3,0)</f>
        <v>福建</v>
      </c>
      <c r="B355" s="29">
        <v>817244</v>
      </c>
      <c r="C355" s="16" t="s">
        <v>226</v>
      </c>
      <c r="D355" s="17" t="s">
        <v>530</v>
      </c>
      <c r="E355" s="17" t="s">
        <v>4165</v>
      </c>
      <c r="F355" s="16" t="s">
        <v>531</v>
      </c>
      <c r="G355" s="16" t="s">
        <v>532</v>
      </c>
      <c r="H355" s="16" t="s">
        <v>533</v>
      </c>
      <c r="I355" s="16" t="s">
        <v>4161</v>
      </c>
      <c r="J355" s="16" t="s">
        <v>79</v>
      </c>
      <c r="K355" s="16">
        <v>41.04204</v>
      </c>
      <c r="M355" s="15" t="s">
        <v>105</v>
      </c>
      <c r="N355" s="19">
        <v>45663.445520833302</v>
      </c>
    </row>
    <row r="356" spans="1:14" x14ac:dyDescent="0.3">
      <c r="A356" s="23" t="str">
        <f>VLOOKUP(C356,销售员!A:C,3,0)</f>
        <v>福建</v>
      </c>
      <c r="B356" s="29">
        <v>817244</v>
      </c>
      <c r="C356" s="16" t="s">
        <v>226</v>
      </c>
      <c r="D356" s="17" t="s">
        <v>530</v>
      </c>
      <c r="E356" s="17" t="s">
        <v>4165</v>
      </c>
      <c r="F356" s="16" t="s">
        <v>531</v>
      </c>
      <c r="G356" s="16" t="s">
        <v>532</v>
      </c>
      <c r="H356" s="16" t="s">
        <v>533</v>
      </c>
      <c r="I356" s="16" t="s">
        <v>4160</v>
      </c>
      <c r="J356" s="16" t="s">
        <v>79</v>
      </c>
      <c r="K356" s="16">
        <v>52.136699999999998</v>
      </c>
      <c r="M356" s="15" t="s">
        <v>105</v>
      </c>
      <c r="N356" s="19">
        <v>45663.445520833302</v>
      </c>
    </row>
    <row r="357" spans="1:14" x14ac:dyDescent="0.3">
      <c r="A357" s="23" t="str">
        <f>VLOOKUP(C357,销售员!A:C,3,0)</f>
        <v>福建</v>
      </c>
      <c r="B357" s="29">
        <v>817246</v>
      </c>
      <c r="C357" s="16" t="s">
        <v>638</v>
      </c>
      <c r="D357" s="17" t="s">
        <v>1141</v>
      </c>
      <c r="E357" s="17" t="s">
        <v>4165</v>
      </c>
      <c r="F357" s="16" t="s">
        <v>1051</v>
      </c>
      <c r="G357" s="16" t="s">
        <v>1142</v>
      </c>
      <c r="H357" s="16" t="s">
        <v>1143</v>
      </c>
      <c r="I357" s="16" t="s">
        <v>4158</v>
      </c>
      <c r="J357" s="16" t="s">
        <v>79</v>
      </c>
      <c r="K357" s="16">
        <v>8701.14</v>
      </c>
      <c r="L357" s="18">
        <v>9372.16</v>
      </c>
      <c r="M357" s="15" t="s">
        <v>105</v>
      </c>
      <c r="N357" s="19">
        <v>45663.452372685198</v>
      </c>
    </row>
    <row r="358" spans="1:14" x14ac:dyDescent="0.3">
      <c r="A358" s="23" t="str">
        <f>VLOOKUP(C358,销售员!A:C,3,0)</f>
        <v>福建</v>
      </c>
      <c r="B358" s="29">
        <v>817246</v>
      </c>
      <c r="C358" s="16" t="s">
        <v>638</v>
      </c>
      <c r="D358" s="17" t="s">
        <v>1141</v>
      </c>
      <c r="E358" s="17" t="s">
        <v>4165</v>
      </c>
      <c r="F358" s="16" t="s">
        <v>1051</v>
      </c>
      <c r="G358" s="16" t="s">
        <v>1142</v>
      </c>
      <c r="H358" s="16" t="s">
        <v>1143</v>
      </c>
      <c r="I358" s="16" t="s">
        <v>4159</v>
      </c>
      <c r="J358" s="16" t="s">
        <v>79</v>
      </c>
      <c r="K358" s="16">
        <v>0</v>
      </c>
      <c r="M358" s="15" t="s">
        <v>105</v>
      </c>
      <c r="N358" s="19">
        <v>45663.452372685198</v>
      </c>
    </row>
    <row r="359" spans="1:14" x14ac:dyDescent="0.3">
      <c r="A359" s="23" t="str">
        <f>VLOOKUP(C359,销售员!A:C,3,0)</f>
        <v>福建</v>
      </c>
      <c r="B359" s="29">
        <v>817246</v>
      </c>
      <c r="C359" s="16" t="s">
        <v>638</v>
      </c>
      <c r="D359" s="17" t="s">
        <v>1141</v>
      </c>
      <c r="E359" s="17" t="s">
        <v>4165</v>
      </c>
      <c r="F359" s="16" t="s">
        <v>1051</v>
      </c>
      <c r="G359" s="16" t="s">
        <v>1142</v>
      </c>
      <c r="H359" s="16" t="s">
        <v>1143</v>
      </c>
      <c r="I359" s="16" t="s">
        <v>4161</v>
      </c>
      <c r="J359" s="16" t="s">
        <v>79</v>
      </c>
      <c r="K359" s="16">
        <v>116.52</v>
      </c>
      <c r="M359" s="15" t="s">
        <v>105</v>
      </c>
      <c r="N359" s="19">
        <v>45663.452372685198</v>
      </c>
    </row>
    <row r="360" spans="1:14" x14ac:dyDescent="0.3">
      <c r="A360" s="23" t="str">
        <f>VLOOKUP(C360,销售员!A:C,3,0)</f>
        <v>福建</v>
      </c>
      <c r="B360" s="29">
        <v>817246</v>
      </c>
      <c r="C360" s="16" t="s">
        <v>638</v>
      </c>
      <c r="D360" s="17" t="s">
        <v>1141</v>
      </c>
      <c r="E360" s="17" t="s">
        <v>4165</v>
      </c>
      <c r="F360" s="16" t="s">
        <v>1051</v>
      </c>
      <c r="G360" s="16" t="s">
        <v>1142</v>
      </c>
      <c r="H360" s="16" t="s">
        <v>1143</v>
      </c>
      <c r="I360" s="16" t="s">
        <v>4160</v>
      </c>
      <c r="J360" s="16" t="s">
        <v>79</v>
      </c>
      <c r="K360" s="16">
        <v>132.76</v>
      </c>
      <c r="M360" s="15" t="s">
        <v>105</v>
      </c>
      <c r="N360" s="19">
        <v>45663.452372685198</v>
      </c>
    </row>
    <row r="361" spans="1:14" x14ac:dyDescent="0.3">
      <c r="A361" s="23" t="str">
        <f>VLOOKUP(C361,销售员!A:C,3,0)</f>
        <v>福建</v>
      </c>
      <c r="B361" s="29">
        <v>817153</v>
      </c>
      <c r="C361" s="16" t="s">
        <v>535</v>
      </c>
      <c r="D361" s="17" t="s">
        <v>536</v>
      </c>
      <c r="E361" s="17" t="s">
        <v>4165</v>
      </c>
      <c r="F361" s="16" t="s">
        <v>537</v>
      </c>
      <c r="G361" s="16" t="s">
        <v>538</v>
      </c>
      <c r="H361" s="16" t="s">
        <v>539</v>
      </c>
      <c r="I361" s="16" t="s">
        <v>4158</v>
      </c>
      <c r="J361" s="16" t="s">
        <v>79</v>
      </c>
      <c r="K361" s="16">
        <v>5175.59</v>
      </c>
      <c r="L361" s="18">
        <v>5502</v>
      </c>
      <c r="M361" s="15" t="s">
        <v>105</v>
      </c>
      <c r="N361" s="19">
        <v>45663.457557870403</v>
      </c>
    </row>
    <row r="362" spans="1:14" x14ac:dyDescent="0.3">
      <c r="A362" s="23" t="str">
        <f>VLOOKUP(C362,销售员!A:C,3,0)</f>
        <v>福建</v>
      </c>
      <c r="B362" s="29">
        <v>817153</v>
      </c>
      <c r="C362" s="16" t="s">
        <v>535</v>
      </c>
      <c r="D362" s="17" t="s">
        <v>536</v>
      </c>
      <c r="E362" s="17" t="s">
        <v>4165</v>
      </c>
      <c r="F362" s="16" t="s">
        <v>537</v>
      </c>
      <c r="G362" s="16" t="s">
        <v>538</v>
      </c>
      <c r="H362" s="16" t="s">
        <v>539</v>
      </c>
      <c r="I362" s="16" t="s">
        <v>4159</v>
      </c>
      <c r="J362" s="16" t="s">
        <v>79</v>
      </c>
      <c r="K362" s="16">
        <v>0</v>
      </c>
      <c r="M362" s="15" t="s">
        <v>105</v>
      </c>
      <c r="N362" s="19">
        <v>45663.457557870403</v>
      </c>
    </row>
    <row r="363" spans="1:14" x14ac:dyDescent="0.3">
      <c r="A363" s="23" t="str">
        <f>VLOOKUP(C363,销售员!A:C,3,0)</f>
        <v>福建</v>
      </c>
      <c r="B363" s="29">
        <v>817153</v>
      </c>
      <c r="C363" s="16" t="s">
        <v>535</v>
      </c>
      <c r="D363" s="17" t="s">
        <v>536</v>
      </c>
      <c r="E363" s="17" t="s">
        <v>4165</v>
      </c>
      <c r="F363" s="16" t="s">
        <v>537</v>
      </c>
      <c r="G363" s="16" t="s">
        <v>538</v>
      </c>
      <c r="H363" s="16" t="s">
        <v>539</v>
      </c>
      <c r="I363" s="16" t="s">
        <v>4161</v>
      </c>
      <c r="J363" s="16" t="s">
        <v>79</v>
      </c>
      <c r="K363" s="16">
        <v>0</v>
      </c>
      <c r="M363" s="15" t="s">
        <v>105</v>
      </c>
      <c r="N363" s="19">
        <v>45663.457557870403</v>
      </c>
    </row>
    <row r="364" spans="1:14" x14ac:dyDescent="0.3">
      <c r="A364" s="23" t="str">
        <f>VLOOKUP(C364,销售员!A:C,3,0)</f>
        <v>福建</v>
      </c>
      <c r="B364" s="29">
        <v>817153</v>
      </c>
      <c r="C364" s="16" t="s">
        <v>535</v>
      </c>
      <c r="D364" s="17" t="s">
        <v>536</v>
      </c>
      <c r="E364" s="17" t="s">
        <v>4165</v>
      </c>
      <c r="F364" s="16" t="s">
        <v>537</v>
      </c>
      <c r="G364" s="16" t="s">
        <v>538</v>
      </c>
      <c r="H364" s="16" t="s">
        <v>539</v>
      </c>
      <c r="I364" s="16" t="s">
        <v>4160</v>
      </c>
      <c r="J364" s="16" t="s">
        <v>79</v>
      </c>
      <c r="K364" s="16">
        <v>78.819999999999993</v>
      </c>
      <c r="M364" s="15" t="s">
        <v>105</v>
      </c>
      <c r="N364" s="19">
        <v>45663.457557870403</v>
      </c>
    </row>
    <row r="365" spans="1:14" x14ac:dyDescent="0.3">
      <c r="A365" s="23" t="str">
        <f>VLOOKUP(C365,销售员!A:C,3,0)</f>
        <v>晋蒙宁</v>
      </c>
      <c r="B365" s="29">
        <v>817243</v>
      </c>
      <c r="C365" s="16" t="s">
        <v>542</v>
      </c>
      <c r="D365" s="17" t="s">
        <v>543</v>
      </c>
      <c r="E365" s="17" t="s">
        <v>4165</v>
      </c>
      <c r="F365" s="16" t="s">
        <v>544</v>
      </c>
      <c r="G365" s="16" t="s">
        <v>545</v>
      </c>
      <c r="H365" s="16" t="s">
        <v>546</v>
      </c>
      <c r="I365" s="16" t="s">
        <v>4158</v>
      </c>
      <c r="J365" s="16" t="s">
        <v>79</v>
      </c>
      <c r="K365" s="16">
        <v>324184.42</v>
      </c>
      <c r="L365" s="18">
        <v>383999.5</v>
      </c>
      <c r="M365" s="15" t="s">
        <v>83</v>
      </c>
      <c r="N365" s="19">
        <v>45663.464016203703</v>
      </c>
    </row>
    <row r="366" spans="1:14" x14ac:dyDescent="0.3">
      <c r="A366" s="23" t="str">
        <f>VLOOKUP(C366,销售员!A:C,3,0)</f>
        <v>晋蒙宁</v>
      </c>
      <c r="B366" s="29">
        <v>817243</v>
      </c>
      <c r="C366" s="16" t="s">
        <v>542</v>
      </c>
      <c r="D366" s="17" t="s">
        <v>543</v>
      </c>
      <c r="E366" s="17" t="s">
        <v>4165</v>
      </c>
      <c r="F366" s="16" t="s">
        <v>544</v>
      </c>
      <c r="G366" s="16" t="s">
        <v>545</v>
      </c>
      <c r="H366" s="16" t="s">
        <v>546</v>
      </c>
      <c r="I366" s="16" t="s">
        <v>4159</v>
      </c>
      <c r="J366" s="16" t="s">
        <v>79</v>
      </c>
      <c r="K366" s="16">
        <v>34146.769999999997</v>
      </c>
      <c r="M366" s="15" t="s">
        <v>83</v>
      </c>
      <c r="N366" s="19">
        <v>45663.464016203703</v>
      </c>
    </row>
    <row r="367" spans="1:14" x14ac:dyDescent="0.3">
      <c r="A367" s="23" t="str">
        <f>VLOOKUP(C367,销售员!A:C,3,0)</f>
        <v>晋蒙宁</v>
      </c>
      <c r="B367" s="29">
        <v>817243</v>
      </c>
      <c r="C367" s="16" t="s">
        <v>542</v>
      </c>
      <c r="D367" s="17" t="s">
        <v>543</v>
      </c>
      <c r="E367" s="17" t="s">
        <v>4165</v>
      </c>
      <c r="F367" s="16" t="s">
        <v>544</v>
      </c>
      <c r="G367" s="16" t="s">
        <v>545</v>
      </c>
      <c r="H367" s="16" t="s">
        <v>546</v>
      </c>
      <c r="I367" s="16" t="s">
        <v>4161</v>
      </c>
      <c r="J367" s="16" t="s">
        <v>79</v>
      </c>
      <c r="K367" s="16">
        <v>2930.81</v>
      </c>
      <c r="M367" s="15" t="s">
        <v>83</v>
      </c>
      <c r="N367" s="19">
        <v>45663.464016203703</v>
      </c>
    </row>
    <row r="368" spans="1:14" x14ac:dyDescent="0.3">
      <c r="A368" s="23" t="str">
        <f>VLOOKUP(C368,销售员!A:C,3,0)</f>
        <v>晋蒙宁</v>
      </c>
      <c r="B368" s="29">
        <v>817243</v>
      </c>
      <c r="C368" s="16" t="s">
        <v>542</v>
      </c>
      <c r="D368" s="17" t="s">
        <v>543</v>
      </c>
      <c r="E368" s="17" t="s">
        <v>4165</v>
      </c>
      <c r="F368" s="16" t="s">
        <v>544</v>
      </c>
      <c r="G368" s="16" t="s">
        <v>545</v>
      </c>
      <c r="H368" s="16" t="s">
        <v>546</v>
      </c>
      <c r="I368" s="16" t="s">
        <v>4160</v>
      </c>
      <c r="J368" s="16" t="s">
        <v>79</v>
      </c>
      <c r="K368" s="16">
        <v>5457.39</v>
      </c>
      <c r="M368" s="15" t="s">
        <v>83</v>
      </c>
      <c r="N368" s="19">
        <v>45663.464016203703</v>
      </c>
    </row>
    <row r="369" spans="1:14" x14ac:dyDescent="0.3">
      <c r="A369" s="23" t="str">
        <f>VLOOKUP(C369,销售员!A:C,3,0)</f>
        <v>陕豫鲁</v>
      </c>
      <c r="B369" s="29">
        <v>817247</v>
      </c>
      <c r="C369" s="16" t="s">
        <v>140</v>
      </c>
      <c r="D369" s="17" t="s">
        <v>548</v>
      </c>
      <c r="E369" s="17" t="s">
        <v>4165</v>
      </c>
      <c r="F369" s="16" t="s">
        <v>549</v>
      </c>
      <c r="G369" s="16" t="s">
        <v>550</v>
      </c>
      <c r="H369" s="16" t="s">
        <v>551</v>
      </c>
      <c r="I369" s="16" t="s">
        <v>4158</v>
      </c>
      <c r="J369" s="16" t="s">
        <v>79</v>
      </c>
      <c r="K369" s="16">
        <v>100488.74</v>
      </c>
      <c r="L369" s="18">
        <v>118117</v>
      </c>
      <c r="M369" s="15" t="s">
        <v>83</v>
      </c>
      <c r="N369" s="19">
        <v>45663.466550925899</v>
      </c>
    </row>
    <row r="370" spans="1:14" x14ac:dyDescent="0.3">
      <c r="A370" s="23" t="str">
        <f>VLOOKUP(C370,销售员!A:C,3,0)</f>
        <v>陕豫鲁</v>
      </c>
      <c r="B370" s="29">
        <v>817247</v>
      </c>
      <c r="C370" s="16" t="s">
        <v>140</v>
      </c>
      <c r="D370" s="17" t="s">
        <v>548</v>
      </c>
      <c r="E370" s="17" t="s">
        <v>4165</v>
      </c>
      <c r="F370" s="16" t="s">
        <v>549</v>
      </c>
      <c r="G370" s="16" t="s">
        <v>550</v>
      </c>
      <c r="H370" s="16" t="s">
        <v>551</v>
      </c>
      <c r="I370" s="16" t="s">
        <v>4159</v>
      </c>
      <c r="J370" s="16" t="s">
        <v>79</v>
      </c>
      <c r="K370" s="16">
        <v>9325.0400000000009</v>
      </c>
      <c r="M370" s="15" t="s">
        <v>83</v>
      </c>
      <c r="N370" s="19">
        <v>45663.466550925899</v>
      </c>
    </row>
    <row r="371" spans="1:14" x14ac:dyDescent="0.3">
      <c r="A371" s="23" t="str">
        <f>VLOOKUP(C371,销售员!A:C,3,0)</f>
        <v>陕豫鲁</v>
      </c>
      <c r="B371" s="29">
        <v>817247</v>
      </c>
      <c r="C371" s="16" t="s">
        <v>140</v>
      </c>
      <c r="D371" s="17" t="s">
        <v>548</v>
      </c>
      <c r="E371" s="17" t="s">
        <v>4165</v>
      </c>
      <c r="F371" s="16" t="s">
        <v>549</v>
      </c>
      <c r="G371" s="16" t="s">
        <v>550</v>
      </c>
      <c r="H371" s="16" t="s">
        <v>551</v>
      </c>
      <c r="I371" s="16" t="s">
        <v>4161</v>
      </c>
      <c r="J371" s="16" t="s">
        <v>79</v>
      </c>
      <c r="K371" s="16">
        <v>1315.56</v>
      </c>
      <c r="M371" s="15" t="s">
        <v>83</v>
      </c>
      <c r="N371" s="19">
        <v>45663.466550925899</v>
      </c>
    </row>
    <row r="372" spans="1:14" x14ac:dyDescent="0.3">
      <c r="A372" s="23" t="str">
        <f>VLOOKUP(C372,销售员!A:C,3,0)</f>
        <v>陕豫鲁</v>
      </c>
      <c r="B372" s="29">
        <v>817247</v>
      </c>
      <c r="C372" s="16" t="s">
        <v>140</v>
      </c>
      <c r="D372" s="17" t="s">
        <v>548</v>
      </c>
      <c r="E372" s="17" t="s">
        <v>4165</v>
      </c>
      <c r="F372" s="16" t="s">
        <v>549</v>
      </c>
      <c r="G372" s="16" t="s">
        <v>550</v>
      </c>
      <c r="H372" s="16" t="s">
        <v>551</v>
      </c>
      <c r="I372" s="16" t="s">
        <v>4160</v>
      </c>
      <c r="J372" s="16" t="s">
        <v>79</v>
      </c>
      <c r="K372" s="16">
        <v>1672.38</v>
      </c>
      <c r="M372" s="15" t="s">
        <v>83</v>
      </c>
      <c r="N372" s="19">
        <v>45663.466550925899</v>
      </c>
    </row>
    <row r="373" spans="1:14" x14ac:dyDescent="0.3">
      <c r="A373" s="23" t="str">
        <f>VLOOKUP(C373,销售员!A:C,3,0)</f>
        <v>沪浙</v>
      </c>
      <c r="B373" s="29">
        <v>817259</v>
      </c>
      <c r="C373" s="16" t="s">
        <v>1015</v>
      </c>
      <c r="D373" s="17" t="s">
        <v>2309</v>
      </c>
      <c r="E373" s="17" t="s">
        <v>4165</v>
      </c>
      <c r="F373" s="16" t="s">
        <v>2310</v>
      </c>
      <c r="G373" s="16" t="s">
        <v>2311</v>
      </c>
      <c r="H373" s="16" t="s">
        <v>2312</v>
      </c>
      <c r="I373" s="16" t="s">
        <v>4158</v>
      </c>
      <c r="J373" s="16" t="s">
        <v>79</v>
      </c>
      <c r="K373" s="16">
        <v>176668.86</v>
      </c>
      <c r="L373" s="18">
        <v>203708.43</v>
      </c>
      <c r="M373" s="15" t="s">
        <v>127</v>
      </c>
      <c r="N373" s="19">
        <v>45663.467384259297</v>
      </c>
    </row>
    <row r="374" spans="1:14" x14ac:dyDescent="0.3">
      <c r="A374" s="23" t="str">
        <f>VLOOKUP(C374,销售员!A:C,3,0)</f>
        <v>沪浙</v>
      </c>
      <c r="B374" s="29">
        <v>817259</v>
      </c>
      <c r="C374" s="16" t="s">
        <v>1015</v>
      </c>
      <c r="D374" s="17" t="s">
        <v>2309</v>
      </c>
      <c r="E374" s="17" t="s">
        <v>4165</v>
      </c>
      <c r="F374" s="16" t="s">
        <v>2310</v>
      </c>
      <c r="G374" s="16" t="s">
        <v>2311</v>
      </c>
      <c r="H374" s="16" t="s">
        <v>2312</v>
      </c>
      <c r="I374" s="16" t="s">
        <v>4159</v>
      </c>
      <c r="J374" s="16" t="s">
        <v>79</v>
      </c>
      <c r="K374" s="16">
        <v>12738.38</v>
      </c>
      <c r="M374" s="15" t="s">
        <v>127</v>
      </c>
      <c r="N374" s="19">
        <v>45663.467384259297</v>
      </c>
    </row>
    <row r="375" spans="1:14" x14ac:dyDescent="0.3">
      <c r="A375" s="23" t="str">
        <f>VLOOKUP(C375,销售员!A:C,3,0)</f>
        <v>沪浙</v>
      </c>
      <c r="B375" s="29">
        <v>817259</v>
      </c>
      <c r="C375" s="16" t="s">
        <v>1015</v>
      </c>
      <c r="D375" s="17" t="s">
        <v>2309</v>
      </c>
      <c r="E375" s="17" t="s">
        <v>4165</v>
      </c>
      <c r="F375" s="16" t="s">
        <v>2310</v>
      </c>
      <c r="G375" s="16" t="s">
        <v>2311</v>
      </c>
      <c r="H375" s="16" t="s">
        <v>2312</v>
      </c>
      <c r="I375" s="16" t="s">
        <v>4161</v>
      </c>
      <c r="J375" s="16" t="s">
        <v>79</v>
      </c>
      <c r="K375" s="16">
        <v>2249.85</v>
      </c>
      <c r="M375" s="15" t="s">
        <v>127</v>
      </c>
      <c r="N375" s="19">
        <v>45663.467384259297</v>
      </c>
    </row>
    <row r="376" spans="1:14" x14ac:dyDescent="0.3">
      <c r="A376" s="23" t="str">
        <f>VLOOKUP(C376,销售员!A:C,3,0)</f>
        <v>沪浙</v>
      </c>
      <c r="B376" s="29">
        <v>817259</v>
      </c>
      <c r="C376" s="16" t="s">
        <v>1015</v>
      </c>
      <c r="D376" s="17" t="s">
        <v>2309</v>
      </c>
      <c r="E376" s="17" t="s">
        <v>4165</v>
      </c>
      <c r="F376" s="16" t="s">
        <v>2310</v>
      </c>
      <c r="G376" s="16" t="s">
        <v>2311</v>
      </c>
      <c r="H376" s="16" t="s">
        <v>2312</v>
      </c>
      <c r="I376" s="16" t="s">
        <v>4160</v>
      </c>
      <c r="J376" s="16" t="s">
        <v>79</v>
      </c>
      <c r="K376" s="16">
        <v>2884.36</v>
      </c>
      <c r="M376" s="15" t="s">
        <v>127</v>
      </c>
      <c r="N376" s="19">
        <v>45663.467384259297</v>
      </c>
    </row>
    <row r="377" spans="1:14" x14ac:dyDescent="0.3">
      <c r="A377" s="23" t="str">
        <f>VLOOKUP(C377,销售员!A:C,3,0)</f>
        <v>苏皖</v>
      </c>
      <c r="B377" s="29">
        <v>817260</v>
      </c>
      <c r="C377" s="16" t="s">
        <v>558</v>
      </c>
      <c r="D377" s="17" t="s">
        <v>559</v>
      </c>
      <c r="E377" s="17" t="s">
        <v>4165</v>
      </c>
      <c r="F377" s="16" t="s">
        <v>560</v>
      </c>
      <c r="G377" s="16" t="s">
        <v>561</v>
      </c>
      <c r="H377" s="16" t="s">
        <v>562</v>
      </c>
      <c r="I377" s="16" t="s">
        <v>4158</v>
      </c>
      <c r="J377" s="16" t="s">
        <v>79</v>
      </c>
      <c r="K377" s="16">
        <v>694340.1</v>
      </c>
      <c r="L377" s="18">
        <v>841318.33</v>
      </c>
      <c r="M377" s="15" t="s">
        <v>127</v>
      </c>
      <c r="N377" s="19">
        <v>45663.469398148103</v>
      </c>
    </row>
    <row r="378" spans="1:14" x14ac:dyDescent="0.3">
      <c r="A378" s="23" t="str">
        <f>VLOOKUP(C378,销售员!A:C,3,0)</f>
        <v>苏皖</v>
      </c>
      <c r="B378" s="29">
        <v>817260</v>
      </c>
      <c r="C378" s="16" t="s">
        <v>558</v>
      </c>
      <c r="D378" s="17" t="s">
        <v>559</v>
      </c>
      <c r="E378" s="17" t="s">
        <v>4165</v>
      </c>
      <c r="F378" s="16" t="s">
        <v>560</v>
      </c>
      <c r="G378" s="16" t="s">
        <v>561</v>
      </c>
      <c r="H378" s="16" t="s">
        <v>562</v>
      </c>
      <c r="I378" s="16" t="s">
        <v>4159</v>
      </c>
      <c r="J378" s="16" t="s">
        <v>79</v>
      </c>
      <c r="K378" s="16">
        <v>88597.19</v>
      </c>
      <c r="M378" s="15" t="s">
        <v>127</v>
      </c>
      <c r="N378" s="19">
        <v>45663.469398148103</v>
      </c>
    </row>
    <row r="379" spans="1:14" x14ac:dyDescent="0.3">
      <c r="A379" s="23" t="str">
        <f>VLOOKUP(C379,销售员!A:C,3,0)</f>
        <v>苏皖</v>
      </c>
      <c r="B379" s="29">
        <v>817260</v>
      </c>
      <c r="C379" s="16" t="s">
        <v>558</v>
      </c>
      <c r="D379" s="17" t="s">
        <v>559</v>
      </c>
      <c r="E379" s="17" t="s">
        <v>4165</v>
      </c>
      <c r="F379" s="16" t="s">
        <v>560</v>
      </c>
      <c r="G379" s="16" t="s">
        <v>561</v>
      </c>
      <c r="H379" s="16" t="s">
        <v>562</v>
      </c>
      <c r="I379" s="16" t="s">
        <v>4161</v>
      </c>
      <c r="J379" s="16" t="s">
        <v>79</v>
      </c>
      <c r="K379" s="16">
        <v>8597.5499999999993</v>
      </c>
      <c r="M379" s="15" t="s">
        <v>127</v>
      </c>
      <c r="N379" s="19">
        <v>45663.469398148103</v>
      </c>
    </row>
    <row r="380" spans="1:14" x14ac:dyDescent="0.3">
      <c r="A380" s="23" t="str">
        <f>VLOOKUP(C380,销售员!A:C,3,0)</f>
        <v>苏皖</v>
      </c>
      <c r="B380" s="29">
        <v>817260</v>
      </c>
      <c r="C380" s="16" t="s">
        <v>558</v>
      </c>
      <c r="D380" s="17" t="s">
        <v>559</v>
      </c>
      <c r="E380" s="17" t="s">
        <v>4165</v>
      </c>
      <c r="F380" s="16" t="s">
        <v>560</v>
      </c>
      <c r="G380" s="16" t="s">
        <v>561</v>
      </c>
      <c r="H380" s="16" t="s">
        <v>562</v>
      </c>
      <c r="I380" s="16" t="s">
        <v>4160</v>
      </c>
      <c r="J380" s="16" t="s">
        <v>79</v>
      </c>
      <c r="K380" s="16">
        <v>11923.42</v>
      </c>
      <c r="M380" s="15" t="s">
        <v>127</v>
      </c>
      <c r="N380" s="19">
        <v>45663.469398148103</v>
      </c>
    </row>
    <row r="381" spans="1:14" x14ac:dyDescent="0.3">
      <c r="A381" s="23" t="str">
        <f>VLOOKUP(C381,销售员!A:C,3,0)</f>
        <v>陕豫鲁</v>
      </c>
      <c r="B381" s="29">
        <v>817261</v>
      </c>
      <c r="C381" s="16" t="s">
        <v>140</v>
      </c>
      <c r="D381" s="17" t="s">
        <v>565</v>
      </c>
      <c r="E381" s="17" t="s">
        <v>4165</v>
      </c>
      <c r="F381" s="16" t="s">
        <v>566</v>
      </c>
      <c r="G381" s="16" t="s">
        <v>567</v>
      </c>
      <c r="H381" s="16" t="s">
        <v>568</v>
      </c>
      <c r="I381" s="16" t="s">
        <v>4158</v>
      </c>
      <c r="J381" s="16" t="s">
        <v>79</v>
      </c>
      <c r="K381" s="16">
        <v>111450.4</v>
      </c>
      <c r="L381" s="18">
        <v>120040</v>
      </c>
      <c r="M381" s="15" t="s">
        <v>83</v>
      </c>
      <c r="N381" s="19">
        <v>45663.4695601852</v>
      </c>
    </row>
    <row r="382" spans="1:14" x14ac:dyDescent="0.3">
      <c r="A382" s="23" t="str">
        <f>VLOOKUP(C382,销售员!A:C,3,0)</f>
        <v>陕豫鲁</v>
      </c>
      <c r="B382" s="29">
        <v>817261</v>
      </c>
      <c r="C382" s="16" t="s">
        <v>140</v>
      </c>
      <c r="D382" s="17" t="s">
        <v>565</v>
      </c>
      <c r="E382" s="17" t="s">
        <v>4165</v>
      </c>
      <c r="F382" s="16" t="s">
        <v>566</v>
      </c>
      <c r="G382" s="16" t="s">
        <v>567</v>
      </c>
      <c r="H382" s="16" t="s">
        <v>568</v>
      </c>
      <c r="I382" s="16" t="s">
        <v>4159</v>
      </c>
      <c r="J382" s="16" t="s">
        <v>79</v>
      </c>
      <c r="K382" s="16">
        <v>0</v>
      </c>
      <c r="M382" s="15" t="s">
        <v>83</v>
      </c>
      <c r="N382" s="19">
        <v>45663.4695601852</v>
      </c>
    </row>
    <row r="383" spans="1:14" x14ac:dyDescent="0.3">
      <c r="A383" s="23" t="str">
        <f>VLOOKUP(C383,销售员!A:C,3,0)</f>
        <v>陕豫鲁</v>
      </c>
      <c r="B383" s="29">
        <v>817261</v>
      </c>
      <c r="C383" s="16" t="s">
        <v>140</v>
      </c>
      <c r="D383" s="17" t="s">
        <v>565</v>
      </c>
      <c r="E383" s="17" t="s">
        <v>4165</v>
      </c>
      <c r="F383" s="16" t="s">
        <v>566</v>
      </c>
      <c r="G383" s="16" t="s">
        <v>567</v>
      </c>
      <c r="H383" s="16" t="s">
        <v>568</v>
      </c>
      <c r="I383" s="16" t="s">
        <v>4161</v>
      </c>
      <c r="J383" s="16" t="s">
        <v>79</v>
      </c>
      <c r="K383" s="16">
        <v>1490.2</v>
      </c>
      <c r="M383" s="15" t="s">
        <v>83</v>
      </c>
      <c r="N383" s="19">
        <v>45663.4695601852</v>
      </c>
    </row>
    <row r="384" spans="1:14" x14ac:dyDescent="0.3">
      <c r="A384" s="23" t="str">
        <f>VLOOKUP(C384,销售员!A:C,3,0)</f>
        <v>陕豫鲁</v>
      </c>
      <c r="B384" s="29">
        <v>817261</v>
      </c>
      <c r="C384" s="16" t="s">
        <v>140</v>
      </c>
      <c r="D384" s="17" t="s">
        <v>565</v>
      </c>
      <c r="E384" s="17" t="s">
        <v>4165</v>
      </c>
      <c r="F384" s="16" t="s">
        <v>566</v>
      </c>
      <c r="G384" s="16" t="s">
        <v>567</v>
      </c>
      <c r="H384" s="16" t="s">
        <v>568</v>
      </c>
      <c r="I384" s="16" t="s">
        <v>4160</v>
      </c>
      <c r="J384" s="16" t="s">
        <v>79</v>
      </c>
      <c r="K384" s="16">
        <v>1697.4</v>
      </c>
      <c r="M384" s="15" t="s">
        <v>83</v>
      </c>
      <c r="N384" s="19">
        <v>45663.4695601852</v>
      </c>
    </row>
    <row r="385" spans="1:14" x14ac:dyDescent="0.3">
      <c r="A385" s="23" t="str">
        <f>VLOOKUP(C385,销售员!A:C,3,0)</f>
        <v>黑吉辽</v>
      </c>
      <c r="B385" s="29">
        <v>817255</v>
      </c>
      <c r="C385" s="16" t="s">
        <v>569</v>
      </c>
      <c r="D385" s="17" t="s">
        <v>570</v>
      </c>
      <c r="E385" s="17" t="s">
        <v>4165</v>
      </c>
      <c r="F385" s="16" t="s">
        <v>571</v>
      </c>
      <c r="G385" s="16" t="s">
        <v>572</v>
      </c>
      <c r="H385" s="16" t="s">
        <v>573</v>
      </c>
      <c r="I385" s="16" t="s">
        <v>4158</v>
      </c>
      <c r="J385" s="16" t="s">
        <v>79</v>
      </c>
      <c r="K385" s="16">
        <v>297484.63</v>
      </c>
      <c r="L385" s="18">
        <v>321155.62</v>
      </c>
      <c r="M385" s="15" t="s">
        <v>94</v>
      </c>
      <c r="N385" s="19">
        <v>45663.4704166667</v>
      </c>
    </row>
    <row r="386" spans="1:14" x14ac:dyDescent="0.3">
      <c r="A386" s="23" t="str">
        <f>VLOOKUP(C386,销售员!A:C,3,0)</f>
        <v>黑吉辽</v>
      </c>
      <c r="B386" s="29">
        <v>817255</v>
      </c>
      <c r="C386" s="16" t="s">
        <v>569</v>
      </c>
      <c r="D386" s="17" t="s">
        <v>570</v>
      </c>
      <c r="E386" s="17" t="s">
        <v>4165</v>
      </c>
      <c r="F386" s="16" t="s">
        <v>571</v>
      </c>
      <c r="G386" s="16" t="s">
        <v>572</v>
      </c>
      <c r="H386" s="16" t="s">
        <v>573</v>
      </c>
      <c r="I386" s="16" t="s">
        <v>4159</v>
      </c>
      <c r="J386" s="16" t="s">
        <v>79</v>
      </c>
      <c r="K386" s="16">
        <v>2386.4499999999998</v>
      </c>
      <c r="M386" s="15" t="s">
        <v>94</v>
      </c>
      <c r="N386" s="19">
        <v>45663.4704166667</v>
      </c>
    </row>
    <row r="387" spans="1:14" x14ac:dyDescent="0.3">
      <c r="A387" s="23" t="str">
        <f>VLOOKUP(C387,销售员!A:C,3,0)</f>
        <v>黑吉辽</v>
      </c>
      <c r="B387" s="29">
        <v>817255</v>
      </c>
      <c r="C387" s="16" t="s">
        <v>569</v>
      </c>
      <c r="D387" s="17" t="s">
        <v>570</v>
      </c>
      <c r="E387" s="17" t="s">
        <v>4165</v>
      </c>
      <c r="F387" s="16" t="s">
        <v>571</v>
      </c>
      <c r="G387" s="16" t="s">
        <v>572</v>
      </c>
      <c r="H387" s="16" t="s">
        <v>573</v>
      </c>
      <c r="I387" s="16" t="s">
        <v>4161</v>
      </c>
      <c r="J387" s="16" t="s">
        <v>79</v>
      </c>
      <c r="K387" s="16">
        <v>2265.88</v>
      </c>
      <c r="M387" s="15" t="s">
        <v>94</v>
      </c>
      <c r="N387" s="19">
        <v>45663.4704166667</v>
      </c>
    </row>
    <row r="388" spans="1:14" x14ac:dyDescent="0.3">
      <c r="A388" s="23" t="str">
        <f>VLOOKUP(C388,销售员!A:C,3,0)</f>
        <v>黑吉辽</v>
      </c>
      <c r="B388" s="29">
        <v>817255</v>
      </c>
      <c r="C388" s="16" t="s">
        <v>569</v>
      </c>
      <c r="D388" s="17" t="s">
        <v>570</v>
      </c>
      <c r="E388" s="17" t="s">
        <v>4165</v>
      </c>
      <c r="F388" s="16" t="s">
        <v>571</v>
      </c>
      <c r="G388" s="16" t="s">
        <v>572</v>
      </c>
      <c r="H388" s="16" t="s">
        <v>573</v>
      </c>
      <c r="I388" s="16" t="s">
        <v>4160</v>
      </c>
      <c r="J388" s="16" t="s">
        <v>79</v>
      </c>
      <c r="K388" s="16">
        <v>4566.45</v>
      </c>
      <c r="M388" s="15" t="s">
        <v>94</v>
      </c>
      <c r="N388" s="19">
        <v>45663.4704166667</v>
      </c>
    </row>
    <row r="389" spans="1:14" x14ac:dyDescent="0.3">
      <c r="A389" s="23" t="str">
        <f>VLOOKUP(C389,销售员!A:C,3,0)</f>
        <v>陕豫鲁</v>
      </c>
      <c r="B389" s="29">
        <v>817266</v>
      </c>
      <c r="C389" s="16" t="s">
        <v>140</v>
      </c>
      <c r="D389" s="17" t="s">
        <v>577</v>
      </c>
      <c r="E389" s="17" t="s">
        <v>4165</v>
      </c>
      <c r="F389" s="16" t="s">
        <v>578</v>
      </c>
      <c r="G389" s="16" t="s">
        <v>579</v>
      </c>
      <c r="H389" s="16" t="s">
        <v>580</v>
      </c>
      <c r="I389" s="16" t="s">
        <v>4166</v>
      </c>
      <c r="J389" s="16" t="s">
        <v>79</v>
      </c>
      <c r="K389" s="16">
        <v>6167.06</v>
      </c>
      <c r="L389" s="18">
        <v>7000</v>
      </c>
      <c r="M389" s="15" t="s">
        <v>83</v>
      </c>
      <c r="N389" s="19">
        <v>45663.471979166701</v>
      </c>
    </row>
    <row r="390" spans="1:14" x14ac:dyDescent="0.3">
      <c r="A390" s="23" t="str">
        <f>VLOOKUP(C390,销售员!A:C,3,0)</f>
        <v>陕豫鲁</v>
      </c>
      <c r="B390" s="29">
        <v>817266</v>
      </c>
      <c r="C390" s="16" t="s">
        <v>140</v>
      </c>
      <c r="D390" s="17" t="s">
        <v>577</v>
      </c>
      <c r="E390" s="17" t="s">
        <v>4165</v>
      </c>
      <c r="F390" s="16" t="s">
        <v>578</v>
      </c>
      <c r="G390" s="16" t="s">
        <v>579</v>
      </c>
      <c r="H390" s="16" t="s">
        <v>580</v>
      </c>
      <c r="I390" s="16" t="s">
        <v>4167</v>
      </c>
      <c r="J390" s="16" t="s">
        <v>79</v>
      </c>
      <c r="K390" s="16">
        <v>343.16</v>
      </c>
      <c r="M390" s="15" t="s">
        <v>83</v>
      </c>
      <c r="N390" s="19">
        <v>45663.471979166701</v>
      </c>
    </row>
    <row r="391" spans="1:14" x14ac:dyDescent="0.3">
      <c r="A391" s="23" t="str">
        <f>VLOOKUP(C391,销售员!A:C,3,0)</f>
        <v>陕豫鲁</v>
      </c>
      <c r="B391" s="29">
        <v>817266</v>
      </c>
      <c r="C391" s="16" t="s">
        <v>140</v>
      </c>
      <c r="D391" s="17" t="s">
        <v>577</v>
      </c>
      <c r="E391" s="17" t="s">
        <v>4165</v>
      </c>
      <c r="F391" s="16" t="s">
        <v>578</v>
      </c>
      <c r="G391" s="16" t="s">
        <v>579</v>
      </c>
      <c r="H391" s="16" t="s">
        <v>580</v>
      </c>
      <c r="I391" s="16" t="s">
        <v>4161</v>
      </c>
      <c r="J391" s="16" t="s">
        <v>79</v>
      </c>
      <c r="K391" s="16">
        <v>80.171779999999998</v>
      </c>
      <c r="M391" s="15" t="s">
        <v>83</v>
      </c>
      <c r="N391" s="19">
        <v>45663.471979166701</v>
      </c>
    </row>
    <row r="392" spans="1:14" x14ac:dyDescent="0.3">
      <c r="A392" s="23" t="str">
        <f>VLOOKUP(C392,销售员!A:C,3,0)</f>
        <v>陕豫鲁</v>
      </c>
      <c r="B392" s="29">
        <v>817266</v>
      </c>
      <c r="C392" s="16" t="s">
        <v>140</v>
      </c>
      <c r="D392" s="17" t="s">
        <v>577</v>
      </c>
      <c r="E392" s="17" t="s">
        <v>4165</v>
      </c>
      <c r="F392" s="16" t="s">
        <v>578</v>
      </c>
      <c r="G392" s="16" t="s">
        <v>579</v>
      </c>
      <c r="H392" s="16" t="s">
        <v>580</v>
      </c>
      <c r="I392" s="16" t="s">
        <v>4160</v>
      </c>
      <c r="J392" s="16" t="s">
        <v>79</v>
      </c>
      <c r="K392" s="16">
        <v>97.653300000000002</v>
      </c>
      <c r="M392" s="15" t="s">
        <v>83</v>
      </c>
      <c r="N392" s="19">
        <v>45663.471979166701</v>
      </c>
    </row>
    <row r="393" spans="1:14" x14ac:dyDescent="0.3">
      <c r="A393" s="23" t="str">
        <f>VLOOKUP(C393,销售员!A:C,3,0)</f>
        <v>苏皖</v>
      </c>
      <c r="B393" s="29">
        <v>817272</v>
      </c>
      <c r="C393" s="16" t="s">
        <v>425</v>
      </c>
      <c r="D393" s="17" t="s">
        <v>2035</v>
      </c>
      <c r="E393" s="17" t="s">
        <v>4165</v>
      </c>
      <c r="F393" s="16" t="s">
        <v>2036</v>
      </c>
      <c r="G393" s="16" t="s">
        <v>2037</v>
      </c>
      <c r="H393" s="16" t="s">
        <v>2038</v>
      </c>
      <c r="I393" s="16" t="s">
        <v>4158</v>
      </c>
      <c r="J393" s="16" t="s">
        <v>79</v>
      </c>
      <c r="K393" s="16">
        <v>62650.36</v>
      </c>
      <c r="L393" s="18">
        <v>69963.14</v>
      </c>
      <c r="M393" s="15" t="s">
        <v>127</v>
      </c>
      <c r="N393" s="19">
        <v>45663.475729166697</v>
      </c>
    </row>
    <row r="394" spans="1:14" x14ac:dyDescent="0.3">
      <c r="A394" s="23" t="str">
        <f>VLOOKUP(C394,销售员!A:C,3,0)</f>
        <v>苏皖</v>
      </c>
      <c r="B394" s="29">
        <v>817272</v>
      </c>
      <c r="C394" s="16" t="s">
        <v>425</v>
      </c>
      <c r="D394" s="17" t="s">
        <v>2035</v>
      </c>
      <c r="E394" s="17" t="s">
        <v>4165</v>
      </c>
      <c r="F394" s="16" t="s">
        <v>2036</v>
      </c>
      <c r="G394" s="16" t="s">
        <v>2037</v>
      </c>
      <c r="H394" s="16" t="s">
        <v>2038</v>
      </c>
      <c r="I394" s="16" t="s">
        <v>4159</v>
      </c>
      <c r="J394" s="16" t="s">
        <v>79</v>
      </c>
      <c r="K394" s="16">
        <v>2774.25</v>
      </c>
      <c r="M394" s="15" t="s">
        <v>127</v>
      </c>
      <c r="N394" s="19">
        <v>45663.475729166697</v>
      </c>
    </row>
    <row r="395" spans="1:14" x14ac:dyDescent="0.3">
      <c r="A395" s="23" t="str">
        <f>VLOOKUP(C395,销售员!A:C,3,0)</f>
        <v>苏皖</v>
      </c>
      <c r="B395" s="29">
        <v>817272</v>
      </c>
      <c r="C395" s="16" t="s">
        <v>425</v>
      </c>
      <c r="D395" s="17" t="s">
        <v>2035</v>
      </c>
      <c r="E395" s="17" t="s">
        <v>4165</v>
      </c>
      <c r="F395" s="16" t="s">
        <v>2036</v>
      </c>
      <c r="G395" s="16" t="s">
        <v>2037</v>
      </c>
      <c r="H395" s="16" t="s">
        <v>2038</v>
      </c>
      <c r="I395" s="16" t="s">
        <v>4161</v>
      </c>
      <c r="J395" s="16" t="s">
        <v>79</v>
      </c>
      <c r="K395" s="16">
        <v>393.88</v>
      </c>
      <c r="M395" s="15" t="s">
        <v>127</v>
      </c>
      <c r="N395" s="19">
        <v>45663.475729166697</v>
      </c>
    </row>
    <row r="396" spans="1:14" x14ac:dyDescent="0.3">
      <c r="A396" s="23" t="str">
        <f>VLOOKUP(C396,销售员!A:C,3,0)</f>
        <v>苏皖</v>
      </c>
      <c r="B396" s="29">
        <v>817272</v>
      </c>
      <c r="C396" s="16" t="s">
        <v>425</v>
      </c>
      <c r="D396" s="17" t="s">
        <v>2035</v>
      </c>
      <c r="E396" s="17" t="s">
        <v>4165</v>
      </c>
      <c r="F396" s="16" t="s">
        <v>2036</v>
      </c>
      <c r="G396" s="16" t="s">
        <v>2037</v>
      </c>
      <c r="H396" s="16" t="s">
        <v>2038</v>
      </c>
      <c r="I396" s="16" t="s">
        <v>4160</v>
      </c>
      <c r="J396" s="16" t="s">
        <v>79</v>
      </c>
      <c r="K396" s="16">
        <v>996.31</v>
      </c>
      <c r="M396" s="15" t="s">
        <v>127</v>
      </c>
      <c r="N396" s="19">
        <v>45663.475729166697</v>
      </c>
    </row>
    <row r="397" spans="1:14" x14ac:dyDescent="0.3">
      <c r="A397" s="23" t="str">
        <f>VLOOKUP(C397,销售员!A:C,3,0)</f>
        <v>沪浙</v>
      </c>
      <c r="B397" s="29">
        <v>817271</v>
      </c>
      <c r="C397" s="16" t="s">
        <v>288</v>
      </c>
      <c r="D397" s="17" t="s">
        <v>583</v>
      </c>
      <c r="E397" s="17" t="s">
        <v>4165</v>
      </c>
      <c r="F397" s="16" t="s">
        <v>275</v>
      </c>
      <c r="G397" s="16" t="s">
        <v>584</v>
      </c>
      <c r="H397" s="16" t="s">
        <v>585</v>
      </c>
      <c r="I397" s="16" t="s">
        <v>4166</v>
      </c>
      <c r="J397" s="16" t="s">
        <v>79</v>
      </c>
      <c r="K397" s="16">
        <v>373950.25</v>
      </c>
      <c r="L397" s="18">
        <v>393017.3</v>
      </c>
      <c r="M397" s="15" t="s">
        <v>127</v>
      </c>
      <c r="N397" s="19">
        <v>45663.476898148103</v>
      </c>
    </row>
    <row r="398" spans="1:14" x14ac:dyDescent="0.3">
      <c r="A398" s="23" t="str">
        <f>VLOOKUP(C398,销售员!A:C,3,0)</f>
        <v>沪浙</v>
      </c>
      <c r="B398" s="29">
        <v>817271</v>
      </c>
      <c r="C398" s="16" t="s">
        <v>288</v>
      </c>
      <c r="D398" s="17" t="s">
        <v>583</v>
      </c>
      <c r="E398" s="17" t="s">
        <v>4165</v>
      </c>
      <c r="F398" s="16" t="s">
        <v>275</v>
      </c>
      <c r="G398" s="16" t="s">
        <v>584</v>
      </c>
      <c r="H398" s="16" t="s">
        <v>585</v>
      </c>
      <c r="I398" s="16" t="s">
        <v>4167</v>
      </c>
      <c r="J398" s="16" t="s">
        <v>79</v>
      </c>
      <c r="K398" s="16">
        <v>0</v>
      </c>
      <c r="M398" s="15" t="s">
        <v>127</v>
      </c>
      <c r="N398" s="19">
        <v>45663.476898148103</v>
      </c>
    </row>
    <row r="399" spans="1:14" x14ac:dyDescent="0.3">
      <c r="A399" s="23" t="str">
        <f>VLOOKUP(C399,销售员!A:C,3,0)</f>
        <v>沪浙</v>
      </c>
      <c r="B399" s="29">
        <v>817271</v>
      </c>
      <c r="C399" s="16" t="s">
        <v>288</v>
      </c>
      <c r="D399" s="17" t="s">
        <v>583</v>
      </c>
      <c r="E399" s="17" t="s">
        <v>4165</v>
      </c>
      <c r="F399" s="16" t="s">
        <v>275</v>
      </c>
      <c r="G399" s="16" t="s">
        <v>584</v>
      </c>
      <c r="H399" s="16" t="s">
        <v>585</v>
      </c>
      <c r="I399" s="16" t="s">
        <v>4161</v>
      </c>
      <c r="J399" s="16" t="s">
        <v>79</v>
      </c>
      <c r="K399" s="16">
        <v>4861.3532500000001</v>
      </c>
      <c r="M399" s="15" t="s">
        <v>127</v>
      </c>
      <c r="N399" s="19">
        <v>45663.476898148103</v>
      </c>
    </row>
    <row r="400" spans="1:14" x14ac:dyDescent="0.3">
      <c r="A400" s="23" t="str">
        <f>VLOOKUP(C400,销售员!A:C,3,0)</f>
        <v>沪浙</v>
      </c>
      <c r="B400" s="29">
        <v>817271</v>
      </c>
      <c r="C400" s="16" t="s">
        <v>288</v>
      </c>
      <c r="D400" s="17" t="s">
        <v>583</v>
      </c>
      <c r="E400" s="17" t="s">
        <v>4165</v>
      </c>
      <c r="F400" s="16" t="s">
        <v>275</v>
      </c>
      <c r="G400" s="16" t="s">
        <v>584</v>
      </c>
      <c r="H400" s="16" t="s">
        <v>585</v>
      </c>
      <c r="I400" s="16" t="s">
        <v>4160</v>
      </c>
      <c r="J400" s="16" t="s">
        <v>79</v>
      </c>
      <c r="K400" s="16">
        <v>5609.2537499999999</v>
      </c>
      <c r="M400" s="15" t="s">
        <v>127</v>
      </c>
      <c r="N400" s="19">
        <v>45663.476898148103</v>
      </c>
    </row>
    <row r="401" spans="1:14" x14ac:dyDescent="0.3">
      <c r="A401" s="23" t="str">
        <f>VLOOKUP(C401,销售员!A:C,3,0)</f>
        <v>沪浙</v>
      </c>
      <c r="B401" s="29">
        <v>817283</v>
      </c>
      <c r="C401" s="16" t="s">
        <v>288</v>
      </c>
      <c r="D401" s="17" t="s">
        <v>1572</v>
      </c>
      <c r="E401" s="17" t="s">
        <v>4165</v>
      </c>
      <c r="F401" s="16" t="s">
        <v>1573</v>
      </c>
      <c r="G401" s="16" t="s">
        <v>1574</v>
      </c>
      <c r="H401" s="16" t="s">
        <v>1575</v>
      </c>
      <c r="I401" s="16" t="s">
        <v>4158</v>
      </c>
      <c r="J401" s="16" t="s">
        <v>79</v>
      </c>
      <c r="K401" s="16">
        <v>2527801.5099999998</v>
      </c>
      <c r="L401" s="18">
        <v>2911606.77</v>
      </c>
      <c r="M401" s="15" t="s">
        <v>127</v>
      </c>
      <c r="N401" s="19">
        <v>45663.4891319444</v>
      </c>
    </row>
    <row r="402" spans="1:14" x14ac:dyDescent="0.3">
      <c r="A402" s="23" t="str">
        <f>VLOOKUP(C402,销售员!A:C,3,0)</f>
        <v>沪浙</v>
      </c>
      <c r="B402" s="29">
        <v>817283</v>
      </c>
      <c r="C402" s="16" t="s">
        <v>288</v>
      </c>
      <c r="D402" s="17" t="s">
        <v>1572</v>
      </c>
      <c r="E402" s="17" t="s">
        <v>4165</v>
      </c>
      <c r="F402" s="16" t="s">
        <v>1573</v>
      </c>
      <c r="G402" s="16" t="s">
        <v>1574</v>
      </c>
      <c r="H402" s="16" t="s">
        <v>1575</v>
      </c>
      <c r="I402" s="16" t="s">
        <v>4159</v>
      </c>
      <c r="J402" s="16" t="s">
        <v>79</v>
      </c>
      <c r="K402" s="16">
        <v>180439.27</v>
      </c>
      <c r="M402" s="15" t="s">
        <v>127</v>
      </c>
      <c r="N402" s="19">
        <v>45663.4891319444</v>
      </c>
    </row>
    <row r="403" spans="1:14" x14ac:dyDescent="0.3">
      <c r="A403" s="23" t="str">
        <f>VLOOKUP(C403,销售员!A:C,3,0)</f>
        <v>沪浙</v>
      </c>
      <c r="B403" s="29">
        <v>817283</v>
      </c>
      <c r="C403" s="16" t="s">
        <v>288</v>
      </c>
      <c r="D403" s="17" t="s">
        <v>1572</v>
      </c>
      <c r="E403" s="17" t="s">
        <v>4165</v>
      </c>
      <c r="F403" s="16" t="s">
        <v>1573</v>
      </c>
      <c r="G403" s="16" t="s">
        <v>1574</v>
      </c>
      <c r="H403" s="16" t="s">
        <v>1575</v>
      </c>
      <c r="I403" s="16" t="s">
        <v>4161</v>
      </c>
      <c r="J403" s="16" t="s">
        <v>79</v>
      </c>
      <c r="K403" s="16">
        <v>31086.78</v>
      </c>
      <c r="M403" s="15" t="s">
        <v>127</v>
      </c>
      <c r="N403" s="19">
        <v>45663.4891319444</v>
      </c>
    </row>
    <row r="404" spans="1:14" x14ac:dyDescent="0.3">
      <c r="A404" s="23" t="str">
        <f>VLOOKUP(C404,销售员!A:C,3,0)</f>
        <v>沪浙</v>
      </c>
      <c r="B404" s="29">
        <v>817283</v>
      </c>
      <c r="C404" s="16" t="s">
        <v>288</v>
      </c>
      <c r="D404" s="17" t="s">
        <v>1572</v>
      </c>
      <c r="E404" s="17" t="s">
        <v>4165</v>
      </c>
      <c r="F404" s="16" t="s">
        <v>1573</v>
      </c>
      <c r="G404" s="16" t="s">
        <v>1574</v>
      </c>
      <c r="H404" s="16" t="s">
        <v>1575</v>
      </c>
      <c r="I404" s="16" t="s">
        <v>4160</v>
      </c>
      <c r="J404" s="16" t="s">
        <v>79</v>
      </c>
      <c r="K404" s="16">
        <v>41252.58</v>
      </c>
      <c r="M404" s="15" t="s">
        <v>127</v>
      </c>
      <c r="N404" s="19">
        <v>45663.4891319444</v>
      </c>
    </row>
    <row r="405" spans="1:14" x14ac:dyDescent="0.3">
      <c r="A405" s="23" t="str">
        <f>VLOOKUP(C405,销售员!A:C,3,0)</f>
        <v>沪浙</v>
      </c>
      <c r="B405" s="29">
        <v>817183</v>
      </c>
      <c r="C405" s="16" t="s">
        <v>591</v>
      </c>
      <c r="D405" s="17" t="s">
        <v>592</v>
      </c>
      <c r="E405" s="17" t="s">
        <v>4165</v>
      </c>
      <c r="F405" s="16" t="s">
        <v>593</v>
      </c>
      <c r="G405" s="16" t="s">
        <v>594</v>
      </c>
      <c r="H405" s="16" t="s">
        <v>595</v>
      </c>
      <c r="I405" s="16" t="s">
        <v>4166</v>
      </c>
      <c r="J405" s="16" t="s">
        <v>79</v>
      </c>
      <c r="K405" s="16">
        <v>2874.24</v>
      </c>
      <c r="L405" s="18">
        <v>3096</v>
      </c>
      <c r="M405" s="15" t="s">
        <v>127</v>
      </c>
      <c r="N405" s="19">
        <v>45663.503321759301</v>
      </c>
    </row>
    <row r="406" spans="1:14" x14ac:dyDescent="0.3">
      <c r="A406" s="23" t="str">
        <f>VLOOKUP(C406,销售员!A:C,3,0)</f>
        <v>沪浙</v>
      </c>
      <c r="B406" s="29">
        <v>817183</v>
      </c>
      <c r="C406" s="16" t="s">
        <v>591</v>
      </c>
      <c r="D406" s="17" t="s">
        <v>592</v>
      </c>
      <c r="E406" s="17" t="s">
        <v>4165</v>
      </c>
      <c r="F406" s="16" t="s">
        <v>593</v>
      </c>
      <c r="G406" s="16" t="s">
        <v>594</v>
      </c>
      <c r="H406" s="16" t="s">
        <v>595</v>
      </c>
      <c r="I406" s="16" t="s">
        <v>4167</v>
      </c>
      <c r="J406" s="16" t="s">
        <v>79</v>
      </c>
      <c r="K406" s="16">
        <v>0</v>
      </c>
      <c r="M406" s="15" t="s">
        <v>127</v>
      </c>
      <c r="N406" s="19">
        <v>45663.503321759301</v>
      </c>
    </row>
    <row r="407" spans="1:14" x14ac:dyDescent="0.3">
      <c r="A407" s="23" t="str">
        <f>VLOOKUP(C407,销售员!A:C,3,0)</f>
        <v>沪浙</v>
      </c>
      <c r="B407" s="29">
        <v>817183</v>
      </c>
      <c r="C407" s="16" t="s">
        <v>591</v>
      </c>
      <c r="D407" s="17" t="s">
        <v>592</v>
      </c>
      <c r="E407" s="17" t="s">
        <v>4165</v>
      </c>
      <c r="F407" s="16" t="s">
        <v>593</v>
      </c>
      <c r="G407" s="16" t="s">
        <v>594</v>
      </c>
      <c r="H407" s="16" t="s">
        <v>595</v>
      </c>
      <c r="I407" s="16" t="s">
        <v>4161</v>
      </c>
      <c r="J407" s="16" t="s">
        <v>79</v>
      </c>
      <c r="K407" s="16">
        <v>37.365119999999997</v>
      </c>
      <c r="M407" s="15" t="s">
        <v>127</v>
      </c>
      <c r="N407" s="19">
        <v>45663.503321759301</v>
      </c>
    </row>
    <row r="408" spans="1:14" x14ac:dyDescent="0.3">
      <c r="A408" s="23" t="str">
        <f>VLOOKUP(C408,销售员!A:C,3,0)</f>
        <v>沪浙</v>
      </c>
      <c r="B408" s="29">
        <v>817183</v>
      </c>
      <c r="C408" s="16" t="s">
        <v>591</v>
      </c>
      <c r="D408" s="17" t="s">
        <v>592</v>
      </c>
      <c r="E408" s="17" t="s">
        <v>4165</v>
      </c>
      <c r="F408" s="16" t="s">
        <v>593</v>
      </c>
      <c r="G408" s="16" t="s">
        <v>594</v>
      </c>
      <c r="H408" s="16" t="s">
        <v>595</v>
      </c>
      <c r="I408" s="16" t="s">
        <v>4160</v>
      </c>
      <c r="J408" s="16" t="s">
        <v>79</v>
      </c>
      <c r="K408" s="16">
        <v>43.113599999999998</v>
      </c>
      <c r="M408" s="15" t="s">
        <v>127</v>
      </c>
      <c r="N408" s="19">
        <v>45663.503321759301</v>
      </c>
    </row>
    <row r="409" spans="1:14" x14ac:dyDescent="0.3">
      <c r="A409" s="23" t="str">
        <f>VLOOKUP(C409,销售员!A:C,3,0)</f>
        <v>鄂赣</v>
      </c>
      <c r="B409" s="29">
        <v>817336</v>
      </c>
      <c r="C409" s="16" t="s">
        <v>598</v>
      </c>
      <c r="D409" s="17" t="s">
        <v>599</v>
      </c>
      <c r="E409" s="17" t="s">
        <v>4171</v>
      </c>
      <c r="F409" s="16" t="s">
        <v>600</v>
      </c>
      <c r="G409" s="16" t="s">
        <v>601</v>
      </c>
      <c r="H409" s="16" t="s">
        <v>602</v>
      </c>
      <c r="I409" s="16" t="s">
        <v>4158</v>
      </c>
      <c r="J409" s="16" t="s">
        <v>79</v>
      </c>
      <c r="K409" s="16">
        <v>156684.20000000001</v>
      </c>
      <c r="L409" s="18">
        <v>175047</v>
      </c>
      <c r="M409" s="15" t="s">
        <v>127</v>
      </c>
      <c r="N409" s="19">
        <v>45663.578587962998</v>
      </c>
    </row>
    <row r="410" spans="1:14" x14ac:dyDescent="0.3">
      <c r="A410" s="23" t="str">
        <f>VLOOKUP(C410,销售员!A:C,3,0)</f>
        <v>鄂赣</v>
      </c>
      <c r="B410" s="29">
        <v>817336</v>
      </c>
      <c r="C410" s="16" t="s">
        <v>598</v>
      </c>
      <c r="D410" s="17" t="s">
        <v>599</v>
      </c>
      <c r="E410" s="17" t="s">
        <v>4171</v>
      </c>
      <c r="F410" s="16" t="s">
        <v>600</v>
      </c>
      <c r="G410" s="16" t="s">
        <v>601</v>
      </c>
      <c r="H410" s="16" t="s">
        <v>602</v>
      </c>
      <c r="I410" s="16" t="s">
        <v>4159</v>
      </c>
      <c r="J410" s="16" t="s">
        <v>79</v>
      </c>
      <c r="K410" s="16">
        <v>10564.44</v>
      </c>
      <c r="M410" s="15" t="s">
        <v>127</v>
      </c>
      <c r="N410" s="19">
        <v>45663.578587962998</v>
      </c>
    </row>
    <row r="411" spans="1:14" x14ac:dyDescent="0.3">
      <c r="A411" s="23" t="str">
        <f>VLOOKUP(C411,销售员!A:C,3,0)</f>
        <v>鄂赣</v>
      </c>
      <c r="B411" s="29">
        <v>817336</v>
      </c>
      <c r="C411" s="16" t="s">
        <v>598</v>
      </c>
      <c r="D411" s="17" t="s">
        <v>599</v>
      </c>
      <c r="E411" s="17" t="s">
        <v>4171</v>
      </c>
      <c r="F411" s="16" t="s">
        <v>600</v>
      </c>
      <c r="G411" s="16" t="s">
        <v>601</v>
      </c>
      <c r="H411" s="16" t="s">
        <v>602</v>
      </c>
      <c r="I411" s="16" t="s">
        <v>4161</v>
      </c>
      <c r="J411" s="16" t="s">
        <v>79</v>
      </c>
      <c r="K411" s="16">
        <v>0</v>
      </c>
      <c r="M411" s="15" t="s">
        <v>127</v>
      </c>
      <c r="N411" s="19">
        <v>45663.578587962998</v>
      </c>
    </row>
    <row r="412" spans="1:14" x14ac:dyDescent="0.3">
      <c r="A412" s="23" t="str">
        <f>VLOOKUP(C412,销售员!A:C,3,0)</f>
        <v>鄂赣</v>
      </c>
      <c r="B412" s="29">
        <v>817336</v>
      </c>
      <c r="C412" s="16" t="s">
        <v>598</v>
      </c>
      <c r="D412" s="17" t="s">
        <v>599</v>
      </c>
      <c r="E412" s="17" t="s">
        <v>4171</v>
      </c>
      <c r="F412" s="16" t="s">
        <v>600</v>
      </c>
      <c r="G412" s="16" t="s">
        <v>601</v>
      </c>
      <c r="H412" s="16" t="s">
        <v>602</v>
      </c>
      <c r="I412" s="16" t="s">
        <v>4160</v>
      </c>
      <c r="J412" s="16" t="s">
        <v>79</v>
      </c>
      <c r="K412" s="16">
        <v>2546.94</v>
      </c>
      <c r="M412" s="15" t="s">
        <v>127</v>
      </c>
      <c r="N412" s="19">
        <v>45663.578587962998</v>
      </c>
    </row>
    <row r="413" spans="1:14" x14ac:dyDescent="0.3">
      <c r="A413" s="23" t="str">
        <f>VLOOKUP(C413,销售员!A:C,3,0)</f>
        <v>沪浙</v>
      </c>
      <c r="B413" s="29">
        <v>817311</v>
      </c>
      <c r="C413" s="16" t="s">
        <v>604</v>
      </c>
      <c r="D413" s="17" t="s">
        <v>605</v>
      </c>
      <c r="E413" s="17" t="s">
        <v>4165</v>
      </c>
      <c r="F413" s="16" t="s">
        <v>606</v>
      </c>
      <c r="G413" s="16" t="s">
        <v>607</v>
      </c>
      <c r="H413" s="16" t="s">
        <v>608</v>
      </c>
      <c r="I413" s="16" t="s">
        <v>4158</v>
      </c>
      <c r="J413" s="16" t="s">
        <v>79</v>
      </c>
      <c r="K413" s="16">
        <v>15107.21</v>
      </c>
      <c r="L413" s="18">
        <v>16743</v>
      </c>
      <c r="M413" s="15" t="s">
        <v>127</v>
      </c>
      <c r="N413" s="19">
        <v>45663.581666666701</v>
      </c>
    </row>
    <row r="414" spans="1:14" x14ac:dyDescent="0.3">
      <c r="A414" s="23" t="str">
        <f>VLOOKUP(C414,销售员!A:C,3,0)</f>
        <v>沪浙</v>
      </c>
      <c r="B414" s="29">
        <v>817311</v>
      </c>
      <c r="C414" s="16" t="s">
        <v>604</v>
      </c>
      <c r="D414" s="17" t="s">
        <v>605</v>
      </c>
      <c r="E414" s="17" t="s">
        <v>4165</v>
      </c>
      <c r="F414" s="16" t="s">
        <v>606</v>
      </c>
      <c r="G414" s="16" t="s">
        <v>607</v>
      </c>
      <c r="H414" s="16" t="s">
        <v>608</v>
      </c>
      <c r="I414" s="16" t="s">
        <v>4159</v>
      </c>
      <c r="J414" s="16" t="s">
        <v>79</v>
      </c>
      <c r="K414" s="16">
        <v>443.53</v>
      </c>
      <c r="M414" s="15" t="s">
        <v>127</v>
      </c>
      <c r="N414" s="19">
        <v>45663.581666666701</v>
      </c>
    </row>
    <row r="415" spans="1:14" x14ac:dyDescent="0.3">
      <c r="A415" s="23" t="str">
        <f>VLOOKUP(C415,销售员!A:C,3,0)</f>
        <v>沪浙</v>
      </c>
      <c r="B415" s="29">
        <v>817311</v>
      </c>
      <c r="C415" s="16" t="s">
        <v>604</v>
      </c>
      <c r="D415" s="17" t="s">
        <v>605</v>
      </c>
      <c r="E415" s="17" t="s">
        <v>4165</v>
      </c>
      <c r="F415" s="16" t="s">
        <v>606</v>
      </c>
      <c r="G415" s="16" t="s">
        <v>607</v>
      </c>
      <c r="H415" s="16" t="s">
        <v>608</v>
      </c>
      <c r="I415" s="16" t="s">
        <v>4161</v>
      </c>
      <c r="J415" s="16" t="s">
        <v>79</v>
      </c>
      <c r="K415" s="16">
        <v>202.01</v>
      </c>
      <c r="M415" s="15" t="s">
        <v>127</v>
      </c>
      <c r="N415" s="19">
        <v>45663.581666666701</v>
      </c>
    </row>
    <row r="416" spans="1:14" x14ac:dyDescent="0.3">
      <c r="A416" s="23" t="str">
        <f>VLOOKUP(C416,销售员!A:C,3,0)</f>
        <v>沪浙</v>
      </c>
      <c r="B416" s="29">
        <v>817311</v>
      </c>
      <c r="C416" s="16" t="s">
        <v>604</v>
      </c>
      <c r="D416" s="17" t="s">
        <v>605</v>
      </c>
      <c r="E416" s="17" t="s">
        <v>4165</v>
      </c>
      <c r="F416" s="16" t="s">
        <v>606</v>
      </c>
      <c r="G416" s="16" t="s">
        <v>607</v>
      </c>
      <c r="H416" s="16" t="s">
        <v>608</v>
      </c>
      <c r="I416" s="16" t="s">
        <v>4160</v>
      </c>
      <c r="J416" s="16" t="s">
        <v>79</v>
      </c>
      <c r="K416" s="16">
        <v>236.81</v>
      </c>
      <c r="M416" s="15" t="s">
        <v>127</v>
      </c>
      <c r="N416" s="19">
        <v>45663.581666666701</v>
      </c>
    </row>
    <row r="417" spans="1:14" x14ac:dyDescent="0.3">
      <c r="A417" s="23" t="str">
        <f>VLOOKUP(C417,销售员!A:C,3,0)</f>
        <v>福建</v>
      </c>
      <c r="B417" s="29">
        <v>817307</v>
      </c>
      <c r="C417" s="16" t="s">
        <v>638</v>
      </c>
      <c r="D417" s="17" t="s">
        <v>4179</v>
      </c>
      <c r="E417" s="17" t="s">
        <v>4165</v>
      </c>
      <c r="F417" s="16" t="s">
        <v>756</v>
      </c>
      <c r="G417" s="16" t="s">
        <v>1226</v>
      </c>
      <c r="H417" s="16" t="s">
        <v>1227</v>
      </c>
      <c r="I417" s="16" t="s">
        <v>4158</v>
      </c>
      <c r="J417" s="16" t="s">
        <v>79</v>
      </c>
      <c r="K417" s="16">
        <v>75132.460000000006</v>
      </c>
      <c r="L417" s="18">
        <v>85181.73</v>
      </c>
      <c r="M417" s="15" t="s">
        <v>105</v>
      </c>
      <c r="N417" s="19">
        <v>45663.590624999997</v>
      </c>
    </row>
    <row r="418" spans="1:14" x14ac:dyDescent="0.3">
      <c r="A418" s="23" t="str">
        <f>VLOOKUP(C418,销售员!A:C,3,0)</f>
        <v>福建</v>
      </c>
      <c r="B418" s="29">
        <v>817307</v>
      </c>
      <c r="C418" s="16" t="s">
        <v>638</v>
      </c>
      <c r="D418" s="17" t="s">
        <v>4179</v>
      </c>
      <c r="E418" s="17" t="s">
        <v>4165</v>
      </c>
      <c r="F418" s="16" t="s">
        <v>756</v>
      </c>
      <c r="G418" s="16" t="s">
        <v>1226</v>
      </c>
      <c r="H418" s="16" t="s">
        <v>1227</v>
      </c>
      <c r="I418" s="16" t="s">
        <v>4159</v>
      </c>
      <c r="J418" s="16" t="s">
        <v>79</v>
      </c>
      <c r="K418" s="16">
        <v>4355.91</v>
      </c>
      <c r="M418" s="15" t="s">
        <v>105</v>
      </c>
      <c r="N418" s="19">
        <v>45663.590624999997</v>
      </c>
    </row>
    <row r="419" spans="1:14" x14ac:dyDescent="0.3">
      <c r="A419" s="23" t="str">
        <f>VLOOKUP(C419,销售员!A:C,3,0)</f>
        <v>福建</v>
      </c>
      <c r="B419" s="29">
        <v>817307</v>
      </c>
      <c r="C419" s="16" t="s">
        <v>638</v>
      </c>
      <c r="D419" s="17" t="s">
        <v>4179</v>
      </c>
      <c r="E419" s="17" t="s">
        <v>4165</v>
      </c>
      <c r="F419" s="16" t="s">
        <v>756</v>
      </c>
      <c r="G419" s="16" t="s">
        <v>1226</v>
      </c>
      <c r="H419" s="16" t="s">
        <v>1227</v>
      </c>
      <c r="I419" s="16" t="s">
        <v>4161</v>
      </c>
      <c r="J419" s="16" t="s">
        <v>79</v>
      </c>
      <c r="K419" s="16">
        <v>649.74</v>
      </c>
      <c r="M419" s="15" t="s">
        <v>105</v>
      </c>
      <c r="N419" s="19">
        <v>45663.590624999997</v>
      </c>
    </row>
    <row r="420" spans="1:14" x14ac:dyDescent="0.3">
      <c r="A420" s="23" t="str">
        <f>VLOOKUP(C420,销售员!A:C,3,0)</f>
        <v>福建</v>
      </c>
      <c r="B420" s="29">
        <v>817307</v>
      </c>
      <c r="C420" s="16" t="s">
        <v>638</v>
      </c>
      <c r="D420" s="17" t="s">
        <v>4179</v>
      </c>
      <c r="E420" s="17" t="s">
        <v>4165</v>
      </c>
      <c r="F420" s="16" t="s">
        <v>756</v>
      </c>
      <c r="G420" s="16" t="s">
        <v>1226</v>
      </c>
      <c r="H420" s="16" t="s">
        <v>1227</v>
      </c>
      <c r="I420" s="16" t="s">
        <v>4160</v>
      </c>
      <c r="J420" s="16" t="s">
        <v>79</v>
      </c>
      <c r="K420" s="16">
        <v>1210.44</v>
      </c>
      <c r="M420" s="15" t="s">
        <v>105</v>
      </c>
      <c r="N420" s="19">
        <v>45663.590624999997</v>
      </c>
    </row>
    <row r="421" spans="1:14" x14ac:dyDescent="0.3">
      <c r="A421" s="23" t="str">
        <f>VLOOKUP(C421,销售员!A:C,3,0)</f>
        <v>京津冀</v>
      </c>
      <c r="B421" s="29">
        <v>819176</v>
      </c>
      <c r="C421" s="16" t="s">
        <v>485</v>
      </c>
      <c r="D421" s="17" t="s">
        <v>611</v>
      </c>
      <c r="E421" s="17" t="s">
        <v>4165</v>
      </c>
      <c r="F421" s="16" t="s">
        <v>554</v>
      </c>
      <c r="G421" s="16" t="s">
        <v>612</v>
      </c>
      <c r="H421" s="16" t="s">
        <v>613</v>
      </c>
      <c r="I421" s="16" t="s">
        <v>4158</v>
      </c>
      <c r="J421" s="16" t="s">
        <v>79</v>
      </c>
      <c r="K421" s="16">
        <v>240207.66</v>
      </c>
      <c r="L421" s="18">
        <v>284924.86</v>
      </c>
      <c r="M421" s="15" t="s">
        <v>127</v>
      </c>
      <c r="N421" s="19">
        <v>45677.650937500002</v>
      </c>
    </row>
    <row r="422" spans="1:14" x14ac:dyDescent="0.3">
      <c r="A422" s="23" t="str">
        <f>VLOOKUP(C422,销售员!A:C,3,0)</f>
        <v>京津冀</v>
      </c>
      <c r="B422" s="29">
        <v>819176</v>
      </c>
      <c r="C422" s="16" t="s">
        <v>485</v>
      </c>
      <c r="D422" s="17" t="s">
        <v>611</v>
      </c>
      <c r="E422" s="17" t="s">
        <v>4165</v>
      </c>
      <c r="F422" s="16" t="s">
        <v>554</v>
      </c>
      <c r="G422" s="16" t="s">
        <v>612</v>
      </c>
      <c r="H422" s="16" t="s">
        <v>613</v>
      </c>
      <c r="I422" s="16" t="s">
        <v>4159</v>
      </c>
      <c r="J422" s="16" t="s">
        <v>79</v>
      </c>
      <c r="K422" s="16">
        <v>24650.12</v>
      </c>
      <c r="M422" s="15" t="s">
        <v>127</v>
      </c>
      <c r="N422" s="19">
        <v>45677.650937500002</v>
      </c>
    </row>
    <row r="423" spans="1:14" x14ac:dyDescent="0.3">
      <c r="A423" s="23" t="str">
        <f>VLOOKUP(C423,销售员!A:C,3,0)</f>
        <v>京津冀</v>
      </c>
      <c r="B423" s="29">
        <v>819176</v>
      </c>
      <c r="C423" s="16" t="s">
        <v>485</v>
      </c>
      <c r="D423" s="17" t="s">
        <v>611</v>
      </c>
      <c r="E423" s="17" t="s">
        <v>4165</v>
      </c>
      <c r="F423" s="16" t="s">
        <v>554</v>
      </c>
      <c r="G423" s="16" t="s">
        <v>612</v>
      </c>
      <c r="H423" s="16" t="s">
        <v>613</v>
      </c>
      <c r="I423" s="16" t="s">
        <v>4161</v>
      </c>
      <c r="J423" s="16" t="s">
        <v>79</v>
      </c>
      <c r="K423" s="16">
        <v>3212</v>
      </c>
      <c r="M423" s="15" t="s">
        <v>127</v>
      </c>
      <c r="N423" s="19">
        <v>45677.650937500002</v>
      </c>
    </row>
    <row r="424" spans="1:14" x14ac:dyDescent="0.3">
      <c r="A424" s="23" t="str">
        <f>VLOOKUP(C424,销售员!A:C,3,0)</f>
        <v>京津冀</v>
      </c>
      <c r="B424" s="29">
        <v>819176</v>
      </c>
      <c r="C424" s="16" t="s">
        <v>485</v>
      </c>
      <c r="D424" s="17" t="s">
        <v>611</v>
      </c>
      <c r="E424" s="17" t="s">
        <v>4165</v>
      </c>
      <c r="F424" s="16" t="s">
        <v>554</v>
      </c>
      <c r="G424" s="16" t="s">
        <v>612</v>
      </c>
      <c r="H424" s="16" t="s">
        <v>613</v>
      </c>
      <c r="I424" s="16" t="s">
        <v>4160</v>
      </c>
      <c r="J424" s="16" t="s">
        <v>79</v>
      </c>
      <c r="K424" s="16">
        <v>4033.48</v>
      </c>
      <c r="M424" s="15" t="s">
        <v>127</v>
      </c>
      <c r="N424" s="19">
        <v>45677.650937500002</v>
      </c>
    </row>
    <row r="425" spans="1:14" x14ac:dyDescent="0.3">
      <c r="A425" s="23" t="str">
        <f>VLOOKUP(C425,销售员!A:C,3,0)</f>
        <v>福建</v>
      </c>
      <c r="B425" s="29">
        <v>817325</v>
      </c>
      <c r="C425" s="16" t="s">
        <v>638</v>
      </c>
      <c r="D425" s="17" t="s">
        <v>1086</v>
      </c>
      <c r="E425" s="17" t="s">
        <v>4165</v>
      </c>
      <c r="F425" s="16" t="s">
        <v>1051</v>
      </c>
      <c r="G425" s="16" t="s">
        <v>1087</v>
      </c>
      <c r="H425" s="16" t="s">
        <v>1088</v>
      </c>
      <c r="I425" s="16" t="s">
        <v>4158</v>
      </c>
      <c r="J425" s="16" t="s">
        <v>79</v>
      </c>
      <c r="K425" s="16">
        <v>1113486.6499999999</v>
      </c>
      <c r="L425" s="18">
        <v>1450544.49</v>
      </c>
      <c r="M425" s="15" t="s">
        <v>105</v>
      </c>
      <c r="N425" s="19">
        <v>45663.596111111103</v>
      </c>
    </row>
    <row r="426" spans="1:14" x14ac:dyDescent="0.3">
      <c r="A426" s="23" t="str">
        <f>VLOOKUP(C426,销售员!A:C,3,0)</f>
        <v>福建</v>
      </c>
      <c r="B426" s="29">
        <v>817325</v>
      </c>
      <c r="C426" s="16" t="s">
        <v>638</v>
      </c>
      <c r="D426" s="17" t="s">
        <v>1086</v>
      </c>
      <c r="E426" s="17" t="s">
        <v>4165</v>
      </c>
      <c r="F426" s="16" t="s">
        <v>1051</v>
      </c>
      <c r="G426" s="16" t="s">
        <v>1087</v>
      </c>
      <c r="H426" s="16" t="s">
        <v>1088</v>
      </c>
      <c r="I426" s="16" t="s">
        <v>4159</v>
      </c>
      <c r="J426" s="16" t="s">
        <v>79</v>
      </c>
      <c r="K426" s="16">
        <v>239593.97</v>
      </c>
      <c r="M426" s="15" t="s">
        <v>105</v>
      </c>
      <c r="N426" s="19">
        <v>45663.596111111103</v>
      </c>
    </row>
    <row r="427" spans="1:14" x14ac:dyDescent="0.3">
      <c r="A427" s="23" t="str">
        <f>VLOOKUP(C427,销售员!A:C,3,0)</f>
        <v>福建</v>
      </c>
      <c r="B427" s="29">
        <v>817325</v>
      </c>
      <c r="C427" s="16" t="s">
        <v>638</v>
      </c>
      <c r="D427" s="17" t="s">
        <v>1086</v>
      </c>
      <c r="E427" s="17" t="s">
        <v>4165</v>
      </c>
      <c r="F427" s="16" t="s">
        <v>1051</v>
      </c>
      <c r="G427" s="16" t="s">
        <v>1087</v>
      </c>
      <c r="H427" s="16" t="s">
        <v>1088</v>
      </c>
      <c r="I427" s="16" t="s">
        <v>4161</v>
      </c>
      <c r="J427" s="16" t="s">
        <v>79</v>
      </c>
      <c r="K427" s="16">
        <v>11594.41</v>
      </c>
      <c r="M427" s="15" t="s">
        <v>105</v>
      </c>
      <c r="N427" s="19">
        <v>45663.596111111103</v>
      </c>
    </row>
    <row r="428" spans="1:14" x14ac:dyDescent="0.3">
      <c r="A428" s="23" t="str">
        <f>VLOOKUP(C428,销售员!A:C,3,0)</f>
        <v>福建</v>
      </c>
      <c r="B428" s="29">
        <v>817325</v>
      </c>
      <c r="C428" s="16" t="s">
        <v>638</v>
      </c>
      <c r="D428" s="17" t="s">
        <v>1086</v>
      </c>
      <c r="E428" s="17" t="s">
        <v>4165</v>
      </c>
      <c r="F428" s="16" t="s">
        <v>1051</v>
      </c>
      <c r="G428" s="16" t="s">
        <v>1087</v>
      </c>
      <c r="H428" s="16" t="s">
        <v>1088</v>
      </c>
      <c r="I428" s="16" t="s">
        <v>4160</v>
      </c>
      <c r="J428" s="16" t="s">
        <v>79</v>
      </c>
      <c r="K428" s="16">
        <v>20605.759999999998</v>
      </c>
      <c r="M428" s="15" t="s">
        <v>105</v>
      </c>
      <c r="N428" s="19">
        <v>45663.596111111103</v>
      </c>
    </row>
    <row r="429" spans="1:14" x14ac:dyDescent="0.3">
      <c r="A429" s="23" t="str">
        <f>VLOOKUP(C429,销售员!A:C,3,0)</f>
        <v>陕豫鲁</v>
      </c>
      <c r="B429" s="29">
        <v>817308</v>
      </c>
      <c r="C429" s="16" t="s">
        <v>140</v>
      </c>
      <c r="D429" s="17" t="s">
        <v>614</v>
      </c>
      <c r="E429" s="17" t="s">
        <v>4165</v>
      </c>
      <c r="F429" s="16" t="s">
        <v>615</v>
      </c>
      <c r="G429" s="16" t="s">
        <v>616</v>
      </c>
      <c r="H429" s="16" t="s">
        <v>617</v>
      </c>
      <c r="I429" s="16" t="s">
        <v>4166</v>
      </c>
      <c r="J429" s="16" t="s">
        <v>79</v>
      </c>
      <c r="K429" s="16">
        <v>20621.580000000002</v>
      </c>
      <c r="L429" s="18">
        <v>22327.8</v>
      </c>
      <c r="M429" s="15" t="s">
        <v>83</v>
      </c>
      <c r="N429" s="19">
        <v>45663.605000000003</v>
      </c>
    </row>
    <row r="430" spans="1:14" x14ac:dyDescent="0.3">
      <c r="A430" s="23" t="str">
        <f>VLOOKUP(C430,销售员!A:C,3,0)</f>
        <v>陕豫鲁</v>
      </c>
      <c r="B430" s="29">
        <v>817308</v>
      </c>
      <c r="C430" s="16" t="s">
        <v>140</v>
      </c>
      <c r="D430" s="17" t="s">
        <v>614</v>
      </c>
      <c r="E430" s="17" t="s">
        <v>4165</v>
      </c>
      <c r="F430" s="16" t="s">
        <v>615</v>
      </c>
      <c r="G430" s="16" t="s">
        <v>616</v>
      </c>
      <c r="H430" s="16" t="s">
        <v>617</v>
      </c>
      <c r="I430" s="16" t="s">
        <v>4167</v>
      </c>
      <c r="J430" s="16" t="s">
        <v>79</v>
      </c>
      <c r="K430" s="16">
        <v>0</v>
      </c>
      <c r="M430" s="15" t="s">
        <v>83</v>
      </c>
      <c r="N430" s="19">
        <v>45663.605000000003</v>
      </c>
    </row>
    <row r="431" spans="1:14" x14ac:dyDescent="0.3">
      <c r="A431" s="23" t="str">
        <f>VLOOKUP(C431,销售员!A:C,3,0)</f>
        <v>陕豫鲁</v>
      </c>
      <c r="B431" s="29">
        <v>817308</v>
      </c>
      <c r="C431" s="16" t="s">
        <v>140</v>
      </c>
      <c r="D431" s="17" t="s">
        <v>614</v>
      </c>
      <c r="E431" s="17" t="s">
        <v>4165</v>
      </c>
      <c r="F431" s="16" t="s">
        <v>615</v>
      </c>
      <c r="G431" s="16" t="s">
        <v>616</v>
      </c>
      <c r="H431" s="16" t="s">
        <v>617</v>
      </c>
      <c r="I431" s="16" t="s">
        <v>4161</v>
      </c>
      <c r="J431" s="16" t="s">
        <v>79</v>
      </c>
      <c r="K431" s="16">
        <v>268.08053999999998</v>
      </c>
      <c r="M431" s="15" t="s">
        <v>83</v>
      </c>
      <c r="N431" s="19">
        <v>45663.605000000003</v>
      </c>
    </row>
    <row r="432" spans="1:14" x14ac:dyDescent="0.3">
      <c r="A432" s="23" t="str">
        <f>VLOOKUP(C432,销售员!A:C,3,0)</f>
        <v>陕豫鲁</v>
      </c>
      <c r="B432" s="29">
        <v>817308</v>
      </c>
      <c r="C432" s="16" t="s">
        <v>140</v>
      </c>
      <c r="D432" s="17" t="s">
        <v>614</v>
      </c>
      <c r="E432" s="17" t="s">
        <v>4165</v>
      </c>
      <c r="F432" s="16" t="s">
        <v>615</v>
      </c>
      <c r="G432" s="16" t="s">
        <v>616</v>
      </c>
      <c r="H432" s="16" t="s">
        <v>617</v>
      </c>
      <c r="I432" s="16" t="s">
        <v>4160</v>
      </c>
      <c r="J432" s="16" t="s">
        <v>79</v>
      </c>
      <c r="K432" s="16">
        <v>309.32369999999997</v>
      </c>
      <c r="M432" s="15" t="s">
        <v>83</v>
      </c>
      <c r="N432" s="19">
        <v>45663.605000000003</v>
      </c>
    </row>
    <row r="433" spans="1:14" x14ac:dyDescent="0.3">
      <c r="A433" s="23" t="str">
        <f>VLOOKUP(C433,销售员!A:C,3,0)</f>
        <v>福建</v>
      </c>
      <c r="B433" s="29">
        <v>817303</v>
      </c>
      <c r="C433" s="16" t="s">
        <v>226</v>
      </c>
      <c r="D433" s="17" t="s">
        <v>4180</v>
      </c>
      <c r="E433" s="17" t="s">
        <v>4165</v>
      </c>
      <c r="F433" s="16" t="s">
        <v>756</v>
      </c>
      <c r="G433" s="16" t="s">
        <v>1236</v>
      </c>
      <c r="H433" s="16" t="s">
        <v>1237</v>
      </c>
      <c r="I433" s="16" t="s">
        <v>4158</v>
      </c>
      <c r="J433" s="16" t="s">
        <v>79</v>
      </c>
      <c r="K433" s="16">
        <v>142554.96</v>
      </c>
      <c r="L433" s="18">
        <v>164098.03</v>
      </c>
      <c r="M433" s="15" t="s">
        <v>105</v>
      </c>
      <c r="N433" s="19">
        <v>45663.605995370403</v>
      </c>
    </row>
    <row r="434" spans="1:14" x14ac:dyDescent="0.3">
      <c r="A434" s="23" t="str">
        <f>VLOOKUP(C434,销售员!A:C,3,0)</f>
        <v>福建</v>
      </c>
      <c r="B434" s="29">
        <v>817303</v>
      </c>
      <c r="C434" s="16" t="s">
        <v>226</v>
      </c>
      <c r="D434" s="17" t="s">
        <v>4180</v>
      </c>
      <c r="E434" s="17" t="s">
        <v>4165</v>
      </c>
      <c r="F434" s="16" t="s">
        <v>756</v>
      </c>
      <c r="G434" s="16" t="s">
        <v>1236</v>
      </c>
      <c r="H434" s="16" t="s">
        <v>1237</v>
      </c>
      <c r="I434" s="16" t="s">
        <v>4159</v>
      </c>
      <c r="J434" s="16" t="s">
        <v>79</v>
      </c>
      <c r="K434" s="16">
        <v>10422.98</v>
      </c>
      <c r="M434" s="15" t="s">
        <v>105</v>
      </c>
      <c r="N434" s="19">
        <v>45663.605995370403</v>
      </c>
    </row>
    <row r="435" spans="1:14" x14ac:dyDescent="0.3">
      <c r="A435" s="23" t="str">
        <f>VLOOKUP(C435,销售员!A:C,3,0)</f>
        <v>福建</v>
      </c>
      <c r="B435" s="29">
        <v>817303</v>
      </c>
      <c r="C435" s="16" t="s">
        <v>226</v>
      </c>
      <c r="D435" s="17" t="s">
        <v>4180</v>
      </c>
      <c r="E435" s="17" t="s">
        <v>4165</v>
      </c>
      <c r="F435" s="16" t="s">
        <v>756</v>
      </c>
      <c r="G435" s="16" t="s">
        <v>1236</v>
      </c>
      <c r="H435" s="16" t="s">
        <v>1237</v>
      </c>
      <c r="I435" s="16" t="s">
        <v>4161</v>
      </c>
      <c r="J435" s="16" t="s">
        <v>79</v>
      </c>
      <c r="K435" s="16">
        <v>1406.08</v>
      </c>
      <c r="M435" s="15" t="s">
        <v>105</v>
      </c>
      <c r="N435" s="19">
        <v>45663.605995370403</v>
      </c>
    </row>
    <row r="436" spans="1:14" x14ac:dyDescent="0.3">
      <c r="A436" s="23" t="str">
        <f>VLOOKUP(C436,销售员!A:C,3,0)</f>
        <v>福建</v>
      </c>
      <c r="B436" s="29">
        <v>817303</v>
      </c>
      <c r="C436" s="16" t="s">
        <v>226</v>
      </c>
      <c r="D436" s="17" t="s">
        <v>4180</v>
      </c>
      <c r="E436" s="17" t="s">
        <v>4165</v>
      </c>
      <c r="F436" s="16" t="s">
        <v>756</v>
      </c>
      <c r="G436" s="16" t="s">
        <v>1236</v>
      </c>
      <c r="H436" s="16" t="s">
        <v>1237</v>
      </c>
      <c r="I436" s="16" t="s">
        <v>4160</v>
      </c>
      <c r="J436" s="16" t="s">
        <v>79</v>
      </c>
      <c r="K436" s="16">
        <v>2329.6</v>
      </c>
      <c r="M436" s="15" t="s">
        <v>105</v>
      </c>
      <c r="N436" s="19">
        <v>45663.605995370403</v>
      </c>
    </row>
    <row r="437" spans="1:14" x14ac:dyDescent="0.3">
      <c r="A437" s="23" t="str">
        <f>VLOOKUP(C437,销售员!A:C,3,0)</f>
        <v>京津冀</v>
      </c>
      <c r="B437" s="29">
        <v>817263</v>
      </c>
      <c r="C437" s="16" t="s">
        <v>415</v>
      </c>
      <c r="D437" s="17" t="s">
        <v>416</v>
      </c>
      <c r="E437" s="17" t="s">
        <v>4172</v>
      </c>
      <c r="F437" s="16" t="s">
        <v>248</v>
      </c>
      <c r="G437" s="16" t="s">
        <v>417</v>
      </c>
      <c r="H437" s="16" t="s">
        <v>418</v>
      </c>
      <c r="I437" s="16" t="s">
        <v>4158</v>
      </c>
      <c r="J437" s="16" t="s">
        <v>79</v>
      </c>
      <c r="K437" s="16">
        <v>228946.23</v>
      </c>
      <c r="L437" s="18">
        <v>257890.82</v>
      </c>
      <c r="M437" s="15" t="s">
        <v>94</v>
      </c>
      <c r="N437" s="19">
        <v>45663.610243055598</v>
      </c>
    </row>
    <row r="438" spans="1:14" x14ac:dyDescent="0.3">
      <c r="A438" s="23" t="str">
        <f>VLOOKUP(C438,销售员!A:C,3,0)</f>
        <v>京津冀</v>
      </c>
      <c r="B438" s="29">
        <v>817263</v>
      </c>
      <c r="C438" s="16" t="s">
        <v>415</v>
      </c>
      <c r="D438" s="17" t="s">
        <v>416</v>
      </c>
      <c r="E438" s="17" t="s">
        <v>4172</v>
      </c>
      <c r="F438" s="16" t="s">
        <v>248</v>
      </c>
      <c r="G438" s="16" t="s">
        <v>417</v>
      </c>
      <c r="H438" s="16" t="s">
        <v>418</v>
      </c>
      <c r="I438" s="16" t="s">
        <v>4159</v>
      </c>
      <c r="J438" s="16" t="s">
        <v>79</v>
      </c>
      <c r="K438" s="16">
        <v>11328.14</v>
      </c>
      <c r="M438" s="15" t="s">
        <v>94</v>
      </c>
      <c r="N438" s="19">
        <v>45663.610243055598</v>
      </c>
    </row>
    <row r="439" spans="1:14" x14ac:dyDescent="0.3">
      <c r="A439" s="23" t="str">
        <f>VLOOKUP(C439,销售员!A:C,3,0)</f>
        <v>京津冀</v>
      </c>
      <c r="B439" s="29">
        <v>817263</v>
      </c>
      <c r="C439" s="16" t="s">
        <v>415</v>
      </c>
      <c r="D439" s="17" t="s">
        <v>416</v>
      </c>
      <c r="E439" s="17" t="s">
        <v>4172</v>
      </c>
      <c r="F439" s="16" t="s">
        <v>248</v>
      </c>
      <c r="G439" s="16" t="s">
        <v>417</v>
      </c>
      <c r="H439" s="16" t="s">
        <v>418</v>
      </c>
      <c r="I439" s="16" t="s">
        <v>4161</v>
      </c>
      <c r="J439" s="16" t="s">
        <v>79</v>
      </c>
      <c r="K439" s="16">
        <v>2352.66</v>
      </c>
      <c r="M439" s="15" t="s">
        <v>94</v>
      </c>
      <c r="N439" s="19">
        <v>45663.610243055598</v>
      </c>
    </row>
    <row r="440" spans="1:14" x14ac:dyDescent="0.3">
      <c r="A440" s="23" t="str">
        <f>VLOOKUP(C440,销售员!A:C,3,0)</f>
        <v>京津冀</v>
      </c>
      <c r="B440" s="29">
        <v>817263</v>
      </c>
      <c r="C440" s="16" t="s">
        <v>415</v>
      </c>
      <c r="D440" s="17" t="s">
        <v>416</v>
      </c>
      <c r="E440" s="17" t="s">
        <v>4172</v>
      </c>
      <c r="F440" s="16" t="s">
        <v>248</v>
      </c>
      <c r="G440" s="16" t="s">
        <v>417</v>
      </c>
      <c r="H440" s="16" t="s">
        <v>418</v>
      </c>
      <c r="I440" s="16" t="s">
        <v>4160</v>
      </c>
      <c r="J440" s="16" t="s">
        <v>79</v>
      </c>
      <c r="K440" s="16">
        <v>3658.31</v>
      </c>
      <c r="M440" s="15" t="s">
        <v>94</v>
      </c>
      <c r="N440" s="19">
        <v>45663.610243055598</v>
      </c>
    </row>
    <row r="441" spans="1:14" x14ac:dyDescent="0.3">
      <c r="A441" s="23" t="str">
        <f>VLOOKUP(C441,销售员!A:C,3,0)</f>
        <v>京津冀</v>
      </c>
      <c r="B441" s="29">
        <v>817198</v>
      </c>
      <c r="C441" s="16" t="s">
        <v>260</v>
      </c>
      <c r="D441" s="17" t="s">
        <v>261</v>
      </c>
      <c r="E441" s="17" t="s">
        <v>4165</v>
      </c>
      <c r="F441" s="16" t="s">
        <v>262</v>
      </c>
      <c r="G441" s="16" t="s">
        <v>263</v>
      </c>
      <c r="H441" s="16" t="s">
        <v>264</v>
      </c>
      <c r="I441" s="16" t="s">
        <v>4166</v>
      </c>
      <c r="J441" s="16" t="s">
        <v>79</v>
      </c>
      <c r="K441" s="16">
        <v>129.86000000000001</v>
      </c>
      <c r="L441" s="18">
        <v>137.26</v>
      </c>
      <c r="M441" s="15" t="s">
        <v>94</v>
      </c>
      <c r="N441" s="19">
        <v>45663.615717592598</v>
      </c>
    </row>
    <row r="442" spans="1:14" x14ac:dyDescent="0.3">
      <c r="A442" s="23" t="str">
        <f>VLOOKUP(C442,销售员!A:C,3,0)</f>
        <v>京津冀</v>
      </c>
      <c r="B442" s="29">
        <v>817198</v>
      </c>
      <c r="C442" s="16" t="s">
        <v>260</v>
      </c>
      <c r="D442" s="17" t="s">
        <v>261</v>
      </c>
      <c r="E442" s="17" t="s">
        <v>4165</v>
      </c>
      <c r="F442" s="16" t="s">
        <v>262</v>
      </c>
      <c r="G442" s="16" t="s">
        <v>263</v>
      </c>
      <c r="H442" s="16" t="s">
        <v>264</v>
      </c>
      <c r="I442" s="16" t="s">
        <v>4167</v>
      </c>
      <c r="J442" s="16" t="s">
        <v>79</v>
      </c>
      <c r="K442" s="16">
        <v>1.3</v>
      </c>
      <c r="M442" s="15" t="s">
        <v>94</v>
      </c>
      <c r="N442" s="19">
        <v>45663.615717592598</v>
      </c>
    </row>
    <row r="443" spans="1:14" x14ac:dyDescent="0.3">
      <c r="A443" s="23" t="str">
        <f>VLOOKUP(C443,销售员!A:C,3,0)</f>
        <v>京津冀</v>
      </c>
      <c r="B443" s="29">
        <v>817198</v>
      </c>
      <c r="C443" s="16" t="s">
        <v>260</v>
      </c>
      <c r="D443" s="17" t="s">
        <v>261</v>
      </c>
      <c r="E443" s="17" t="s">
        <v>4165</v>
      </c>
      <c r="F443" s="16" t="s">
        <v>262</v>
      </c>
      <c r="G443" s="16" t="s">
        <v>263</v>
      </c>
      <c r="H443" s="16" t="s">
        <v>264</v>
      </c>
      <c r="I443" s="16" t="s">
        <v>4161</v>
      </c>
      <c r="J443" s="16" t="s">
        <v>79</v>
      </c>
      <c r="K443" s="16">
        <v>1.68818</v>
      </c>
      <c r="M443" s="15" t="s">
        <v>94</v>
      </c>
      <c r="N443" s="19">
        <v>45663.615717592598</v>
      </c>
    </row>
    <row r="444" spans="1:14" x14ac:dyDescent="0.3">
      <c r="A444" s="23" t="str">
        <f>VLOOKUP(C444,销售员!A:C,3,0)</f>
        <v>京津冀</v>
      </c>
      <c r="B444" s="29">
        <v>817198</v>
      </c>
      <c r="C444" s="16" t="s">
        <v>260</v>
      </c>
      <c r="D444" s="17" t="s">
        <v>261</v>
      </c>
      <c r="E444" s="17" t="s">
        <v>4165</v>
      </c>
      <c r="F444" s="16" t="s">
        <v>262</v>
      </c>
      <c r="G444" s="16" t="s">
        <v>263</v>
      </c>
      <c r="H444" s="16" t="s">
        <v>264</v>
      </c>
      <c r="I444" s="16" t="s">
        <v>4160</v>
      </c>
      <c r="J444" s="16" t="s">
        <v>79</v>
      </c>
      <c r="K444" s="16">
        <v>1.9674</v>
      </c>
      <c r="M444" s="15" t="s">
        <v>94</v>
      </c>
      <c r="N444" s="19">
        <v>45663.615717592598</v>
      </c>
    </row>
    <row r="445" spans="1:14" x14ac:dyDescent="0.3">
      <c r="A445" s="23" t="str">
        <f>VLOOKUP(C445,销售员!A:C,3,0)</f>
        <v>苏皖</v>
      </c>
      <c r="B445" s="29">
        <v>817359</v>
      </c>
      <c r="C445" s="16" t="s">
        <v>632</v>
      </c>
      <c r="D445" s="17" t="s">
        <v>633</v>
      </c>
      <c r="E445" s="17" t="s">
        <v>4165</v>
      </c>
      <c r="F445" s="16" t="s">
        <v>634</v>
      </c>
      <c r="G445" s="16" t="s">
        <v>635</v>
      </c>
      <c r="H445" s="16" t="s">
        <v>636</v>
      </c>
      <c r="I445" s="16" t="s">
        <v>4166</v>
      </c>
      <c r="J445" s="16" t="s">
        <v>79</v>
      </c>
      <c r="K445" s="16">
        <v>8884.5499999999993</v>
      </c>
      <c r="L445" s="18">
        <v>9922.5</v>
      </c>
      <c r="M445" s="15" t="s">
        <v>127</v>
      </c>
      <c r="N445" s="19">
        <v>45663.625983796301</v>
      </c>
    </row>
    <row r="446" spans="1:14" x14ac:dyDescent="0.3">
      <c r="A446" s="23" t="str">
        <f>VLOOKUP(C446,销售员!A:C,3,0)</f>
        <v>苏皖</v>
      </c>
      <c r="B446" s="29">
        <v>817359</v>
      </c>
      <c r="C446" s="16" t="s">
        <v>632</v>
      </c>
      <c r="D446" s="17" t="s">
        <v>633</v>
      </c>
      <c r="E446" s="17" t="s">
        <v>4165</v>
      </c>
      <c r="F446" s="16" t="s">
        <v>634</v>
      </c>
      <c r="G446" s="16" t="s">
        <v>635</v>
      </c>
      <c r="H446" s="16" t="s">
        <v>636</v>
      </c>
      <c r="I446" s="16" t="s">
        <v>4167</v>
      </c>
      <c r="J446" s="16" t="s">
        <v>79</v>
      </c>
      <c r="K446" s="16">
        <v>338.65</v>
      </c>
      <c r="M446" s="15" t="s">
        <v>127</v>
      </c>
      <c r="N446" s="19">
        <v>45663.625983796301</v>
      </c>
    </row>
    <row r="447" spans="1:14" x14ac:dyDescent="0.3">
      <c r="A447" s="23" t="str">
        <f>VLOOKUP(C447,销售员!A:C,3,0)</f>
        <v>苏皖</v>
      </c>
      <c r="B447" s="29">
        <v>817359</v>
      </c>
      <c r="C447" s="16" t="s">
        <v>632</v>
      </c>
      <c r="D447" s="17" t="s">
        <v>633</v>
      </c>
      <c r="E447" s="17" t="s">
        <v>4165</v>
      </c>
      <c r="F447" s="16" t="s">
        <v>634</v>
      </c>
      <c r="G447" s="16" t="s">
        <v>635</v>
      </c>
      <c r="H447" s="16" t="s">
        <v>636</v>
      </c>
      <c r="I447" s="16" t="s">
        <v>4161</v>
      </c>
      <c r="J447" s="16" t="s">
        <v>79</v>
      </c>
      <c r="K447" s="16">
        <v>115.49915</v>
      </c>
      <c r="M447" s="15" t="s">
        <v>127</v>
      </c>
      <c r="N447" s="19">
        <v>45663.625983796301</v>
      </c>
    </row>
    <row r="448" spans="1:14" x14ac:dyDescent="0.3">
      <c r="A448" s="23" t="str">
        <f>VLOOKUP(C448,销售员!A:C,3,0)</f>
        <v>苏皖</v>
      </c>
      <c r="B448" s="29">
        <v>817359</v>
      </c>
      <c r="C448" s="16" t="s">
        <v>632</v>
      </c>
      <c r="D448" s="17" t="s">
        <v>633</v>
      </c>
      <c r="E448" s="17" t="s">
        <v>4165</v>
      </c>
      <c r="F448" s="16" t="s">
        <v>634</v>
      </c>
      <c r="G448" s="16" t="s">
        <v>635</v>
      </c>
      <c r="H448" s="16" t="s">
        <v>636</v>
      </c>
      <c r="I448" s="16" t="s">
        <v>4160</v>
      </c>
      <c r="J448" s="16" t="s">
        <v>79</v>
      </c>
      <c r="K448" s="16">
        <v>138.34800000000001</v>
      </c>
      <c r="M448" s="15" t="s">
        <v>127</v>
      </c>
      <c r="N448" s="19">
        <v>45663.625983796301</v>
      </c>
    </row>
    <row r="449" spans="1:14" x14ac:dyDescent="0.3">
      <c r="A449" s="23" t="str">
        <f>VLOOKUP(C449,销售员!A:C,3,0)</f>
        <v>晋蒙宁</v>
      </c>
      <c r="B449" s="29">
        <v>819450</v>
      </c>
      <c r="C449" s="16" t="s">
        <v>542</v>
      </c>
      <c r="D449" s="17" t="s">
        <v>619</v>
      </c>
      <c r="E449" s="17" t="s">
        <v>4165</v>
      </c>
      <c r="F449" s="16" t="s">
        <v>620</v>
      </c>
      <c r="G449" s="16" t="s">
        <v>621</v>
      </c>
      <c r="H449" s="16" t="s">
        <v>622</v>
      </c>
      <c r="I449" s="16" t="s">
        <v>4158</v>
      </c>
      <c r="J449" s="16" t="s">
        <v>79</v>
      </c>
      <c r="K449" s="16">
        <v>913764.72</v>
      </c>
      <c r="L449" s="18">
        <v>1010899.84</v>
      </c>
      <c r="M449" s="15" t="s">
        <v>127</v>
      </c>
      <c r="N449" s="19">
        <v>45678.721562500003</v>
      </c>
    </row>
    <row r="450" spans="1:14" x14ac:dyDescent="0.3">
      <c r="A450" s="23" t="str">
        <f>VLOOKUP(C450,销售员!A:C,3,0)</f>
        <v>晋蒙宁</v>
      </c>
      <c r="B450" s="29">
        <v>819450</v>
      </c>
      <c r="C450" s="16" t="s">
        <v>542</v>
      </c>
      <c r="D450" s="17" t="s">
        <v>619</v>
      </c>
      <c r="E450" s="17" t="s">
        <v>4165</v>
      </c>
      <c r="F450" s="16" t="s">
        <v>620</v>
      </c>
      <c r="G450" s="16" t="s">
        <v>621</v>
      </c>
      <c r="H450" s="16" t="s">
        <v>622</v>
      </c>
      <c r="I450" s="16" t="s">
        <v>4159</v>
      </c>
      <c r="J450" s="16" t="s">
        <v>79</v>
      </c>
      <c r="K450" s="16">
        <v>29631.26</v>
      </c>
      <c r="M450" s="15" t="s">
        <v>127</v>
      </c>
      <c r="N450" s="19">
        <v>45678.721562500003</v>
      </c>
    </row>
    <row r="451" spans="1:14" x14ac:dyDescent="0.3">
      <c r="A451" s="23" t="str">
        <f>VLOOKUP(C451,销售员!A:C,3,0)</f>
        <v>晋蒙宁</v>
      </c>
      <c r="B451" s="29">
        <v>819450</v>
      </c>
      <c r="C451" s="16" t="s">
        <v>542</v>
      </c>
      <c r="D451" s="17" t="s">
        <v>619</v>
      </c>
      <c r="E451" s="17" t="s">
        <v>4165</v>
      </c>
      <c r="F451" s="16" t="s">
        <v>620</v>
      </c>
      <c r="G451" s="16" t="s">
        <v>621</v>
      </c>
      <c r="H451" s="16" t="s">
        <v>622</v>
      </c>
      <c r="I451" s="16" t="s">
        <v>4161</v>
      </c>
      <c r="J451" s="16" t="s">
        <v>79</v>
      </c>
      <c r="K451" s="16">
        <v>7647.12</v>
      </c>
      <c r="M451" s="15" t="s">
        <v>127</v>
      </c>
      <c r="N451" s="19">
        <v>45678.721562500003</v>
      </c>
    </row>
    <row r="452" spans="1:14" x14ac:dyDescent="0.3">
      <c r="A452" s="23" t="str">
        <f>VLOOKUP(C452,销售员!A:C,3,0)</f>
        <v>晋蒙宁</v>
      </c>
      <c r="B452" s="29">
        <v>819450</v>
      </c>
      <c r="C452" s="16" t="s">
        <v>542</v>
      </c>
      <c r="D452" s="17" t="s">
        <v>619</v>
      </c>
      <c r="E452" s="17" t="s">
        <v>4165</v>
      </c>
      <c r="F452" s="16" t="s">
        <v>620</v>
      </c>
      <c r="G452" s="16" t="s">
        <v>621</v>
      </c>
      <c r="H452" s="16" t="s">
        <v>622</v>
      </c>
      <c r="I452" s="16" t="s">
        <v>4160</v>
      </c>
      <c r="J452" s="16" t="s">
        <v>79</v>
      </c>
      <c r="K452" s="16">
        <v>14366.44</v>
      </c>
      <c r="M452" s="15" t="s">
        <v>127</v>
      </c>
      <c r="N452" s="19">
        <v>45678.721562500003</v>
      </c>
    </row>
    <row r="453" spans="1:14" x14ac:dyDescent="0.3">
      <c r="A453" s="23" t="str">
        <f>VLOOKUP(C453,销售员!A:C,3,0)</f>
        <v>福建</v>
      </c>
      <c r="B453" s="29">
        <v>817312</v>
      </c>
      <c r="C453" s="16" t="s">
        <v>638</v>
      </c>
      <c r="D453" s="17" t="s">
        <v>639</v>
      </c>
      <c r="E453" s="17" t="s">
        <v>4165</v>
      </c>
      <c r="F453" s="16" t="s">
        <v>640</v>
      </c>
      <c r="G453" s="16" t="s">
        <v>641</v>
      </c>
      <c r="H453" s="16" t="s">
        <v>642</v>
      </c>
      <c r="I453" s="16" t="s">
        <v>4158</v>
      </c>
      <c r="J453" s="16" t="s">
        <v>79</v>
      </c>
      <c r="K453" s="16">
        <v>48074.92</v>
      </c>
      <c r="L453" s="18">
        <v>54934.76</v>
      </c>
      <c r="M453" s="15" t="s">
        <v>105</v>
      </c>
      <c r="N453" s="19">
        <v>45663.6390509259</v>
      </c>
    </row>
    <row r="454" spans="1:14" x14ac:dyDescent="0.3">
      <c r="A454" s="23" t="str">
        <f>VLOOKUP(C454,销售员!A:C,3,0)</f>
        <v>福建</v>
      </c>
      <c r="B454" s="29">
        <v>817312</v>
      </c>
      <c r="C454" s="16" t="s">
        <v>638</v>
      </c>
      <c r="D454" s="17" t="s">
        <v>639</v>
      </c>
      <c r="E454" s="17" t="s">
        <v>4165</v>
      </c>
      <c r="F454" s="16" t="s">
        <v>640</v>
      </c>
      <c r="G454" s="16" t="s">
        <v>641</v>
      </c>
      <c r="H454" s="16" t="s">
        <v>642</v>
      </c>
      <c r="I454" s="16" t="s">
        <v>4159</v>
      </c>
      <c r="J454" s="16" t="s">
        <v>79</v>
      </c>
      <c r="K454" s="16">
        <v>2967.6</v>
      </c>
      <c r="M454" s="15" t="s">
        <v>105</v>
      </c>
      <c r="N454" s="19">
        <v>45663.6390509259</v>
      </c>
    </row>
    <row r="455" spans="1:14" x14ac:dyDescent="0.3">
      <c r="A455" s="23" t="str">
        <f>VLOOKUP(C455,销售员!A:C,3,0)</f>
        <v>福建</v>
      </c>
      <c r="B455" s="29">
        <v>817312</v>
      </c>
      <c r="C455" s="16" t="s">
        <v>638</v>
      </c>
      <c r="D455" s="17" t="s">
        <v>639</v>
      </c>
      <c r="E455" s="17" t="s">
        <v>4165</v>
      </c>
      <c r="F455" s="16" t="s">
        <v>640</v>
      </c>
      <c r="G455" s="16" t="s">
        <v>641</v>
      </c>
      <c r="H455" s="16" t="s">
        <v>642</v>
      </c>
      <c r="I455" s="16" t="s">
        <v>4161</v>
      </c>
      <c r="J455" s="16" t="s">
        <v>79</v>
      </c>
      <c r="K455" s="16">
        <v>642.88</v>
      </c>
      <c r="M455" s="15" t="s">
        <v>105</v>
      </c>
      <c r="N455" s="19">
        <v>45663.6390509259</v>
      </c>
    </row>
    <row r="456" spans="1:14" x14ac:dyDescent="0.3">
      <c r="A456" s="23" t="str">
        <f>VLOOKUP(C456,销售员!A:C,3,0)</f>
        <v>福建</v>
      </c>
      <c r="B456" s="29">
        <v>817312</v>
      </c>
      <c r="C456" s="16" t="s">
        <v>638</v>
      </c>
      <c r="D456" s="17" t="s">
        <v>639</v>
      </c>
      <c r="E456" s="17" t="s">
        <v>4165</v>
      </c>
      <c r="F456" s="16" t="s">
        <v>640</v>
      </c>
      <c r="G456" s="16" t="s">
        <v>641</v>
      </c>
      <c r="H456" s="16" t="s">
        <v>642</v>
      </c>
      <c r="I456" s="16" t="s">
        <v>4160</v>
      </c>
      <c r="J456" s="16" t="s">
        <v>79</v>
      </c>
      <c r="K456" s="16">
        <v>777.3</v>
      </c>
      <c r="M456" s="15" t="s">
        <v>105</v>
      </c>
      <c r="N456" s="19">
        <v>45663.6390509259</v>
      </c>
    </row>
    <row r="457" spans="1:14" x14ac:dyDescent="0.3">
      <c r="A457" s="23" t="str">
        <f>VLOOKUP(C457,销售员!A:C,3,0)</f>
        <v>陕豫鲁</v>
      </c>
      <c r="B457" s="29">
        <v>817392</v>
      </c>
      <c r="C457" s="16" t="s">
        <v>107</v>
      </c>
      <c r="D457" s="17" t="s">
        <v>644</v>
      </c>
      <c r="E457" s="17" t="s">
        <v>4165</v>
      </c>
      <c r="F457" s="16" t="s">
        <v>109</v>
      </c>
      <c r="G457" s="16" t="s">
        <v>645</v>
      </c>
      <c r="H457" s="16" t="s">
        <v>646</v>
      </c>
      <c r="I457" s="16" t="s">
        <v>4158</v>
      </c>
      <c r="J457" s="16" t="s">
        <v>79</v>
      </c>
      <c r="K457" s="16">
        <v>322041.83</v>
      </c>
      <c r="L457" s="18">
        <v>370514.28</v>
      </c>
      <c r="M457" s="15" t="s">
        <v>83</v>
      </c>
      <c r="N457" s="19">
        <v>45663.639930555597</v>
      </c>
    </row>
    <row r="458" spans="1:14" x14ac:dyDescent="0.3">
      <c r="A458" s="23" t="str">
        <f>VLOOKUP(C458,销售员!A:C,3,0)</f>
        <v>陕豫鲁</v>
      </c>
      <c r="B458" s="29">
        <v>817392</v>
      </c>
      <c r="C458" s="16" t="s">
        <v>107</v>
      </c>
      <c r="D458" s="17" t="s">
        <v>644</v>
      </c>
      <c r="E458" s="17" t="s">
        <v>4165</v>
      </c>
      <c r="F458" s="16" t="s">
        <v>109</v>
      </c>
      <c r="G458" s="16" t="s">
        <v>645</v>
      </c>
      <c r="H458" s="16" t="s">
        <v>646</v>
      </c>
      <c r="I458" s="16" t="s">
        <v>4159</v>
      </c>
      <c r="J458" s="16" t="s">
        <v>79</v>
      </c>
      <c r="K458" s="16">
        <v>27832.13</v>
      </c>
      <c r="M458" s="15" t="s">
        <v>83</v>
      </c>
      <c r="N458" s="19">
        <v>45663.639930555597</v>
      </c>
    </row>
    <row r="459" spans="1:14" x14ac:dyDescent="0.3">
      <c r="A459" s="23" t="str">
        <f>VLOOKUP(C459,销售员!A:C,3,0)</f>
        <v>陕豫鲁</v>
      </c>
      <c r="B459" s="29">
        <v>817392</v>
      </c>
      <c r="C459" s="16" t="s">
        <v>107</v>
      </c>
      <c r="D459" s="17" t="s">
        <v>644</v>
      </c>
      <c r="E459" s="17" t="s">
        <v>4165</v>
      </c>
      <c r="F459" s="16" t="s">
        <v>109</v>
      </c>
      <c r="G459" s="16" t="s">
        <v>645</v>
      </c>
      <c r="H459" s="16" t="s">
        <v>646</v>
      </c>
      <c r="I459" s="16" t="s">
        <v>4161</v>
      </c>
      <c r="J459" s="16" t="s">
        <v>79</v>
      </c>
      <c r="K459" s="16">
        <v>4196.46</v>
      </c>
      <c r="M459" s="15" t="s">
        <v>83</v>
      </c>
      <c r="N459" s="19">
        <v>45663.639930555597</v>
      </c>
    </row>
    <row r="460" spans="1:14" x14ac:dyDescent="0.3">
      <c r="A460" s="23" t="str">
        <f>VLOOKUP(C460,销售员!A:C,3,0)</f>
        <v>陕豫鲁</v>
      </c>
      <c r="B460" s="29">
        <v>817392</v>
      </c>
      <c r="C460" s="16" t="s">
        <v>107</v>
      </c>
      <c r="D460" s="17" t="s">
        <v>644</v>
      </c>
      <c r="E460" s="17" t="s">
        <v>4165</v>
      </c>
      <c r="F460" s="16" t="s">
        <v>109</v>
      </c>
      <c r="G460" s="16" t="s">
        <v>645</v>
      </c>
      <c r="H460" s="16" t="s">
        <v>646</v>
      </c>
      <c r="I460" s="16" t="s">
        <v>4160</v>
      </c>
      <c r="J460" s="16" t="s">
        <v>79</v>
      </c>
      <c r="K460" s="16">
        <v>5328.31</v>
      </c>
      <c r="M460" s="15" t="s">
        <v>83</v>
      </c>
      <c r="N460" s="19">
        <v>45663.639930555597</v>
      </c>
    </row>
    <row r="461" spans="1:14" x14ac:dyDescent="0.3">
      <c r="A461" s="23" t="str">
        <f>VLOOKUP(C461,销售员!A:C,3,0)</f>
        <v>福建</v>
      </c>
      <c r="B461" s="29">
        <v>817251</v>
      </c>
      <c r="C461" s="16" t="s">
        <v>226</v>
      </c>
      <c r="D461" s="17" t="s">
        <v>654</v>
      </c>
      <c r="E461" s="17" t="s">
        <v>4165</v>
      </c>
      <c r="F461" s="16" t="s">
        <v>655</v>
      </c>
      <c r="G461" s="16" t="s">
        <v>656</v>
      </c>
      <c r="H461" s="16" t="s">
        <v>657</v>
      </c>
      <c r="I461" s="16" t="s">
        <v>4158</v>
      </c>
      <c r="J461" s="16" t="s">
        <v>79</v>
      </c>
      <c r="K461" s="16">
        <v>6025.59</v>
      </c>
      <c r="L461" s="18">
        <v>6405.6</v>
      </c>
      <c r="M461" s="15" t="s">
        <v>105</v>
      </c>
      <c r="N461" s="19">
        <v>45663.656319444402</v>
      </c>
    </row>
    <row r="462" spans="1:14" x14ac:dyDescent="0.3">
      <c r="A462" s="23" t="str">
        <f>VLOOKUP(C462,销售员!A:C,3,0)</f>
        <v>福建</v>
      </c>
      <c r="B462" s="29">
        <v>817251</v>
      </c>
      <c r="C462" s="16" t="s">
        <v>226</v>
      </c>
      <c r="D462" s="17" t="s">
        <v>654</v>
      </c>
      <c r="E462" s="17" t="s">
        <v>4165</v>
      </c>
      <c r="F462" s="16" t="s">
        <v>655</v>
      </c>
      <c r="G462" s="16" t="s">
        <v>656</v>
      </c>
      <c r="H462" s="16" t="s">
        <v>657</v>
      </c>
      <c r="I462" s="16" t="s">
        <v>4159</v>
      </c>
      <c r="J462" s="16" t="s">
        <v>79</v>
      </c>
      <c r="K462" s="16">
        <v>0</v>
      </c>
      <c r="M462" s="15" t="s">
        <v>105</v>
      </c>
      <c r="N462" s="19">
        <v>45663.656319444402</v>
      </c>
    </row>
    <row r="463" spans="1:14" x14ac:dyDescent="0.3">
      <c r="A463" s="23" t="str">
        <f>VLOOKUP(C463,销售员!A:C,3,0)</f>
        <v>福建</v>
      </c>
      <c r="B463" s="29">
        <v>817251</v>
      </c>
      <c r="C463" s="16" t="s">
        <v>226</v>
      </c>
      <c r="D463" s="17" t="s">
        <v>654</v>
      </c>
      <c r="E463" s="17" t="s">
        <v>4165</v>
      </c>
      <c r="F463" s="16" t="s">
        <v>655</v>
      </c>
      <c r="G463" s="16" t="s">
        <v>656</v>
      </c>
      <c r="H463" s="16" t="s">
        <v>657</v>
      </c>
      <c r="I463" s="16" t="s">
        <v>4161</v>
      </c>
      <c r="J463" s="16" t="s">
        <v>79</v>
      </c>
      <c r="K463" s="16">
        <v>0</v>
      </c>
      <c r="M463" s="15" t="s">
        <v>105</v>
      </c>
      <c r="N463" s="19">
        <v>45663.656319444402</v>
      </c>
    </row>
    <row r="464" spans="1:14" x14ac:dyDescent="0.3">
      <c r="A464" s="23" t="str">
        <f>VLOOKUP(C464,销售员!A:C,3,0)</f>
        <v>福建</v>
      </c>
      <c r="B464" s="29">
        <v>817251</v>
      </c>
      <c r="C464" s="16" t="s">
        <v>226</v>
      </c>
      <c r="D464" s="17" t="s">
        <v>654</v>
      </c>
      <c r="E464" s="17" t="s">
        <v>4165</v>
      </c>
      <c r="F464" s="16" t="s">
        <v>655</v>
      </c>
      <c r="G464" s="16" t="s">
        <v>656</v>
      </c>
      <c r="H464" s="16" t="s">
        <v>657</v>
      </c>
      <c r="I464" s="16" t="s">
        <v>4160</v>
      </c>
      <c r="J464" s="16" t="s">
        <v>79</v>
      </c>
      <c r="K464" s="16">
        <v>91.76</v>
      </c>
      <c r="M464" s="15" t="s">
        <v>105</v>
      </c>
      <c r="N464" s="19">
        <v>45663.656319444402</v>
      </c>
    </row>
    <row r="465" spans="1:14" x14ac:dyDescent="0.3">
      <c r="A465" s="23" t="str">
        <f>VLOOKUP(C465,销售员!A:C,3,0)</f>
        <v>黑吉辽</v>
      </c>
      <c r="B465" s="29">
        <v>817405</v>
      </c>
      <c r="C465" s="16" t="s">
        <v>569</v>
      </c>
      <c r="D465" s="17" t="s">
        <v>659</v>
      </c>
      <c r="E465" s="17" t="s">
        <v>4165</v>
      </c>
      <c r="F465" s="16" t="s">
        <v>660</v>
      </c>
      <c r="G465" s="16" t="s">
        <v>661</v>
      </c>
      <c r="H465" s="16" t="s">
        <v>662</v>
      </c>
      <c r="I465" s="16" t="s">
        <v>4158</v>
      </c>
      <c r="J465" s="16" t="s">
        <v>79</v>
      </c>
      <c r="K465" s="16">
        <v>942041.46</v>
      </c>
      <c r="L465" s="18">
        <v>1575864.92</v>
      </c>
      <c r="M465" s="15" t="s">
        <v>94</v>
      </c>
      <c r="N465" s="19">
        <v>45663.661608796298</v>
      </c>
    </row>
    <row r="466" spans="1:14" x14ac:dyDescent="0.3">
      <c r="A466" s="23" t="str">
        <f>VLOOKUP(C466,销售员!A:C,3,0)</f>
        <v>黑吉辽</v>
      </c>
      <c r="B466" s="29">
        <v>817405</v>
      </c>
      <c r="C466" s="16" t="s">
        <v>569</v>
      </c>
      <c r="D466" s="17" t="s">
        <v>659</v>
      </c>
      <c r="E466" s="17" t="s">
        <v>4165</v>
      </c>
      <c r="F466" s="16" t="s">
        <v>660</v>
      </c>
      <c r="G466" s="16" t="s">
        <v>661</v>
      </c>
      <c r="H466" s="16" t="s">
        <v>662</v>
      </c>
      <c r="I466" s="16" t="s">
        <v>4159</v>
      </c>
      <c r="J466" s="16" t="s">
        <v>79</v>
      </c>
      <c r="K466" s="16">
        <v>540335.77</v>
      </c>
      <c r="M466" s="15" t="s">
        <v>94</v>
      </c>
      <c r="N466" s="19">
        <v>45663.661608796298</v>
      </c>
    </row>
    <row r="467" spans="1:14" x14ac:dyDescent="0.3">
      <c r="A467" s="23" t="str">
        <f>VLOOKUP(C467,销售员!A:C,3,0)</f>
        <v>黑吉辽</v>
      </c>
      <c r="B467" s="29">
        <v>817405</v>
      </c>
      <c r="C467" s="16" t="s">
        <v>569</v>
      </c>
      <c r="D467" s="17" t="s">
        <v>659</v>
      </c>
      <c r="E467" s="17" t="s">
        <v>4165</v>
      </c>
      <c r="F467" s="16" t="s">
        <v>660</v>
      </c>
      <c r="G467" s="16" t="s">
        <v>661</v>
      </c>
      <c r="H467" s="16" t="s">
        <v>662</v>
      </c>
      <c r="I467" s="16" t="s">
        <v>4161</v>
      </c>
      <c r="J467" s="16" t="s">
        <v>79</v>
      </c>
      <c r="K467" s="16">
        <v>0</v>
      </c>
      <c r="M467" s="15" t="s">
        <v>94</v>
      </c>
      <c r="N467" s="19">
        <v>45663.661608796298</v>
      </c>
    </row>
    <row r="468" spans="1:14" x14ac:dyDescent="0.3">
      <c r="A468" s="23" t="str">
        <f>VLOOKUP(C468,销售员!A:C,3,0)</f>
        <v>黑吉辽</v>
      </c>
      <c r="B468" s="29">
        <v>817405</v>
      </c>
      <c r="C468" s="16" t="s">
        <v>569</v>
      </c>
      <c r="D468" s="17" t="s">
        <v>659</v>
      </c>
      <c r="E468" s="17" t="s">
        <v>4165</v>
      </c>
      <c r="F468" s="16" t="s">
        <v>660</v>
      </c>
      <c r="G468" s="16" t="s">
        <v>661</v>
      </c>
      <c r="H468" s="16" t="s">
        <v>662</v>
      </c>
      <c r="I468" s="16" t="s">
        <v>4160</v>
      </c>
      <c r="J468" s="16" t="s">
        <v>79</v>
      </c>
      <c r="K468" s="16">
        <v>22582.95</v>
      </c>
      <c r="M468" s="15" t="s">
        <v>94</v>
      </c>
      <c r="N468" s="19">
        <v>45663.661608796298</v>
      </c>
    </row>
    <row r="469" spans="1:14" x14ac:dyDescent="0.3">
      <c r="A469" s="23" t="str">
        <f>VLOOKUP(C469,销售员!A:C,3,0)</f>
        <v>陕豫鲁</v>
      </c>
      <c r="B469" s="29">
        <v>817415</v>
      </c>
      <c r="C469" s="16" t="s">
        <v>400</v>
      </c>
      <c r="D469" s="17" t="s">
        <v>665</v>
      </c>
      <c r="E469" s="17" t="s">
        <v>4165</v>
      </c>
      <c r="F469" s="16" t="s">
        <v>666</v>
      </c>
      <c r="G469" s="16" t="s">
        <v>667</v>
      </c>
      <c r="H469" s="16" t="s">
        <v>668</v>
      </c>
      <c r="I469" s="16" t="s">
        <v>4158</v>
      </c>
      <c r="J469" s="16" t="s">
        <v>79</v>
      </c>
      <c r="K469" s="16">
        <v>2534.64</v>
      </c>
      <c r="L469" s="18">
        <v>2730</v>
      </c>
      <c r="M469" s="15" t="s">
        <v>83</v>
      </c>
      <c r="N469" s="19">
        <v>45663.663483796299</v>
      </c>
    </row>
    <row r="470" spans="1:14" x14ac:dyDescent="0.3">
      <c r="A470" s="23" t="str">
        <f>VLOOKUP(C470,销售员!A:C,3,0)</f>
        <v>陕豫鲁</v>
      </c>
      <c r="B470" s="29">
        <v>817415</v>
      </c>
      <c r="C470" s="16" t="s">
        <v>400</v>
      </c>
      <c r="D470" s="17" t="s">
        <v>665</v>
      </c>
      <c r="E470" s="17" t="s">
        <v>4165</v>
      </c>
      <c r="F470" s="16" t="s">
        <v>666</v>
      </c>
      <c r="G470" s="16" t="s">
        <v>667</v>
      </c>
      <c r="H470" s="16" t="s">
        <v>668</v>
      </c>
      <c r="I470" s="16" t="s">
        <v>4159</v>
      </c>
      <c r="J470" s="16" t="s">
        <v>79</v>
      </c>
      <c r="K470" s="16">
        <v>0</v>
      </c>
      <c r="M470" s="15" t="s">
        <v>83</v>
      </c>
      <c r="N470" s="19">
        <v>45663.663483796299</v>
      </c>
    </row>
    <row r="471" spans="1:14" x14ac:dyDescent="0.3">
      <c r="A471" s="23" t="str">
        <f>VLOOKUP(C471,销售员!A:C,3,0)</f>
        <v>陕豫鲁</v>
      </c>
      <c r="B471" s="29">
        <v>817415</v>
      </c>
      <c r="C471" s="16" t="s">
        <v>400</v>
      </c>
      <c r="D471" s="17" t="s">
        <v>665</v>
      </c>
      <c r="E471" s="17" t="s">
        <v>4165</v>
      </c>
      <c r="F471" s="16" t="s">
        <v>666</v>
      </c>
      <c r="G471" s="16" t="s">
        <v>667</v>
      </c>
      <c r="H471" s="16" t="s">
        <v>668</v>
      </c>
      <c r="I471" s="16" t="s">
        <v>4161</v>
      </c>
      <c r="J471" s="16" t="s">
        <v>79</v>
      </c>
      <c r="K471" s="16">
        <v>33.9</v>
      </c>
      <c r="M471" s="15" t="s">
        <v>83</v>
      </c>
      <c r="N471" s="19">
        <v>45663.663483796299</v>
      </c>
    </row>
    <row r="472" spans="1:14" x14ac:dyDescent="0.3">
      <c r="A472" s="23" t="str">
        <f>VLOOKUP(C472,销售员!A:C,3,0)</f>
        <v>陕豫鲁</v>
      </c>
      <c r="B472" s="29">
        <v>817415</v>
      </c>
      <c r="C472" s="16" t="s">
        <v>400</v>
      </c>
      <c r="D472" s="17" t="s">
        <v>665</v>
      </c>
      <c r="E472" s="17" t="s">
        <v>4165</v>
      </c>
      <c r="F472" s="16" t="s">
        <v>666</v>
      </c>
      <c r="G472" s="16" t="s">
        <v>667</v>
      </c>
      <c r="H472" s="16" t="s">
        <v>668</v>
      </c>
      <c r="I472" s="16" t="s">
        <v>4160</v>
      </c>
      <c r="J472" s="16" t="s">
        <v>79</v>
      </c>
      <c r="K472" s="16">
        <v>38.58</v>
      </c>
      <c r="M472" s="15" t="s">
        <v>83</v>
      </c>
      <c r="N472" s="19">
        <v>45663.663483796299</v>
      </c>
    </row>
    <row r="473" spans="1:14" x14ac:dyDescent="0.3">
      <c r="A473" s="23" t="str">
        <f>VLOOKUP(C473,销售员!A:C,3,0)</f>
        <v>鄂赣</v>
      </c>
      <c r="B473" s="29">
        <v>817420</v>
      </c>
      <c r="C473" s="16" t="s">
        <v>670</v>
      </c>
      <c r="D473" s="17" t="s">
        <v>671</v>
      </c>
      <c r="E473" s="17" t="s">
        <v>4165</v>
      </c>
      <c r="F473" s="16" t="s">
        <v>672</v>
      </c>
      <c r="G473" s="16" t="s">
        <v>673</v>
      </c>
      <c r="H473" s="16" t="s">
        <v>674</v>
      </c>
      <c r="I473" s="16" t="s">
        <v>4158</v>
      </c>
      <c r="J473" s="16" t="s">
        <v>79</v>
      </c>
      <c r="K473" s="16">
        <v>7784.12</v>
      </c>
      <c r="L473" s="18">
        <v>9536</v>
      </c>
      <c r="M473" s="15" t="s">
        <v>127</v>
      </c>
      <c r="N473" s="19">
        <v>45663.668587963002</v>
      </c>
    </row>
    <row r="474" spans="1:14" x14ac:dyDescent="0.3">
      <c r="A474" s="23" t="str">
        <f>VLOOKUP(C474,销售员!A:C,3,0)</f>
        <v>鄂赣</v>
      </c>
      <c r="B474" s="29">
        <v>817420</v>
      </c>
      <c r="C474" s="16" t="s">
        <v>670</v>
      </c>
      <c r="D474" s="17" t="s">
        <v>671</v>
      </c>
      <c r="E474" s="17" t="s">
        <v>4165</v>
      </c>
      <c r="F474" s="16" t="s">
        <v>672</v>
      </c>
      <c r="G474" s="16" t="s">
        <v>673</v>
      </c>
      <c r="H474" s="16" t="s">
        <v>674</v>
      </c>
      <c r="I474" s="16" t="s">
        <v>4159</v>
      </c>
      <c r="J474" s="16" t="s">
        <v>79</v>
      </c>
      <c r="K474" s="16">
        <v>1083.6400000000001</v>
      </c>
      <c r="M474" s="15" t="s">
        <v>127</v>
      </c>
      <c r="N474" s="19">
        <v>45663.668587963002</v>
      </c>
    </row>
    <row r="475" spans="1:14" x14ac:dyDescent="0.3">
      <c r="A475" s="23" t="str">
        <f>VLOOKUP(C475,销售员!A:C,3,0)</f>
        <v>鄂赣</v>
      </c>
      <c r="B475" s="29">
        <v>817420</v>
      </c>
      <c r="C475" s="16" t="s">
        <v>670</v>
      </c>
      <c r="D475" s="17" t="s">
        <v>671</v>
      </c>
      <c r="E475" s="17" t="s">
        <v>4165</v>
      </c>
      <c r="F475" s="16" t="s">
        <v>672</v>
      </c>
      <c r="G475" s="16" t="s">
        <v>673</v>
      </c>
      <c r="H475" s="16" t="s">
        <v>674</v>
      </c>
      <c r="I475" s="16" t="s">
        <v>4161</v>
      </c>
      <c r="J475" s="16" t="s">
        <v>79</v>
      </c>
      <c r="K475" s="16">
        <v>104.08</v>
      </c>
      <c r="M475" s="15" t="s">
        <v>127</v>
      </c>
      <c r="N475" s="19">
        <v>45663.668587963002</v>
      </c>
    </row>
    <row r="476" spans="1:14" x14ac:dyDescent="0.3">
      <c r="A476" s="23" t="str">
        <f>VLOOKUP(C476,销售员!A:C,3,0)</f>
        <v>鄂赣</v>
      </c>
      <c r="B476" s="29">
        <v>817420</v>
      </c>
      <c r="C476" s="16" t="s">
        <v>670</v>
      </c>
      <c r="D476" s="17" t="s">
        <v>671</v>
      </c>
      <c r="E476" s="17" t="s">
        <v>4165</v>
      </c>
      <c r="F476" s="16" t="s">
        <v>672</v>
      </c>
      <c r="G476" s="16" t="s">
        <v>673</v>
      </c>
      <c r="H476" s="16" t="s">
        <v>674</v>
      </c>
      <c r="I476" s="16" t="s">
        <v>4160</v>
      </c>
      <c r="J476" s="16" t="s">
        <v>79</v>
      </c>
      <c r="K476" s="16">
        <v>135.04</v>
      </c>
      <c r="M476" s="15" t="s">
        <v>127</v>
      </c>
      <c r="N476" s="19">
        <v>45663.668587963002</v>
      </c>
    </row>
    <row r="477" spans="1:14" x14ac:dyDescent="0.3">
      <c r="A477" s="23" t="str">
        <f>VLOOKUP(C477,销售员!A:C,3,0)</f>
        <v>福建</v>
      </c>
      <c r="B477" s="29">
        <v>817411</v>
      </c>
      <c r="C477" s="16" t="s">
        <v>676</v>
      </c>
      <c r="D477" s="17" t="s">
        <v>677</v>
      </c>
      <c r="E477" s="17" t="s">
        <v>4165</v>
      </c>
      <c r="F477" s="16" t="s">
        <v>678</v>
      </c>
      <c r="G477" s="16" t="s">
        <v>679</v>
      </c>
      <c r="H477" s="16" t="s">
        <v>680</v>
      </c>
      <c r="I477" s="16" t="s">
        <v>4158</v>
      </c>
      <c r="J477" s="16" t="s">
        <v>79</v>
      </c>
      <c r="K477" s="16">
        <v>41404.76</v>
      </c>
      <c r="L477" s="18">
        <v>59256.959999999999</v>
      </c>
      <c r="M477" s="15" t="s">
        <v>105</v>
      </c>
      <c r="N477" s="19">
        <v>45663.669097222199</v>
      </c>
    </row>
    <row r="478" spans="1:14" x14ac:dyDescent="0.3">
      <c r="A478" s="23" t="str">
        <f>VLOOKUP(C478,销售员!A:C,3,0)</f>
        <v>福建</v>
      </c>
      <c r="B478" s="29">
        <v>817411</v>
      </c>
      <c r="C478" s="16" t="s">
        <v>676</v>
      </c>
      <c r="D478" s="17" t="s">
        <v>677</v>
      </c>
      <c r="E478" s="17" t="s">
        <v>4165</v>
      </c>
      <c r="F478" s="16" t="s">
        <v>678</v>
      </c>
      <c r="G478" s="16" t="s">
        <v>679</v>
      </c>
      <c r="H478" s="16" t="s">
        <v>680</v>
      </c>
      <c r="I478" s="16" t="s">
        <v>4159</v>
      </c>
      <c r="J478" s="16" t="s">
        <v>79</v>
      </c>
      <c r="K478" s="16">
        <v>14336.8</v>
      </c>
      <c r="M478" s="15" t="s">
        <v>105</v>
      </c>
      <c r="N478" s="19">
        <v>45663.669097222199</v>
      </c>
    </row>
    <row r="479" spans="1:14" x14ac:dyDescent="0.3">
      <c r="A479" s="23" t="str">
        <f>VLOOKUP(C479,销售员!A:C,3,0)</f>
        <v>福建</v>
      </c>
      <c r="B479" s="29">
        <v>817411</v>
      </c>
      <c r="C479" s="16" t="s">
        <v>676</v>
      </c>
      <c r="D479" s="17" t="s">
        <v>677</v>
      </c>
      <c r="E479" s="17" t="s">
        <v>4165</v>
      </c>
      <c r="F479" s="16" t="s">
        <v>678</v>
      </c>
      <c r="G479" s="16" t="s">
        <v>679</v>
      </c>
      <c r="H479" s="16" t="s">
        <v>680</v>
      </c>
      <c r="I479" s="16" t="s">
        <v>4161</v>
      </c>
      <c r="J479" s="16" t="s">
        <v>79</v>
      </c>
      <c r="K479" s="16">
        <v>0</v>
      </c>
      <c r="M479" s="15" t="s">
        <v>105</v>
      </c>
      <c r="N479" s="19">
        <v>45663.669097222199</v>
      </c>
    </row>
    <row r="480" spans="1:14" x14ac:dyDescent="0.3">
      <c r="A480" s="23" t="str">
        <f>VLOOKUP(C480,销售员!A:C,3,0)</f>
        <v>福建</v>
      </c>
      <c r="B480" s="29">
        <v>817411</v>
      </c>
      <c r="C480" s="16" t="s">
        <v>676</v>
      </c>
      <c r="D480" s="17" t="s">
        <v>677</v>
      </c>
      <c r="E480" s="17" t="s">
        <v>4165</v>
      </c>
      <c r="F480" s="16" t="s">
        <v>678</v>
      </c>
      <c r="G480" s="16" t="s">
        <v>679</v>
      </c>
      <c r="H480" s="16" t="s">
        <v>680</v>
      </c>
      <c r="I480" s="16" t="s">
        <v>4160</v>
      </c>
      <c r="J480" s="16" t="s">
        <v>79</v>
      </c>
      <c r="K480" s="16">
        <v>848.84</v>
      </c>
      <c r="M480" s="15" t="s">
        <v>105</v>
      </c>
      <c r="N480" s="19">
        <v>45663.669097222199</v>
      </c>
    </row>
    <row r="481" spans="1:14" x14ac:dyDescent="0.3">
      <c r="A481" s="23" t="str">
        <f>VLOOKUP(C481,销售员!A:C,3,0)</f>
        <v>京津冀</v>
      </c>
      <c r="B481" s="29">
        <v>819625</v>
      </c>
      <c r="C481" s="16" t="s">
        <v>260</v>
      </c>
      <c r="D481" s="17" t="s">
        <v>623</v>
      </c>
      <c r="E481" s="17" t="s">
        <v>4165</v>
      </c>
      <c r="F481" s="16" t="s">
        <v>624</v>
      </c>
      <c r="G481" s="16" t="s">
        <v>625</v>
      </c>
      <c r="H481" s="16" t="s">
        <v>626</v>
      </c>
      <c r="I481" s="16" t="s">
        <v>4158</v>
      </c>
      <c r="J481" s="16" t="s">
        <v>79</v>
      </c>
      <c r="K481" s="16">
        <v>23851.200000000001</v>
      </c>
      <c r="L481" s="18">
        <v>25223.200000000001</v>
      </c>
      <c r="M481" s="15" t="s">
        <v>127</v>
      </c>
      <c r="N481" s="19">
        <v>45677.663043981498</v>
      </c>
    </row>
    <row r="482" spans="1:14" x14ac:dyDescent="0.3">
      <c r="A482" s="23" t="str">
        <f>VLOOKUP(C482,销售员!A:C,3,0)</f>
        <v>京津冀</v>
      </c>
      <c r="B482" s="29">
        <v>819625</v>
      </c>
      <c r="C482" s="16" t="s">
        <v>260</v>
      </c>
      <c r="D482" s="17" t="s">
        <v>623</v>
      </c>
      <c r="E482" s="17" t="s">
        <v>4165</v>
      </c>
      <c r="F482" s="16" t="s">
        <v>624</v>
      </c>
      <c r="G482" s="16" t="s">
        <v>625</v>
      </c>
      <c r="H482" s="16" t="s">
        <v>626</v>
      </c>
      <c r="I482" s="16" t="s">
        <v>4159</v>
      </c>
      <c r="J482" s="16" t="s">
        <v>79</v>
      </c>
      <c r="K482" s="16">
        <v>0</v>
      </c>
      <c r="M482" s="15" t="s">
        <v>127</v>
      </c>
      <c r="N482" s="19">
        <v>45677.663043981498</v>
      </c>
    </row>
    <row r="483" spans="1:14" x14ac:dyDescent="0.3">
      <c r="A483" s="23" t="str">
        <f>VLOOKUP(C483,销售员!A:C,3,0)</f>
        <v>京津冀</v>
      </c>
      <c r="B483" s="29">
        <v>819625</v>
      </c>
      <c r="C483" s="16" t="s">
        <v>260</v>
      </c>
      <c r="D483" s="17" t="s">
        <v>623</v>
      </c>
      <c r="E483" s="17" t="s">
        <v>4165</v>
      </c>
      <c r="F483" s="16" t="s">
        <v>624</v>
      </c>
      <c r="G483" s="16" t="s">
        <v>625</v>
      </c>
      <c r="H483" s="16" t="s">
        <v>626</v>
      </c>
      <c r="I483" s="16" t="s">
        <v>4161</v>
      </c>
      <c r="J483" s="16" t="s">
        <v>79</v>
      </c>
      <c r="K483" s="16">
        <v>0</v>
      </c>
      <c r="M483" s="15" t="s">
        <v>127</v>
      </c>
      <c r="N483" s="19">
        <v>45677.663043981498</v>
      </c>
    </row>
    <row r="484" spans="1:14" x14ac:dyDescent="0.3">
      <c r="A484" s="23" t="str">
        <f>VLOOKUP(C484,销售员!A:C,3,0)</f>
        <v>京津冀</v>
      </c>
      <c r="B484" s="29">
        <v>819625</v>
      </c>
      <c r="C484" s="16" t="s">
        <v>260</v>
      </c>
      <c r="D484" s="17" t="s">
        <v>623</v>
      </c>
      <c r="E484" s="17" t="s">
        <v>4165</v>
      </c>
      <c r="F484" s="16" t="s">
        <v>624</v>
      </c>
      <c r="G484" s="16" t="s">
        <v>625</v>
      </c>
      <c r="H484" s="16" t="s">
        <v>626</v>
      </c>
      <c r="I484" s="16" t="s">
        <v>4160</v>
      </c>
      <c r="J484" s="16" t="s">
        <v>79</v>
      </c>
      <c r="K484" s="16">
        <v>363.2</v>
      </c>
      <c r="M484" s="15" t="s">
        <v>127</v>
      </c>
      <c r="N484" s="19">
        <v>45677.663043981498</v>
      </c>
    </row>
    <row r="485" spans="1:14" x14ac:dyDescent="0.3">
      <c r="A485" s="23" t="str">
        <f>VLOOKUP(C485,销售员!A:C,3,0)</f>
        <v>行业业务</v>
      </c>
      <c r="B485" s="29">
        <v>817317</v>
      </c>
      <c r="C485" s="16" t="s">
        <v>682</v>
      </c>
      <c r="D485" s="17" t="s">
        <v>683</v>
      </c>
      <c r="E485" s="17" t="s">
        <v>4165</v>
      </c>
      <c r="F485" s="16" t="s">
        <v>684</v>
      </c>
      <c r="G485" s="16" t="s">
        <v>685</v>
      </c>
      <c r="H485" s="16" t="s">
        <v>686</v>
      </c>
      <c r="I485" s="16" t="s">
        <v>4158</v>
      </c>
      <c r="J485" s="16" t="s">
        <v>79</v>
      </c>
      <c r="K485" s="16">
        <v>430087.09</v>
      </c>
      <c r="L485" s="18">
        <v>456069.81</v>
      </c>
      <c r="M485" s="15" t="s">
        <v>94</v>
      </c>
      <c r="N485" s="19">
        <v>45663.715104166702</v>
      </c>
    </row>
    <row r="486" spans="1:14" x14ac:dyDescent="0.3">
      <c r="A486" s="23" t="str">
        <f>VLOOKUP(C486,销售员!A:C,3,0)</f>
        <v>行业业务</v>
      </c>
      <c r="B486" s="29">
        <v>817317</v>
      </c>
      <c r="C486" s="16" t="s">
        <v>682</v>
      </c>
      <c r="D486" s="17" t="s">
        <v>683</v>
      </c>
      <c r="E486" s="17" t="s">
        <v>4165</v>
      </c>
      <c r="F486" s="16" t="s">
        <v>684</v>
      </c>
      <c r="G486" s="16" t="s">
        <v>685</v>
      </c>
      <c r="H486" s="16" t="s">
        <v>686</v>
      </c>
      <c r="I486" s="16" t="s">
        <v>4159</v>
      </c>
      <c r="J486" s="16" t="s">
        <v>79</v>
      </c>
      <c r="K486" s="16">
        <v>0</v>
      </c>
      <c r="M486" s="15" t="s">
        <v>94</v>
      </c>
      <c r="N486" s="19">
        <v>45663.715104166702</v>
      </c>
    </row>
    <row r="487" spans="1:14" x14ac:dyDescent="0.3">
      <c r="A487" s="23" t="str">
        <f>VLOOKUP(C487,销售员!A:C,3,0)</f>
        <v>行业业务</v>
      </c>
      <c r="B487" s="29">
        <v>817317</v>
      </c>
      <c r="C487" s="16" t="s">
        <v>682</v>
      </c>
      <c r="D487" s="17" t="s">
        <v>683</v>
      </c>
      <c r="E487" s="17" t="s">
        <v>4165</v>
      </c>
      <c r="F487" s="16" t="s">
        <v>684</v>
      </c>
      <c r="G487" s="16" t="s">
        <v>685</v>
      </c>
      <c r="H487" s="16" t="s">
        <v>686</v>
      </c>
      <c r="I487" s="16" t="s">
        <v>4161</v>
      </c>
      <c r="J487" s="16" t="s">
        <v>79</v>
      </c>
      <c r="K487" s="16">
        <v>5751.03</v>
      </c>
      <c r="M487" s="15" t="s">
        <v>94</v>
      </c>
      <c r="N487" s="19">
        <v>45663.715104166702</v>
      </c>
    </row>
    <row r="488" spans="1:14" x14ac:dyDescent="0.3">
      <c r="A488" s="23" t="str">
        <f>VLOOKUP(C488,销售员!A:C,3,0)</f>
        <v>行业业务</v>
      </c>
      <c r="B488" s="29">
        <v>817317</v>
      </c>
      <c r="C488" s="16" t="s">
        <v>682</v>
      </c>
      <c r="D488" s="17" t="s">
        <v>683</v>
      </c>
      <c r="E488" s="17" t="s">
        <v>4165</v>
      </c>
      <c r="F488" s="16" t="s">
        <v>684</v>
      </c>
      <c r="G488" s="16" t="s">
        <v>685</v>
      </c>
      <c r="H488" s="16" t="s">
        <v>686</v>
      </c>
      <c r="I488" s="16" t="s">
        <v>4160</v>
      </c>
      <c r="J488" s="16" t="s">
        <v>79</v>
      </c>
      <c r="K488" s="16">
        <v>6549.58</v>
      </c>
      <c r="M488" s="15" t="s">
        <v>94</v>
      </c>
      <c r="N488" s="19">
        <v>45663.715104166702</v>
      </c>
    </row>
    <row r="489" spans="1:14" x14ac:dyDescent="0.3">
      <c r="A489" s="23" t="str">
        <f>VLOOKUP(C489,销售员!A:C,3,0)</f>
        <v>行业业务</v>
      </c>
      <c r="B489" s="29">
        <v>817444</v>
      </c>
      <c r="C489" s="16" t="s">
        <v>220</v>
      </c>
      <c r="D489" s="17" t="s">
        <v>433</v>
      </c>
      <c r="E489" s="17" t="s">
        <v>4165</v>
      </c>
      <c r="F489" s="16" t="s">
        <v>434</v>
      </c>
      <c r="G489" s="16" t="s">
        <v>435</v>
      </c>
      <c r="H489" s="16" t="s">
        <v>436</v>
      </c>
      <c r="I489" s="16" t="s">
        <v>4158</v>
      </c>
      <c r="J489" s="16" t="s">
        <v>79</v>
      </c>
      <c r="K489" s="16">
        <v>646786.68000000005</v>
      </c>
      <c r="L489" s="18">
        <v>718959</v>
      </c>
      <c r="M489" s="15" t="s">
        <v>94</v>
      </c>
      <c r="N489" s="19">
        <v>45663.721238425896</v>
      </c>
    </row>
    <row r="490" spans="1:14" x14ac:dyDescent="0.3">
      <c r="A490" s="23" t="str">
        <f>VLOOKUP(C490,销售员!A:C,3,0)</f>
        <v>行业业务</v>
      </c>
      <c r="B490" s="29">
        <v>817444</v>
      </c>
      <c r="C490" s="16" t="s">
        <v>220</v>
      </c>
      <c r="D490" s="17" t="s">
        <v>433</v>
      </c>
      <c r="E490" s="17" t="s">
        <v>4165</v>
      </c>
      <c r="F490" s="16" t="s">
        <v>434</v>
      </c>
      <c r="G490" s="16" t="s">
        <v>435</v>
      </c>
      <c r="H490" s="16" t="s">
        <v>436</v>
      </c>
      <c r="I490" s="16" t="s">
        <v>4159</v>
      </c>
      <c r="J490" s="16" t="s">
        <v>79</v>
      </c>
      <c r="K490" s="16">
        <v>21716.95</v>
      </c>
      <c r="M490" s="15" t="s">
        <v>94</v>
      </c>
      <c r="N490" s="19">
        <v>45663.721238425896</v>
      </c>
    </row>
    <row r="491" spans="1:14" x14ac:dyDescent="0.3">
      <c r="A491" s="23" t="str">
        <f>VLOOKUP(C491,销售员!A:C,3,0)</f>
        <v>行业业务</v>
      </c>
      <c r="B491" s="29">
        <v>817444</v>
      </c>
      <c r="C491" s="16" t="s">
        <v>220</v>
      </c>
      <c r="D491" s="17" t="s">
        <v>433</v>
      </c>
      <c r="E491" s="17" t="s">
        <v>4165</v>
      </c>
      <c r="F491" s="16" t="s">
        <v>434</v>
      </c>
      <c r="G491" s="16" t="s">
        <v>435</v>
      </c>
      <c r="H491" s="16" t="s">
        <v>436</v>
      </c>
      <c r="I491" s="16" t="s">
        <v>4161</v>
      </c>
      <c r="J491" s="16" t="s">
        <v>79</v>
      </c>
      <c r="K491" s="16">
        <v>7920.06</v>
      </c>
      <c r="M491" s="15" t="s">
        <v>94</v>
      </c>
      <c r="N491" s="19">
        <v>45663.721238425896</v>
      </c>
    </row>
    <row r="492" spans="1:14" x14ac:dyDescent="0.3">
      <c r="A492" s="23" t="str">
        <f>VLOOKUP(C492,销售员!A:C,3,0)</f>
        <v>行业业务</v>
      </c>
      <c r="B492" s="29">
        <v>817444</v>
      </c>
      <c r="C492" s="16" t="s">
        <v>220</v>
      </c>
      <c r="D492" s="17" t="s">
        <v>433</v>
      </c>
      <c r="E492" s="17" t="s">
        <v>4165</v>
      </c>
      <c r="F492" s="16" t="s">
        <v>434</v>
      </c>
      <c r="G492" s="16" t="s">
        <v>435</v>
      </c>
      <c r="H492" s="16" t="s">
        <v>436</v>
      </c>
      <c r="I492" s="16" t="s">
        <v>4160</v>
      </c>
      <c r="J492" s="16" t="s">
        <v>79</v>
      </c>
      <c r="K492" s="16">
        <v>10181.620000000001</v>
      </c>
      <c r="M492" s="15" t="s">
        <v>94</v>
      </c>
      <c r="N492" s="19">
        <v>45663.721238425896</v>
      </c>
    </row>
    <row r="493" spans="1:14" x14ac:dyDescent="0.3">
      <c r="A493" s="23" t="str">
        <f>VLOOKUP(C493,销售员!A:C,3,0)</f>
        <v>鄂赣</v>
      </c>
      <c r="B493" s="29">
        <v>817467</v>
      </c>
      <c r="C493" s="16" t="s">
        <v>454</v>
      </c>
      <c r="D493" s="17" t="s">
        <v>698</v>
      </c>
      <c r="E493" s="17" t="s">
        <v>4165</v>
      </c>
      <c r="F493" s="16" t="s">
        <v>699</v>
      </c>
      <c r="G493" s="16" t="s">
        <v>700</v>
      </c>
      <c r="H493" s="16" t="s">
        <v>701</v>
      </c>
      <c r="I493" s="16" t="s">
        <v>4158</v>
      </c>
      <c r="J493" s="16" t="s">
        <v>79</v>
      </c>
      <c r="K493" s="16">
        <v>83482.320000000007</v>
      </c>
      <c r="L493" s="18">
        <v>91264.74</v>
      </c>
      <c r="M493" s="15" t="s">
        <v>127</v>
      </c>
      <c r="N493" s="19">
        <v>45663.735324074099</v>
      </c>
    </row>
    <row r="494" spans="1:14" x14ac:dyDescent="0.3">
      <c r="A494" s="23" t="str">
        <f>VLOOKUP(C494,销售员!A:C,3,0)</f>
        <v>鄂赣</v>
      </c>
      <c r="B494" s="29">
        <v>817467</v>
      </c>
      <c r="C494" s="16" t="s">
        <v>454</v>
      </c>
      <c r="D494" s="17" t="s">
        <v>698</v>
      </c>
      <c r="E494" s="17" t="s">
        <v>4165</v>
      </c>
      <c r="F494" s="16" t="s">
        <v>699</v>
      </c>
      <c r="G494" s="16" t="s">
        <v>700</v>
      </c>
      <c r="H494" s="16" t="s">
        <v>701</v>
      </c>
      <c r="I494" s="16" t="s">
        <v>4159</v>
      </c>
      <c r="J494" s="16" t="s">
        <v>79</v>
      </c>
      <c r="K494" s="16">
        <v>1268.73</v>
      </c>
      <c r="M494" s="15" t="s">
        <v>127</v>
      </c>
      <c r="N494" s="19">
        <v>45663.735324074099</v>
      </c>
    </row>
    <row r="495" spans="1:14" x14ac:dyDescent="0.3">
      <c r="A495" s="23" t="str">
        <f>VLOOKUP(C495,销售员!A:C,3,0)</f>
        <v>鄂赣</v>
      </c>
      <c r="B495" s="29">
        <v>817467</v>
      </c>
      <c r="C495" s="16" t="s">
        <v>454</v>
      </c>
      <c r="D495" s="17" t="s">
        <v>698</v>
      </c>
      <c r="E495" s="17" t="s">
        <v>4165</v>
      </c>
      <c r="F495" s="16" t="s">
        <v>699</v>
      </c>
      <c r="G495" s="16" t="s">
        <v>700</v>
      </c>
      <c r="H495" s="16" t="s">
        <v>701</v>
      </c>
      <c r="I495" s="16" t="s">
        <v>4161</v>
      </c>
      <c r="J495" s="16" t="s">
        <v>79</v>
      </c>
      <c r="K495" s="16">
        <v>1116.3</v>
      </c>
      <c r="M495" s="15" t="s">
        <v>127</v>
      </c>
      <c r="N495" s="19">
        <v>45663.735324074099</v>
      </c>
    </row>
    <row r="496" spans="1:14" x14ac:dyDescent="0.3">
      <c r="A496" s="23" t="str">
        <f>VLOOKUP(C496,销售员!A:C,3,0)</f>
        <v>鄂赣</v>
      </c>
      <c r="B496" s="29">
        <v>817467</v>
      </c>
      <c r="C496" s="16" t="s">
        <v>454</v>
      </c>
      <c r="D496" s="17" t="s">
        <v>698</v>
      </c>
      <c r="E496" s="17" t="s">
        <v>4165</v>
      </c>
      <c r="F496" s="16" t="s">
        <v>699</v>
      </c>
      <c r="G496" s="16" t="s">
        <v>700</v>
      </c>
      <c r="H496" s="16" t="s">
        <v>701</v>
      </c>
      <c r="I496" s="16" t="s">
        <v>4160</v>
      </c>
      <c r="J496" s="16" t="s">
        <v>79</v>
      </c>
      <c r="K496" s="16">
        <v>1290.48</v>
      </c>
      <c r="M496" s="15" t="s">
        <v>127</v>
      </c>
      <c r="N496" s="19">
        <v>45663.735324074099</v>
      </c>
    </row>
    <row r="497" spans="1:14" x14ac:dyDescent="0.3">
      <c r="A497" s="23" t="str">
        <f>VLOOKUP(C497,销售员!A:C,3,0)</f>
        <v>湘桂琼</v>
      </c>
      <c r="B497" s="29">
        <v>817473</v>
      </c>
      <c r="C497" s="16" t="s">
        <v>523</v>
      </c>
      <c r="D497" s="17" t="s">
        <v>703</v>
      </c>
      <c r="E497" s="17" t="s">
        <v>4165</v>
      </c>
      <c r="F497" s="16" t="s">
        <v>704</v>
      </c>
      <c r="G497" s="16" t="s">
        <v>705</v>
      </c>
      <c r="H497" s="16" t="s">
        <v>706</v>
      </c>
      <c r="I497" s="16" t="s">
        <v>4158</v>
      </c>
      <c r="J497" s="16" t="s">
        <v>79</v>
      </c>
      <c r="K497" s="16">
        <v>213960.13</v>
      </c>
      <c r="L497" s="18">
        <v>228753.29</v>
      </c>
      <c r="M497" s="15" t="s">
        <v>105</v>
      </c>
      <c r="N497" s="19">
        <v>45663.752951388902</v>
      </c>
    </row>
    <row r="498" spans="1:14" x14ac:dyDescent="0.3">
      <c r="A498" s="23" t="str">
        <f>VLOOKUP(C498,销售员!A:C,3,0)</f>
        <v>湘桂琼</v>
      </c>
      <c r="B498" s="29">
        <v>817473</v>
      </c>
      <c r="C498" s="16" t="s">
        <v>523</v>
      </c>
      <c r="D498" s="17" t="s">
        <v>703</v>
      </c>
      <c r="E498" s="17" t="s">
        <v>4165</v>
      </c>
      <c r="F498" s="16" t="s">
        <v>704</v>
      </c>
      <c r="G498" s="16" t="s">
        <v>705</v>
      </c>
      <c r="H498" s="16" t="s">
        <v>706</v>
      </c>
      <c r="I498" s="16" t="s">
        <v>4159</v>
      </c>
      <c r="J498" s="16" t="s">
        <v>79</v>
      </c>
      <c r="K498" s="16">
        <v>2001</v>
      </c>
      <c r="M498" s="15" t="s">
        <v>105</v>
      </c>
      <c r="N498" s="19">
        <v>45663.752951388902</v>
      </c>
    </row>
    <row r="499" spans="1:14" x14ac:dyDescent="0.3">
      <c r="A499" s="23" t="str">
        <f>VLOOKUP(C499,销售员!A:C,3,0)</f>
        <v>湘桂琼</v>
      </c>
      <c r="B499" s="29">
        <v>817473</v>
      </c>
      <c r="C499" s="16" t="s">
        <v>523</v>
      </c>
      <c r="D499" s="17" t="s">
        <v>703</v>
      </c>
      <c r="E499" s="17" t="s">
        <v>4165</v>
      </c>
      <c r="F499" s="16" t="s">
        <v>704</v>
      </c>
      <c r="G499" s="16" t="s">
        <v>705</v>
      </c>
      <c r="H499" s="16" t="s">
        <v>706</v>
      </c>
      <c r="I499" s="16" t="s">
        <v>4161</v>
      </c>
      <c r="J499" s="16" t="s">
        <v>79</v>
      </c>
      <c r="K499" s="16">
        <v>2641.27</v>
      </c>
      <c r="M499" s="15" t="s">
        <v>105</v>
      </c>
      <c r="N499" s="19">
        <v>45663.752951388902</v>
      </c>
    </row>
    <row r="500" spans="1:14" x14ac:dyDescent="0.3">
      <c r="A500" s="23" t="str">
        <f>VLOOKUP(C500,销售员!A:C,3,0)</f>
        <v>湘桂琼</v>
      </c>
      <c r="B500" s="29">
        <v>817473</v>
      </c>
      <c r="C500" s="16" t="s">
        <v>523</v>
      </c>
      <c r="D500" s="17" t="s">
        <v>703</v>
      </c>
      <c r="E500" s="17" t="s">
        <v>4165</v>
      </c>
      <c r="F500" s="16" t="s">
        <v>704</v>
      </c>
      <c r="G500" s="16" t="s">
        <v>705</v>
      </c>
      <c r="H500" s="16" t="s">
        <v>706</v>
      </c>
      <c r="I500" s="16" t="s">
        <v>4160</v>
      </c>
      <c r="J500" s="16" t="s">
        <v>79</v>
      </c>
      <c r="K500" s="16">
        <v>3288.27</v>
      </c>
      <c r="M500" s="15" t="s">
        <v>105</v>
      </c>
      <c r="N500" s="19">
        <v>45663.752951388902</v>
      </c>
    </row>
    <row r="501" spans="1:14" x14ac:dyDescent="0.3">
      <c r="A501" s="23" t="str">
        <f>VLOOKUP(C501,销售员!A:C,3,0)</f>
        <v>沪浙</v>
      </c>
      <c r="B501" s="29">
        <v>817471</v>
      </c>
      <c r="C501" s="16" t="s">
        <v>708</v>
      </c>
      <c r="D501" s="17" t="s">
        <v>709</v>
      </c>
      <c r="E501" s="17" t="s">
        <v>4165</v>
      </c>
      <c r="F501" s="16" t="s">
        <v>710</v>
      </c>
      <c r="G501" s="16" t="s">
        <v>711</v>
      </c>
      <c r="H501" s="16" t="s">
        <v>712</v>
      </c>
      <c r="I501" s="16" t="s">
        <v>4158</v>
      </c>
      <c r="J501" s="16" t="s">
        <v>79</v>
      </c>
      <c r="K501" s="16">
        <v>365821.08</v>
      </c>
      <c r="L501" s="18">
        <v>396259.46</v>
      </c>
      <c r="M501" s="15" t="s">
        <v>127</v>
      </c>
      <c r="N501" s="19">
        <v>45664.3999189815</v>
      </c>
    </row>
    <row r="502" spans="1:14" x14ac:dyDescent="0.3">
      <c r="A502" s="23" t="str">
        <f>VLOOKUP(C502,销售员!A:C,3,0)</f>
        <v>沪浙</v>
      </c>
      <c r="B502" s="29">
        <v>817471</v>
      </c>
      <c r="C502" s="16" t="s">
        <v>708</v>
      </c>
      <c r="D502" s="17" t="s">
        <v>709</v>
      </c>
      <c r="E502" s="17" t="s">
        <v>4165</v>
      </c>
      <c r="F502" s="16" t="s">
        <v>710</v>
      </c>
      <c r="G502" s="16" t="s">
        <v>711</v>
      </c>
      <c r="H502" s="16" t="s">
        <v>712</v>
      </c>
      <c r="I502" s="16" t="s">
        <v>4159</v>
      </c>
      <c r="J502" s="16" t="s">
        <v>79</v>
      </c>
      <c r="K502" s="16">
        <v>2344.15</v>
      </c>
      <c r="M502" s="15" t="s">
        <v>127</v>
      </c>
      <c r="N502" s="19">
        <v>45664.3999189815</v>
      </c>
    </row>
    <row r="503" spans="1:14" x14ac:dyDescent="0.3">
      <c r="A503" s="23" t="str">
        <f>VLOOKUP(C503,销售员!A:C,3,0)</f>
        <v>沪浙</v>
      </c>
      <c r="B503" s="29">
        <v>817471</v>
      </c>
      <c r="C503" s="16" t="s">
        <v>708</v>
      </c>
      <c r="D503" s="17" t="s">
        <v>709</v>
      </c>
      <c r="E503" s="17" t="s">
        <v>4165</v>
      </c>
      <c r="F503" s="16" t="s">
        <v>710</v>
      </c>
      <c r="G503" s="16" t="s">
        <v>711</v>
      </c>
      <c r="H503" s="16" t="s">
        <v>712</v>
      </c>
      <c r="I503" s="16" t="s">
        <v>4161</v>
      </c>
      <c r="J503" s="16" t="s">
        <v>79</v>
      </c>
      <c r="K503" s="16">
        <v>4655.3599999999997</v>
      </c>
      <c r="M503" s="15" t="s">
        <v>127</v>
      </c>
      <c r="N503" s="19">
        <v>45664.3999189815</v>
      </c>
    </row>
    <row r="504" spans="1:14" x14ac:dyDescent="0.3">
      <c r="A504" s="23" t="str">
        <f>VLOOKUP(C504,销售员!A:C,3,0)</f>
        <v>沪浙</v>
      </c>
      <c r="B504" s="29">
        <v>817471</v>
      </c>
      <c r="C504" s="16" t="s">
        <v>708</v>
      </c>
      <c r="D504" s="17" t="s">
        <v>709</v>
      </c>
      <c r="E504" s="17" t="s">
        <v>4165</v>
      </c>
      <c r="F504" s="16" t="s">
        <v>710</v>
      </c>
      <c r="G504" s="16" t="s">
        <v>711</v>
      </c>
      <c r="H504" s="16" t="s">
        <v>712</v>
      </c>
      <c r="I504" s="16" t="s">
        <v>4160</v>
      </c>
      <c r="J504" s="16" t="s">
        <v>79</v>
      </c>
      <c r="K504" s="16">
        <v>5607.49</v>
      </c>
      <c r="M504" s="15" t="s">
        <v>127</v>
      </c>
      <c r="N504" s="19">
        <v>45664.3999189815</v>
      </c>
    </row>
    <row r="505" spans="1:14" x14ac:dyDescent="0.3">
      <c r="A505" s="23" t="str">
        <f>VLOOKUP(C505,销售员!A:C,3,0)</f>
        <v>鄂赣</v>
      </c>
      <c r="B505" s="29">
        <v>817541</v>
      </c>
      <c r="C505" s="16" t="s">
        <v>598</v>
      </c>
      <c r="D505" s="17" t="s">
        <v>713</v>
      </c>
      <c r="E505" s="17" t="s">
        <v>4171</v>
      </c>
      <c r="F505" s="16" t="s">
        <v>123</v>
      </c>
      <c r="G505" s="16" t="s">
        <v>714</v>
      </c>
      <c r="H505" s="16" t="s">
        <v>715</v>
      </c>
      <c r="I505" s="16" t="s">
        <v>4158</v>
      </c>
      <c r="J505" s="16" t="s">
        <v>79</v>
      </c>
      <c r="K505" s="16">
        <v>514539.02</v>
      </c>
      <c r="L505" s="18">
        <v>538530.22</v>
      </c>
      <c r="M505" s="15" t="s">
        <v>127</v>
      </c>
      <c r="N505" s="19">
        <v>45664.400949074101</v>
      </c>
    </row>
    <row r="506" spans="1:14" x14ac:dyDescent="0.3">
      <c r="A506" s="23" t="str">
        <f>VLOOKUP(C506,销售员!A:C,3,0)</f>
        <v>鄂赣</v>
      </c>
      <c r="B506" s="29">
        <v>817541</v>
      </c>
      <c r="C506" s="16" t="s">
        <v>598</v>
      </c>
      <c r="D506" s="17" t="s">
        <v>713</v>
      </c>
      <c r="E506" s="17" t="s">
        <v>4171</v>
      </c>
      <c r="F506" s="16" t="s">
        <v>123</v>
      </c>
      <c r="G506" s="16" t="s">
        <v>714</v>
      </c>
      <c r="H506" s="16" t="s">
        <v>715</v>
      </c>
      <c r="I506" s="16" t="s">
        <v>4159</v>
      </c>
      <c r="J506" s="16" t="s">
        <v>79</v>
      </c>
      <c r="K506" s="16">
        <v>0</v>
      </c>
      <c r="M506" s="15" t="s">
        <v>127</v>
      </c>
      <c r="N506" s="19">
        <v>45664.400949074101</v>
      </c>
    </row>
    <row r="507" spans="1:14" x14ac:dyDescent="0.3">
      <c r="A507" s="23" t="str">
        <f>VLOOKUP(C507,销售员!A:C,3,0)</f>
        <v>鄂赣</v>
      </c>
      <c r="B507" s="29">
        <v>817541</v>
      </c>
      <c r="C507" s="16" t="s">
        <v>598</v>
      </c>
      <c r="D507" s="17" t="s">
        <v>713</v>
      </c>
      <c r="E507" s="17" t="s">
        <v>4171</v>
      </c>
      <c r="F507" s="16" t="s">
        <v>123</v>
      </c>
      <c r="G507" s="16" t="s">
        <v>714</v>
      </c>
      <c r="H507" s="16" t="s">
        <v>715</v>
      </c>
      <c r="I507" s="16" t="s">
        <v>4161</v>
      </c>
      <c r="J507" s="16" t="s">
        <v>79</v>
      </c>
      <c r="K507" s="16">
        <v>0</v>
      </c>
      <c r="M507" s="15" t="s">
        <v>127</v>
      </c>
      <c r="N507" s="19">
        <v>45664.400949074101</v>
      </c>
    </row>
    <row r="508" spans="1:14" x14ac:dyDescent="0.3">
      <c r="A508" s="23" t="str">
        <f>VLOOKUP(C508,销售员!A:C,3,0)</f>
        <v>鄂赣</v>
      </c>
      <c r="B508" s="29">
        <v>817541</v>
      </c>
      <c r="C508" s="16" t="s">
        <v>598</v>
      </c>
      <c r="D508" s="17" t="s">
        <v>713</v>
      </c>
      <c r="E508" s="17" t="s">
        <v>4171</v>
      </c>
      <c r="F508" s="16" t="s">
        <v>123</v>
      </c>
      <c r="G508" s="16" t="s">
        <v>714</v>
      </c>
      <c r="H508" s="16" t="s">
        <v>715</v>
      </c>
      <c r="I508" s="16" t="s">
        <v>4160</v>
      </c>
      <c r="J508" s="16" t="s">
        <v>79</v>
      </c>
      <c r="K508" s="16">
        <v>7835.02</v>
      </c>
      <c r="M508" s="15" t="s">
        <v>127</v>
      </c>
      <c r="N508" s="19">
        <v>45664.400949074101</v>
      </c>
    </row>
    <row r="509" spans="1:14" x14ac:dyDescent="0.3">
      <c r="A509" s="23" t="str">
        <f>VLOOKUP(C509,销售员!A:C,3,0)</f>
        <v>广深</v>
      </c>
      <c r="B509" s="29">
        <v>817482</v>
      </c>
      <c r="C509" s="16" t="s">
        <v>505</v>
      </c>
      <c r="D509" s="17" t="s">
        <v>718</v>
      </c>
      <c r="E509" s="17" t="s">
        <v>4165</v>
      </c>
      <c r="F509" s="16" t="s">
        <v>719</v>
      </c>
      <c r="G509" s="16" t="s">
        <v>720</v>
      </c>
      <c r="H509" s="16" t="s">
        <v>721</v>
      </c>
      <c r="I509" s="16" t="s">
        <v>4158</v>
      </c>
      <c r="J509" s="16" t="s">
        <v>79</v>
      </c>
      <c r="K509" s="16">
        <v>1201953.8600000001</v>
      </c>
      <c r="L509" s="18">
        <v>1381062.85</v>
      </c>
      <c r="M509" s="15" t="s">
        <v>105</v>
      </c>
      <c r="N509" s="19">
        <v>45664.417627314797</v>
      </c>
    </row>
    <row r="510" spans="1:14" x14ac:dyDescent="0.3">
      <c r="A510" s="23" t="str">
        <f>VLOOKUP(C510,销售员!A:C,3,0)</f>
        <v>广深</v>
      </c>
      <c r="B510" s="29">
        <v>817482</v>
      </c>
      <c r="C510" s="16" t="s">
        <v>505</v>
      </c>
      <c r="D510" s="17" t="s">
        <v>718</v>
      </c>
      <c r="E510" s="17" t="s">
        <v>4165</v>
      </c>
      <c r="F510" s="16" t="s">
        <v>719</v>
      </c>
      <c r="G510" s="16" t="s">
        <v>720</v>
      </c>
      <c r="H510" s="16" t="s">
        <v>721</v>
      </c>
      <c r="I510" s="16" t="s">
        <v>4159</v>
      </c>
      <c r="J510" s="16" t="s">
        <v>79</v>
      </c>
      <c r="K510" s="16">
        <v>79731.8</v>
      </c>
      <c r="M510" s="15" t="s">
        <v>105</v>
      </c>
      <c r="N510" s="19">
        <v>45664.417627314797</v>
      </c>
    </row>
    <row r="511" spans="1:14" x14ac:dyDescent="0.3">
      <c r="A511" s="23" t="str">
        <f>VLOOKUP(C511,销售员!A:C,3,0)</f>
        <v>广深</v>
      </c>
      <c r="B511" s="29">
        <v>817482</v>
      </c>
      <c r="C511" s="16" t="s">
        <v>505</v>
      </c>
      <c r="D511" s="17" t="s">
        <v>718</v>
      </c>
      <c r="E511" s="17" t="s">
        <v>4165</v>
      </c>
      <c r="F511" s="16" t="s">
        <v>719</v>
      </c>
      <c r="G511" s="16" t="s">
        <v>720</v>
      </c>
      <c r="H511" s="16" t="s">
        <v>721</v>
      </c>
      <c r="I511" s="16" t="s">
        <v>4161</v>
      </c>
      <c r="J511" s="16" t="s">
        <v>79</v>
      </c>
      <c r="K511" s="16">
        <v>14240.85</v>
      </c>
      <c r="M511" s="15" t="s">
        <v>105</v>
      </c>
      <c r="N511" s="19">
        <v>45664.417627314797</v>
      </c>
    </row>
    <row r="512" spans="1:14" x14ac:dyDescent="0.3">
      <c r="A512" s="23" t="str">
        <f>VLOOKUP(C512,销售员!A:C,3,0)</f>
        <v>广深</v>
      </c>
      <c r="B512" s="29">
        <v>817482</v>
      </c>
      <c r="C512" s="16" t="s">
        <v>505</v>
      </c>
      <c r="D512" s="17" t="s">
        <v>718</v>
      </c>
      <c r="E512" s="17" t="s">
        <v>4165</v>
      </c>
      <c r="F512" s="16" t="s">
        <v>719</v>
      </c>
      <c r="G512" s="16" t="s">
        <v>720</v>
      </c>
      <c r="H512" s="16" t="s">
        <v>721</v>
      </c>
      <c r="I512" s="16" t="s">
        <v>4160</v>
      </c>
      <c r="J512" s="16" t="s">
        <v>79</v>
      </c>
      <c r="K512" s="16">
        <v>19533.14</v>
      </c>
      <c r="M512" s="15" t="s">
        <v>105</v>
      </c>
      <c r="N512" s="19">
        <v>45664.417627314797</v>
      </c>
    </row>
    <row r="513" spans="1:14" x14ac:dyDescent="0.3">
      <c r="A513" s="23" t="str">
        <f>VLOOKUP(C513,销售员!A:C,3,0)</f>
        <v>广深</v>
      </c>
      <c r="B513" s="29">
        <v>817505</v>
      </c>
      <c r="C513" s="16" t="s">
        <v>505</v>
      </c>
      <c r="D513" s="17" t="s">
        <v>1652</v>
      </c>
      <c r="E513" s="17" t="s">
        <v>4165</v>
      </c>
      <c r="F513" s="16" t="s">
        <v>1653</v>
      </c>
      <c r="G513" s="16" t="s">
        <v>1654</v>
      </c>
      <c r="H513" s="16" t="s">
        <v>1655</v>
      </c>
      <c r="I513" s="16" t="s">
        <v>4158</v>
      </c>
      <c r="J513" s="16" t="s">
        <v>79</v>
      </c>
      <c r="K513" s="16">
        <v>4345016.87</v>
      </c>
      <c r="L513" s="18">
        <v>4811109.91</v>
      </c>
      <c r="M513" s="15" t="s">
        <v>105</v>
      </c>
      <c r="N513" s="19">
        <v>45664.424953703703</v>
      </c>
    </row>
    <row r="514" spans="1:14" x14ac:dyDescent="0.3">
      <c r="A514" s="23" t="str">
        <f>VLOOKUP(C514,销售员!A:C,3,0)</f>
        <v>广深</v>
      </c>
      <c r="B514" s="29">
        <v>817505</v>
      </c>
      <c r="C514" s="16" t="s">
        <v>505</v>
      </c>
      <c r="D514" s="17" t="s">
        <v>1652</v>
      </c>
      <c r="E514" s="17" t="s">
        <v>4165</v>
      </c>
      <c r="F514" s="16" t="s">
        <v>1653</v>
      </c>
      <c r="G514" s="16" t="s">
        <v>1654</v>
      </c>
      <c r="H514" s="16" t="s">
        <v>1655</v>
      </c>
      <c r="I514" s="16" t="s">
        <v>4159</v>
      </c>
      <c r="J514" s="16" t="s">
        <v>79</v>
      </c>
      <c r="K514" s="16">
        <v>101398.08</v>
      </c>
      <c r="M514" s="15" t="s">
        <v>105</v>
      </c>
      <c r="N514" s="19">
        <v>45664.424953703703</v>
      </c>
    </row>
    <row r="515" spans="1:14" x14ac:dyDescent="0.3">
      <c r="A515" s="23" t="str">
        <f>VLOOKUP(C515,销售员!A:C,3,0)</f>
        <v>广深</v>
      </c>
      <c r="B515" s="29">
        <v>817505</v>
      </c>
      <c r="C515" s="16" t="s">
        <v>505</v>
      </c>
      <c r="D515" s="17" t="s">
        <v>1652</v>
      </c>
      <c r="E515" s="17" t="s">
        <v>4165</v>
      </c>
      <c r="F515" s="16" t="s">
        <v>1653</v>
      </c>
      <c r="G515" s="16" t="s">
        <v>1654</v>
      </c>
      <c r="H515" s="16" t="s">
        <v>1655</v>
      </c>
      <c r="I515" s="16" t="s">
        <v>4161</v>
      </c>
      <c r="J515" s="16" t="s">
        <v>79</v>
      </c>
      <c r="K515" s="16">
        <v>57984.74</v>
      </c>
      <c r="M515" s="15" t="s">
        <v>105</v>
      </c>
      <c r="N515" s="19">
        <v>45664.424953703703</v>
      </c>
    </row>
    <row r="516" spans="1:14" x14ac:dyDescent="0.3">
      <c r="A516" s="23" t="str">
        <f>VLOOKUP(C516,销售员!A:C,3,0)</f>
        <v>广深</v>
      </c>
      <c r="B516" s="29">
        <v>817505</v>
      </c>
      <c r="C516" s="16" t="s">
        <v>505</v>
      </c>
      <c r="D516" s="17" t="s">
        <v>1652</v>
      </c>
      <c r="E516" s="17" t="s">
        <v>4165</v>
      </c>
      <c r="F516" s="16" t="s">
        <v>1653</v>
      </c>
      <c r="G516" s="16" t="s">
        <v>1654</v>
      </c>
      <c r="H516" s="16" t="s">
        <v>1655</v>
      </c>
      <c r="I516" s="16" t="s">
        <v>4160</v>
      </c>
      <c r="J516" s="16" t="s">
        <v>79</v>
      </c>
      <c r="K516" s="16">
        <v>67705.759999999995</v>
      </c>
      <c r="M516" s="15" t="s">
        <v>105</v>
      </c>
      <c r="N516" s="19">
        <v>45664.424953703703</v>
      </c>
    </row>
    <row r="517" spans="1:14" x14ac:dyDescent="0.3">
      <c r="A517" s="23" t="str">
        <f>VLOOKUP(C517,销售员!A:C,3,0)</f>
        <v>湘桂琼</v>
      </c>
      <c r="B517" s="29">
        <v>817556</v>
      </c>
      <c r="C517" s="16" t="s">
        <v>523</v>
      </c>
      <c r="D517" s="17" t="s">
        <v>724</v>
      </c>
      <c r="E517" s="17" t="s">
        <v>4165</v>
      </c>
      <c r="F517" s="16" t="s">
        <v>725</v>
      </c>
      <c r="G517" s="16" t="s">
        <v>726</v>
      </c>
      <c r="H517" s="16" t="s">
        <v>727</v>
      </c>
      <c r="I517" s="16" t="s">
        <v>4158</v>
      </c>
      <c r="J517" s="16" t="s">
        <v>79</v>
      </c>
      <c r="K517" s="16">
        <v>147791.56</v>
      </c>
      <c r="L517" s="18">
        <v>174602.74</v>
      </c>
      <c r="M517" s="15" t="s">
        <v>105</v>
      </c>
      <c r="N517" s="19">
        <v>45664.442141203697</v>
      </c>
    </row>
    <row r="518" spans="1:14" x14ac:dyDescent="0.3">
      <c r="A518" s="23" t="str">
        <f>VLOOKUP(C518,销售员!A:C,3,0)</f>
        <v>湘桂琼</v>
      </c>
      <c r="B518" s="29">
        <v>817556</v>
      </c>
      <c r="C518" s="16" t="s">
        <v>523</v>
      </c>
      <c r="D518" s="17" t="s">
        <v>724</v>
      </c>
      <c r="E518" s="17" t="s">
        <v>4165</v>
      </c>
      <c r="F518" s="16" t="s">
        <v>725</v>
      </c>
      <c r="G518" s="16" t="s">
        <v>726</v>
      </c>
      <c r="H518" s="16" t="s">
        <v>727</v>
      </c>
      <c r="I518" s="16" t="s">
        <v>4159</v>
      </c>
      <c r="J518" s="16" t="s">
        <v>79</v>
      </c>
      <c r="K518" s="16">
        <v>14621.73</v>
      </c>
      <c r="M518" s="15" t="s">
        <v>105</v>
      </c>
      <c r="N518" s="19">
        <v>45664.442141203697</v>
      </c>
    </row>
    <row r="519" spans="1:14" x14ac:dyDescent="0.3">
      <c r="A519" s="23" t="str">
        <f>VLOOKUP(C519,销售员!A:C,3,0)</f>
        <v>湘桂琼</v>
      </c>
      <c r="B519" s="29">
        <v>817556</v>
      </c>
      <c r="C519" s="16" t="s">
        <v>523</v>
      </c>
      <c r="D519" s="17" t="s">
        <v>724</v>
      </c>
      <c r="E519" s="17" t="s">
        <v>4165</v>
      </c>
      <c r="F519" s="16" t="s">
        <v>725</v>
      </c>
      <c r="G519" s="16" t="s">
        <v>726</v>
      </c>
      <c r="H519" s="16" t="s">
        <v>727</v>
      </c>
      <c r="I519" s="16" t="s">
        <v>4161</v>
      </c>
      <c r="J519" s="16" t="s">
        <v>79</v>
      </c>
      <c r="K519" s="16">
        <v>1890.6</v>
      </c>
      <c r="M519" s="15" t="s">
        <v>105</v>
      </c>
      <c r="N519" s="19">
        <v>45664.442141203697</v>
      </c>
    </row>
    <row r="520" spans="1:14" x14ac:dyDescent="0.3">
      <c r="A520" s="23" t="str">
        <f>VLOOKUP(C520,销售员!A:C,3,0)</f>
        <v>湘桂琼</v>
      </c>
      <c r="B520" s="29">
        <v>817556</v>
      </c>
      <c r="C520" s="16" t="s">
        <v>523</v>
      </c>
      <c r="D520" s="17" t="s">
        <v>724</v>
      </c>
      <c r="E520" s="17" t="s">
        <v>4165</v>
      </c>
      <c r="F520" s="16" t="s">
        <v>725</v>
      </c>
      <c r="G520" s="16" t="s">
        <v>726</v>
      </c>
      <c r="H520" s="16" t="s">
        <v>727</v>
      </c>
      <c r="I520" s="16" t="s">
        <v>4160</v>
      </c>
      <c r="J520" s="16" t="s">
        <v>79</v>
      </c>
      <c r="K520" s="16">
        <v>2473.3000000000002</v>
      </c>
      <c r="M520" s="15" t="s">
        <v>105</v>
      </c>
      <c r="N520" s="19">
        <v>45664.442141203697</v>
      </c>
    </row>
    <row r="521" spans="1:14" x14ac:dyDescent="0.3">
      <c r="A521" s="23" t="str">
        <f>VLOOKUP(C521,销售员!A:C,3,0)</f>
        <v>福建</v>
      </c>
      <c r="B521" s="29">
        <v>816357</v>
      </c>
      <c r="C521" s="16" t="s">
        <v>676</v>
      </c>
      <c r="D521" s="17" t="s">
        <v>730</v>
      </c>
      <c r="E521" s="17" t="s">
        <v>4165</v>
      </c>
      <c r="F521" s="16" t="s">
        <v>731</v>
      </c>
      <c r="G521" s="16" t="s">
        <v>732</v>
      </c>
      <c r="H521" s="16" t="s">
        <v>733</v>
      </c>
      <c r="I521" s="16" t="s">
        <v>4158</v>
      </c>
      <c r="J521" s="16" t="s">
        <v>79</v>
      </c>
      <c r="K521" s="16">
        <v>42955.7</v>
      </c>
      <c r="L521" s="18">
        <v>48320.08</v>
      </c>
      <c r="M521" s="15" t="s">
        <v>105</v>
      </c>
      <c r="N521" s="19">
        <v>45664.447013888901</v>
      </c>
    </row>
    <row r="522" spans="1:14" x14ac:dyDescent="0.3">
      <c r="A522" s="23" t="str">
        <f>VLOOKUP(C522,销售员!A:C,3,0)</f>
        <v>福建</v>
      </c>
      <c r="B522" s="29">
        <v>816357</v>
      </c>
      <c r="C522" s="16" t="s">
        <v>676</v>
      </c>
      <c r="D522" s="17" t="s">
        <v>730</v>
      </c>
      <c r="E522" s="17" t="s">
        <v>4165</v>
      </c>
      <c r="F522" s="16" t="s">
        <v>731</v>
      </c>
      <c r="G522" s="16" t="s">
        <v>732</v>
      </c>
      <c r="H522" s="16" t="s">
        <v>733</v>
      </c>
      <c r="I522" s="16" t="s">
        <v>4159</v>
      </c>
      <c r="J522" s="16" t="s">
        <v>79</v>
      </c>
      <c r="K522" s="16">
        <v>1960.57</v>
      </c>
      <c r="M522" s="15" t="s">
        <v>105</v>
      </c>
      <c r="N522" s="19">
        <v>45664.447013888901</v>
      </c>
    </row>
    <row r="523" spans="1:14" x14ac:dyDescent="0.3">
      <c r="A523" s="23" t="str">
        <f>VLOOKUP(C523,销售员!A:C,3,0)</f>
        <v>福建</v>
      </c>
      <c r="B523" s="29">
        <v>816357</v>
      </c>
      <c r="C523" s="16" t="s">
        <v>676</v>
      </c>
      <c r="D523" s="17" t="s">
        <v>730</v>
      </c>
      <c r="E523" s="17" t="s">
        <v>4165</v>
      </c>
      <c r="F523" s="16" t="s">
        <v>731</v>
      </c>
      <c r="G523" s="16" t="s">
        <v>732</v>
      </c>
      <c r="H523" s="16" t="s">
        <v>733</v>
      </c>
      <c r="I523" s="16" t="s">
        <v>4161</v>
      </c>
      <c r="J523" s="16" t="s">
        <v>79</v>
      </c>
      <c r="K523" s="16">
        <v>545.47</v>
      </c>
      <c r="M523" s="15" t="s">
        <v>105</v>
      </c>
      <c r="N523" s="19">
        <v>45664.447013888901</v>
      </c>
    </row>
    <row r="524" spans="1:14" x14ac:dyDescent="0.3">
      <c r="A524" s="23" t="str">
        <f>VLOOKUP(C524,销售员!A:C,3,0)</f>
        <v>福建</v>
      </c>
      <c r="B524" s="29">
        <v>816357</v>
      </c>
      <c r="C524" s="16" t="s">
        <v>676</v>
      </c>
      <c r="D524" s="17" t="s">
        <v>730</v>
      </c>
      <c r="E524" s="17" t="s">
        <v>4165</v>
      </c>
      <c r="F524" s="16" t="s">
        <v>731</v>
      </c>
      <c r="G524" s="16" t="s">
        <v>732</v>
      </c>
      <c r="H524" s="16" t="s">
        <v>733</v>
      </c>
      <c r="I524" s="16" t="s">
        <v>4160</v>
      </c>
      <c r="J524" s="16" t="s">
        <v>79</v>
      </c>
      <c r="K524" s="16">
        <v>683.99</v>
      </c>
      <c r="M524" s="15" t="s">
        <v>105</v>
      </c>
      <c r="N524" s="19">
        <v>45664.447013888901</v>
      </c>
    </row>
    <row r="525" spans="1:14" x14ac:dyDescent="0.3">
      <c r="A525" s="23" t="str">
        <f>VLOOKUP(C525,销售员!A:C,3,0)</f>
        <v>沪浙</v>
      </c>
      <c r="B525" s="29">
        <v>817567</v>
      </c>
      <c r="C525" s="16" t="s">
        <v>591</v>
      </c>
      <c r="D525" s="17" t="s">
        <v>736</v>
      </c>
      <c r="E525" s="17" t="s">
        <v>4165</v>
      </c>
      <c r="F525" s="16" t="s">
        <v>593</v>
      </c>
      <c r="G525" s="16" t="s">
        <v>737</v>
      </c>
      <c r="H525" s="16" t="s">
        <v>738</v>
      </c>
      <c r="I525" s="16" t="s">
        <v>4158</v>
      </c>
      <c r="J525" s="16" t="s">
        <v>79</v>
      </c>
      <c r="K525" s="16">
        <v>341596.15999999997</v>
      </c>
      <c r="L525" s="18">
        <v>384972.33</v>
      </c>
      <c r="M525" s="15" t="s">
        <v>127</v>
      </c>
      <c r="N525" s="19">
        <v>45664.455474536997</v>
      </c>
    </row>
    <row r="526" spans="1:14" x14ac:dyDescent="0.3">
      <c r="A526" s="23" t="str">
        <f>VLOOKUP(C526,销售员!A:C,3,0)</f>
        <v>沪浙</v>
      </c>
      <c r="B526" s="29">
        <v>817567</v>
      </c>
      <c r="C526" s="16" t="s">
        <v>591</v>
      </c>
      <c r="D526" s="17" t="s">
        <v>736</v>
      </c>
      <c r="E526" s="17" t="s">
        <v>4165</v>
      </c>
      <c r="F526" s="16" t="s">
        <v>593</v>
      </c>
      <c r="G526" s="16" t="s">
        <v>737</v>
      </c>
      <c r="H526" s="16" t="s">
        <v>738</v>
      </c>
      <c r="I526" s="16" t="s">
        <v>4159</v>
      </c>
      <c r="J526" s="16" t="s">
        <v>79</v>
      </c>
      <c r="K526" s="16">
        <v>17055.77</v>
      </c>
      <c r="M526" s="15" t="s">
        <v>127</v>
      </c>
      <c r="N526" s="19">
        <v>45664.455474536997</v>
      </c>
    </row>
    <row r="527" spans="1:14" x14ac:dyDescent="0.3">
      <c r="A527" s="23" t="str">
        <f>VLOOKUP(C527,销售员!A:C,3,0)</f>
        <v>沪浙</v>
      </c>
      <c r="B527" s="29">
        <v>817567</v>
      </c>
      <c r="C527" s="16" t="s">
        <v>591</v>
      </c>
      <c r="D527" s="17" t="s">
        <v>736</v>
      </c>
      <c r="E527" s="17" t="s">
        <v>4165</v>
      </c>
      <c r="F527" s="16" t="s">
        <v>593</v>
      </c>
      <c r="G527" s="16" t="s">
        <v>737</v>
      </c>
      <c r="H527" s="16" t="s">
        <v>738</v>
      </c>
      <c r="I527" s="16" t="s">
        <v>4161</v>
      </c>
      <c r="J527" s="16" t="s">
        <v>79</v>
      </c>
      <c r="K527" s="16">
        <v>3532.3</v>
      </c>
      <c r="M527" s="15" t="s">
        <v>127</v>
      </c>
      <c r="N527" s="19">
        <v>45664.455474536997</v>
      </c>
    </row>
    <row r="528" spans="1:14" x14ac:dyDescent="0.3">
      <c r="A528" s="23" t="str">
        <f>VLOOKUP(C528,销售员!A:C,3,0)</f>
        <v>沪浙</v>
      </c>
      <c r="B528" s="29">
        <v>817567</v>
      </c>
      <c r="C528" s="16" t="s">
        <v>591</v>
      </c>
      <c r="D528" s="17" t="s">
        <v>736</v>
      </c>
      <c r="E528" s="17" t="s">
        <v>4165</v>
      </c>
      <c r="F528" s="16" t="s">
        <v>593</v>
      </c>
      <c r="G528" s="16" t="s">
        <v>737</v>
      </c>
      <c r="H528" s="16" t="s">
        <v>738</v>
      </c>
      <c r="I528" s="16" t="s">
        <v>4160</v>
      </c>
      <c r="J528" s="16" t="s">
        <v>79</v>
      </c>
      <c r="K528" s="16">
        <v>5463.06</v>
      </c>
      <c r="M528" s="15" t="s">
        <v>127</v>
      </c>
      <c r="N528" s="19">
        <v>45664.455474536997</v>
      </c>
    </row>
    <row r="529" spans="1:14" x14ac:dyDescent="0.3">
      <c r="A529" s="23" t="str">
        <f>VLOOKUP(C529,销售员!A:C,3,0)</f>
        <v>黑吉辽</v>
      </c>
      <c r="B529" s="29">
        <v>817581</v>
      </c>
      <c r="C529" s="16" t="s">
        <v>569</v>
      </c>
      <c r="D529" s="17" t="s">
        <v>741</v>
      </c>
      <c r="E529" s="17" t="s">
        <v>4165</v>
      </c>
      <c r="F529" s="16" t="s">
        <v>742</v>
      </c>
      <c r="G529" s="16" t="s">
        <v>743</v>
      </c>
      <c r="H529" s="16" t="s">
        <v>744</v>
      </c>
      <c r="I529" s="16" t="s">
        <v>4166</v>
      </c>
      <c r="J529" s="16" t="s">
        <v>79</v>
      </c>
      <c r="K529" s="16">
        <v>26530.560000000001</v>
      </c>
      <c r="L529" s="18">
        <v>29146.79</v>
      </c>
      <c r="M529" s="15" t="s">
        <v>94</v>
      </c>
      <c r="N529" s="19">
        <v>45664.4596296296</v>
      </c>
    </row>
    <row r="530" spans="1:14" x14ac:dyDescent="0.3">
      <c r="A530" s="23" t="str">
        <f>VLOOKUP(C530,销售员!A:C,3,0)</f>
        <v>黑吉辽</v>
      </c>
      <c r="B530" s="29">
        <v>817581</v>
      </c>
      <c r="C530" s="16" t="s">
        <v>569</v>
      </c>
      <c r="D530" s="17" t="s">
        <v>741</v>
      </c>
      <c r="E530" s="17" t="s">
        <v>4165</v>
      </c>
      <c r="F530" s="16" t="s">
        <v>742</v>
      </c>
      <c r="G530" s="16" t="s">
        <v>743</v>
      </c>
      <c r="H530" s="16" t="s">
        <v>744</v>
      </c>
      <c r="I530" s="16" t="s">
        <v>4167</v>
      </c>
      <c r="J530" s="16" t="s">
        <v>79</v>
      </c>
      <c r="K530" s="16">
        <v>537.6</v>
      </c>
      <c r="M530" s="15" t="s">
        <v>94</v>
      </c>
      <c r="N530" s="19">
        <v>45664.4596296296</v>
      </c>
    </row>
    <row r="531" spans="1:14" x14ac:dyDescent="0.3">
      <c r="A531" s="23" t="str">
        <f>VLOOKUP(C531,销售员!A:C,3,0)</f>
        <v>黑吉辽</v>
      </c>
      <c r="B531" s="29">
        <v>817581</v>
      </c>
      <c r="C531" s="16" t="s">
        <v>569</v>
      </c>
      <c r="D531" s="17" t="s">
        <v>741</v>
      </c>
      <c r="E531" s="17" t="s">
        <v>4165</v>
      </c>
      <c r="F531" s="16" t="s">
        <v>742</v>
      </c>
      <c r="G531" s="16" t="s">
        <v>743</v>
      </c>
      <c r="H531" s="16" t="s">
        <v>744</v>
      </c>
      <c r="I531" s="16" t="s">
        <v>4161</v>
      </c>
      <c r="J531" s="16" t="s">
        <v>79</v>
      </c>
      <c r="K531" s="16">
        <v>344.89728000000002</v>
      </c>
      <c r="M531" s="15" t="s">
        <v>94</v>
      </c>
      <c r="N531" s="19">
        <v>45664.4596296296</v>
      </c>
    </row>
    <row r="532" spans="1:14" x14ac:dyDescent="0.3">
      <c r="A532" s="23" t="str">
        <f>VLOOKUP(C532,销售员!A:C,3,0)</f>
        <v>黑吉辽</v>
      </c>
      <c r="B532" s="29">
        <v>817581</v>
      </c>
      <c r="C532" s="16" t="s">
        <v>569</v>
      </c>
      <c r="D532" s="17" t="s">
        <v>741</v>
      </c>
      <c r="E532" s="17" t="s">
        <v>4165</v>
      </c>
      <c r="F532" s="16" t="s">
        <v>742</v>
      </c>
      <c r="G532" s="16" t="s">
        <v>743</v>
      </c>
      <c r="H532" s="16" t="s">
        <v>744</v>
      </c>
      <c r="I532" s="16" t="s">
        <v>4160</v>
      </c>
      <c r="J532" s="16" t="s">
        <v>79</v>
      </c>
      <c r="K532" s="16">
        <v>406.0224</v>
      </c>
      <c r="M532" s="15" t="s">
        <v>94</v>
      </c>
      <c r="N532" s="19">
        <v>45664.4596296296</v>
      </c>
    </row>
    <row r="533" spans="1:14" x14ac:dyDescent="0.3">
      <c r="A533" s="23" t="str">
        <f>VLOOKUP(C533,销售员!A:C,3,0)</f>
        <v>福建</v>
      </c>
      <c r="B533" s="29">
        <v>817573</v>
      </c>
      <c r="C533" s="16" t="s">
        <v>226</v>
      </c>
      <c r="D533" s="17" t="s">
        <v>746</v>
      </c>
      <c r="E533" s="17" t="s">
        <v>4168</v>
      </c>
      <c r="F533" s="16" t="s">
        <v>747</v>
      </c>
      <c r="G533" s="16" t="s">
        <v>748</v>
      </c>
      <c r="H533" s="16" t="s">
        <v>749</v>
      </c>
      <c r="I533" s="16" t="s">
        <v>4158</v>
      </c>
      <c r="J533" s="16" t="s">
        <v>79</v>
      </c>
      <c r="K533" s="16">
        <v>118959.16</v>
      </c>
      <c r="L533" s="18">
        <v>124506.9</v>
      </c>
      <c r="M533" s="15" t="s">
        <v>105</v>
      </c>
      <c r="N533" s="19">
        <v>45664.462534722203</v>
      </c>
    </row>
    <row r="534" spans="1:14" x14ac:dyDescent="0.3">
      <c r="A534" s="23" t="str">
        <f>VLOOKUP(C534,销售员!A:C,3,0)</f>
        <v>福建</v>
      </c>
      <c r="B534" s="29">
        <v>817573</v>
      </c>
      <c r="C534" s="16" t="s">
        <v>226</v>
      </c>
      <c r="D534" s="17" t="s">
        <v>746</v>
      </c>
      <c r="E534" s="17" t="s">
        <v>4168</v>
      </c>
      <c r="F534" s="16" t="s">
        <v>747</v>
      </c>
      <c r="G534" s="16" t="s">
        <v>748</v>
      </c>
      <c r="H534" s="16" t="s">
        <v>749</v>
      </c>
      <c r="I534" s="16" t="s">
        <v>4159</v>
      </c>
      <c r="J534" s="16" t="s">
        <v>79</v>
      </c>
      <c r="K534" s="16">
        <v>0</v>
      </c>
      <c r="M534" s="15" t="s">
        <v>105</v>
      </c>
      <c r="N534" s="19">
        <v>45664.462534722203</v>
      </c>
    </row>
    <row r="535" spans="1:14" x14ac:dyDescent="0.3">
      <c r="A535" s="23" t="str">
        <f>VLOOKUP(C535,销售员!A:C,3,0)</f>
        <v>福建</v>
      </c>
      <c r="B535" s="29">
        <v>817573</v>
      </c>
      <c r="C535" s="16" t="s">
        <v>226</v>
      </c>
      <c r="D535" s="17" t="s">
        <v>746</v>
      </c>
      <c r="E535" s="17" t="s">
        <v>4168</v>
      </c>
      <c r="F535" s="16" t="s">
        <v>747</v>
      </c>
      <c r="G535" s="16" t="s">
        <v>748</v>
      </c>
      <c r="H535" s="16" t="s">
        <v>749</v>
      </c>
      <c r="I535" s="16" t="s">
        <v>4161</v>
      </c>
      <c r="J535" s="16" t="s">
        <v>79</v>
      </c>
      <c r="K535" s="16">
        <v>0</v>
      </c>
      <c r="M535" s="15" t="s">
        <v>105</v>
      </c>
      <c r="N535" s="19">
        <v>45664.462534722203</v>
      </c>
    </row>
    <row r="536" spans="1:14" x14ac:dyDescent="0.3">
      <c r="A536" s="23" t="str">
        <f>VLOOKUP(C536,销售员!A:C,3,0)</f>
        <v>福建</v>
      </c>
      <c r="B536" s="29">
        <v>817573</v>
      </c>
      <c r="C536" s="16" t="s">
        <v>226</v>
      </c>
      <c r="D536" s="17" t="s">
        <v>746</v>
      </c>
      <c r="E536" s="17" t="s">
        <v>4168</v>
      </c>
      <c r="F536" s="16" t="s">
        <v>747</v>
      </c>
      <c r="G536" s="16" t="s">
        <v>748</v>
      </c>
      <c r="H536" s="16" t="s">
        <v>749</v>
      </c>
      <c r="I536" s="16" t="s">
        <v>4160</v>
      </c>
      <c r="J536" s="16" t="s">
        <v>79</v>
      </c>
      <c r="K536" s="16">
        <v>1811.98</v>
      </c>
      <c r="M536" s="15" t="s">
        <v>105</v>
      </c>
      <c r="N536" s="19">
        <v>45664.462534722203</v>
      </c>
    </row>
    <row r="537" spans="1:14" x14ac:dyDescent="0.3">
      <c r="A537" s="23" t="str">
        <f>VLOOKUP(C537,销售员!A:C,3,0)</f>
        <v>京津冀</v>
      </c>
      <c r="B537" s="29">
        <v>819683</v>
      </c>
      <c r="C537" s="16" t="s">
        <v>415</v>
      </c>
      <c r="D537" s="17" t="s">
        <v>648</v>
      </c>
      <c r="E537" s="17" t="s">
        <v>4168</v>
      </c>
      <c r="F537" s="16" t="s">
        <v>649</v>
      </c>
      <c r="G537" s="16" t="s">
        <v>650</v>
      </c>
      <c r="H537" s="16" t="s">
        <v>651</v>
      </c>
      <c r="I537" s="16" t="s">
        <v>4158</v>
      </c>
      <c r="J537" s="16" t="s">
        <v>278</v>
      </c>
      <c r="K537" s="16">
        <v>0</v>
      </c>
      <c r="L537" s="18">
        <v>416116</v>
      </c>
      <c r="M537" s="15" t="s">
        <v>127</v>
      </c>
      <c r="N537" s="19">
        <v>45679.619224536997</v>
      </c>
    </row>
    <row r="538" spans="1:14" x14ac:dyDescent="0.3">
      <c r="A538" s="23" t="str">
        <f>VLOOKUP(C538,销售员!A:C,3,0)</f>
        <v>京津冀</v>
      </c>
      <c r="B538" s="29">
        <v>819683</v>
      </c>
      <c r="C538" s="16" t="s">
        <v>415</v>
      </c>
      <c r="D538" s="17" t="s">
        <v>648</v>
      </c>
      <c r="E538" s="17" t="s">
        <v>4168</v>
      </c>
      <c r="F538" s="16" t="s">
        <v>649</v>
      </c>
      <c r="G538" s="16" t="s">
        <v>650</v>
      </c>
      <c r="H538" s="16" t="s">
        <v>651</v>
      </c>
      <c r="I538" s="16" t="s">
        <v>4159</v>
      </c>
      <c r="J538" s="16" t="s">
        <v>278</v>
      </c>
      <c r="K538" s="16">
        <v>397578.03</v>
      </c>
      <c r="M538" s="15" t="s">
        <v>127</v>
      </c>
      <c r="N538" s="19">
        <v>45679.619224536997</v>
      </c>
    </row>
    <row r="539" spans="1:14" x14ac:dyDescent="0.3">
      <c r="A539" s="23" t="str">
        <f>VLOOKUP(C539,销售员!A:C,3,0)</f>
        <v>京津冀</v>
      </c>
      <c r="B539" s="29">
        <v>819683</v>
      </c>
      <c r="C539" s="16" t="s">
        <v>415</v>
      </c>
      <c r="D539" s="17" t="s">
        <v>648</v>
      </c>
      <c r="E539" s="17" t="s">
        <v>4168</v>
      </c>
      <c r="F539" s="16" t="s">
        <v>649</v>
      </c>
      <c r="G539" s="16" t="s">
        <v>650</v>
      </c>
      <c r="H539" s="16" t="s">
        <v>651</v>
      </c>
      <c r="I539" s="16" t="s">
        <v>4161</v>
      </c>
      <c r="J539" s="16" t="s">
        <v>278</v>
      </c>
      <c r="K539" s="16">
        <v>0</v>
      </c>
      <c r="M539" s="15" t="s">
        <v>127</v>
      </c>
      <c r="N539" s="19">
        <v>45679.619224536997</v>
      </c>
    </row>
    <row r="540" spans="1:14" x14ac:dyDescent="0.3">
      <c r="A540" s="23" t="str">
        <f>VLOOKUP(C540,销售员!A:C,3,0)</f>
        <v>京津冀</v>
      </c>
      <c r="B540" s="29">
        <v>819683</v>
      </c>
      <c r="C540" s="16" t="s">
        <v>415</v>
      </c>
      <c r="D540" s="17" t="s">
        <v>648</v>
      </c>
      <c r="E540" s="17" t="s">
        <v>4168</v>
      </c>
      <c r="F540" s="16" t="s">
        <v>649</v>
      </c>
      <c r="G540" s="16" t="s">
        <v>650</v>
      </c>
      <c r="H540" s="16" t="s">
        <v>651</v>
      </c>
      <c r="I540" s="16" t="s">
        <v>4160</v>
      </c>
      <c r="J540" s="16" t="s">
        <v>278</v>
      </c>
      <c r="K540" s="16">
        <v>6054.49</v>
      </c>
      <c r="M540" s="15" t="s">
        <v>127</v>
      </c>
      <c r="N540" s="19">
        <v>45679.619224536997</v>
      </c>
    </row>
    <row r="541" spans="1:14" x14ac:dyDescent="0.3">
      <c r="A541" s="23" t="str">
        <f>VLOOKUP(C541,销售员!A:C,3,0)</f>
        <v>福建</v>
      </c>
      <c r="B541" s="29">
        <v>817589</v>
      </c>
      <c r="C541" s="16" t="s">
        <v>226</v>
      </c>
      <c r="D541" s="17" t="s">
        <v>755</v>
      </c>
      <c r="E541" s="17" t="s">
        <v>4165</v>
      </c>
      <c r="F541" s="16" t="s">
        <v>756</v>
      </c>
      <c r="G541" s="16" t="s">
        <v>757</v>
      </c>
      <c r="H541" s="16" t="s">
        <v>758</v>
      </c>
      <c r="I541" s="16" t="s">
        <v>4166</v>
      </c>
      <c r="J541" s="16" t="s">
        <v>79</v>
      </c>
      <c r="K541" s="16">
        <v>371.38</v>
      </c>
      <c r="L541" s="18">
        <v>400</v>
      </c>
      <c r="M541" s="15" t="s">
        <v>105</v>
      </c>
      <c r="N541" s="19">
        <v>45664.4700115741</v>
      </c>
    </row>
    <row r="542" spans="1:14" x14ac:dyDescent="0.3">
      <c r="A542" s="23" t="str">
        <f>VLOOKUP(C542,销售员!A:C,3,0)</f>
        <v>福建</v>
      </c>
      <c r="B542" s="29">
        <v>817589</v>
      </c>
      <c r="C542" s="16" t="s">
        <v>226</v>
      </c>
      <c r="D542" s="17" t="s">
        <v>755</v>
      </c>
      <c r="E542" s="17" t="s">
        <v>4165</v>
      </c>
      <c r="F542" s="16" t="s">
        <v>756</v>
      </c>
      <c r="G542" s="16" t="s">
        <v>757</v>
      </c>
      <c r="H542" s="16" t="s">
        <v>758</v>
      </c>
      <c r="I542" s="16" t="s">
        <v>4167</v>
      </c>
      <c r="J542" s="16" t="s">
        <v>79</v>
      </c>
      <c r="K542" s="16">
        <v>0</v>
      </c>
      <c r="M542" s="15" t="s">
        <v>105</v>
      </c>
      <c r="N542" s="19">
        <v>45664.4700115741</v>
      </c>
    </row>
    <row r="543" spans="1:14" x14ac:dyDescent="0.3">
      <c r="A543" s="23" t="str">
        <f>VLOOKUP(C543,销售员!A:C,3,0)</f>
        <v>福建</v>
      </c>
      <c r="B543" s="29">
        <v>817589</v>
      </c>
      <c r="C543" s="16" t="s">
        <v>226</v>
      </c>
      <c r="D543" s="17" t="s">
        <v>755</v>
      </c>
      <c r="E543" s="17" t="s">
        <v>4165</v>
      </c>
      <c r="F543" s="16" t="s">
        <v>756</v>
      </c>
      <c r="G543" s="16" t="s">
        <v>757</v>
      </c>
      <c r="H543" s="16" t="s">
        <v>758</v>
      </c>
      <c r="I543" s="16" t="s">
        <v>4161</v>
      </c>
      <c r="J543" s="16" t="s">
        <v>79</v>
      </c>
      <c r="K543" s="16">
        <v>4.8279399999999999</v>
      </c>
      <c r="M543" s="15" t="s">
        <v>105</v>
      </c>
      <c r="N543" s="19">
        <v>45664.4700115741</v>
      </c>
    </row>
    <row r="544" spans="1:14" x14ac:dyDescent="0.3">
      <c r="A544" s="23" t="str">
        <f>VLOOKUP(C544,销售员!A:C,3,0)</f>
        <v>福建</v>
      </c>
      <c r="B544" s="29">
        <v>817589</v>
      </c>
      <c r="C544" s="16" t="s">
        <v>226</v>
      </c>
      <c r="D544" s="17" t="s">
        <v>755</v>
      </c>
      <c r="E544" s="17" t="s">
        <v>4165</v>
      </c>
      <c r="F544" s="16" t="s">
        <v>756</v>
      </c>
      <c r="G544" s="16" t="s">
        <v>757</v>
      </c>
      <c r="H544" s="16" t="s">
        <v>758</v>
      </c>
      <c r="I544" s="16" t="s">
        <v>4160</v>
      </c>
      <c r="J544" s="16" t="s">
        <v>79</v>
      </c>
      <c r="K544" s="16">
        <v>5.5707000000000004</v>
      </c>
      <c r="M544" s="15" t="s">
        <v>105</v>
      </c>
      <c r="N544" s="19">
        <v>45664.4700115741</v>
      </c>
    </row>
    <row r="545" spans="1:14" x14ac:dyDescent="0.3">
      <c r="A545" s="23" t="str">
        <f>VLOOKUP(C545,销售员!A:C,3,0)</f>
        <v>陕豫鲁</v>
      </c>
      <c r="B545" s="29">
        <v>817464</v>
      </c>
      <c r="C545" s="16" t="s">
        <v>140</v>
      </c>
      <c r="D545" s="17" t="s">
        <v>760</v>
      </c>
      <c r="E545" s="17" t="s">
        <v>4165</v>
      </c>
      <c r="F545" s="16" t="s">
        <v>142</v>
      </c>
      <c r="G545" s="16" t="s">
        <v>761</v>
      </c>
      <c r="H545" s="16" t="s">
        <v>762</v>
      </c>
      <c r="I545" s="16" t="s">
        <v>4158</v>
      </c>
      <c r="J545" s="16" t="s">
        <v>79</v>
      </c>
      <c r="K545" s="16">
        <v>7453.68</v>
      </c>
      <c r="L545" s="18">
        <v>8020</v>
      </c>
      <c r="M545" s="15" t="s">
        <v>83</v>
      </c>
      <c r="N545" s="19">
        <v>45664.476747685199</v>
      </c>
    </row>
    <row r="546" spans="1:14" x14ac:dyDescent="0.3">
      <c r="A546" s="23" t="str">
        <f>VLOOKUP(C546,销售员!A:C,3,0)</f>
        <v>陕豫鲁</v>
      </c>
      <c r="B546" s="29">
        <v>817464</v>
      </c>
      <c r="C546" s="16" t="s">
        <v>140</v>
      </c>
      <c r="D546" s="17" t="s">
        <v>760</v>
      </c>
      <c r="E546" s="17" t="s">
        <v>4165</v>
      </c>
      <c r="F546" s="16" t="s">
        <v>142</v>
      </c>
      <c r="G546" s="16" t="s">
        <v>761</v>
      </c>
      <c r="H546" s="16" t="s">
        <v>762</v>
      </c>
      <c r="I546" s="16" t="s">
        <v>4159</v>
      </c>
      <c r="J546" s="16" t="s">
        <v>79</v>
      </c>
      <c r="K546" s="16">
        <v>0</v>
      </c>
      <c r="M546" s="15" t="s">
        <v>83</v>
      </c>
      <c r="N546" s="19">
        <v>45664.476747685199</v>
      </c>
    </row>
    <row r="547" spans="1:14" x14ac:dyDescent="0.3">
      <c r="A547" s="23" t="str">
        <f>VLOOKUP(C547,销售员!A:C,3,0)</f>
        <v>陕豫鲁</v>
      </c>
      <c r="B547" s="29">
        <v>817464</v>
      </c>
      <c r="C547" s="16" t="s">
        <v>140</v>
      </c>
      <c r="D547" s="17" t="s">
        <v>760</v>
      </c>
      <c r="E547" s="17" t="s">
        <v>4165</v>
      </c>
      <c r="F547" s="16" t="s">
        <v>142</v>
      </c>
      <c r="G547" s="16" t="s">
        <v>761</v>
      </c>
      <c r="H547" s="16" t="s">
        <v>762</v>
      </c>
      <c r="I547" s="16" t="s">
        <v>4161</v>
      </c>
      <c r="J547" s="16" t="s">
        <v>79</v>
      </c>
      <c r="K547" s="16">
        <v>91.88</v>
      </c>
      <c r="M547" s="15" t="s">
        <v>83</v>
      </c>
      <c r="N547" s="19">
        <v>45664.476747685199</v>
      </c>
    </row>
    <row r="548" spans="1:14" x14ac:dyDescent="0.3">
      <c r="A548" s="23" t="str">
        <f>VLOOKUP(C548,销售员!A:C,3,0)</f>
        <v>陕豫鲁</v>
      </c>
      <c r="B548" s="29">
        <v>817464</v>
      </c>
      <c r="C548" s="16" t="s">
        <v>140</v>
      </c>
      <c r="D548" s="17" t="s">
        <v>760</v>
      </c>
      <c r="E548" s="17" t="s">
        <v>4165</v>
      </c>
      <c r="F548" s="16" t="s">
        <v>142</v>
      </c>
      <c r="G548" s="16" t="s">
        <v>761</v>
      </c>
      <c r="H548" s="16" t="s">
        <v>762</v>
      </c>
      <c r="I548" s="16" t="s">
        <v>4160</v>
      </c>
      <c r="J548" s="16" t="s">
        <v>79</v>
      </c>
      <c r="K548" s="16">
        <v>113.54</v>
      </c>
      <c r="M548" s="15" t="s">
        <v>83</v>
      </c>
      <c r="N548" s="19">
        <v>45664.476747685199</v>
      </c>
    </row>
    <row r="549" spans="1:14" x14ac:dyDescent="0.3">
      <c r="A549" s="23" t="str">
        <f>VLOOKUP(C549,销售员!A:C,3,0)</f>
        <v>陕豫鲁</v>
      </c>
      <c r="B549" s="29">
        <v>817578</v>
      </c>
      <c r="C549" s="16" t="s">
        <v>764</v>
      </c>
      <c r="D549" s="17" t="s">
        <v>765</v>
      </c>
      <c r="E549" s="17" t="s">
        <v>4165</v>
      </c>
      <c r="F549" s="16" t="s">
        <v>766</v>
      </c>
      <c r="G549" s="16" t="s">
        <v>767</v>
      </c>
      <c r="H549" s="16" t="s">
        <v>768</v>
      </c>
      <c r="I549" s="16" t="s">
        <v>4158</v>
      </c>
      <c r="J549" s="16" t="s">
        <v>79</v>
      </c>
      <c r="K549" s="16">
        <v>72111.240000000005</v>
      </c>
      <c r="L549" s="18">
        <v>80336.52</v>
      </c>
      <c r="M549" s="15" t="s">
        <v>83</v>
      </c>
      <c r="N549" s="19">
        <v>45664.481932870403</v>
      </c>
    </row>
    <row r="550" spans="1:14" x14ac:dyDescent="0.3">
      <c r="A550" s="23" t="str">
        <f>VLOOKUP(C550,销售员!A:C,3,0)</f>
        <v>陕豫鲁</v>
      </c>
      <c r="B550" s="29">
        <v>817578</v>
      </c>
      <c r="C550" s="16" t="s">
        <v>764</v>
      </c>
      <c r="D550" s="17" t="s">
        <v>765</v>
      </c>
      <c r="E550" s="17" t="s">
        <v>4165</v>
      </c>
      <c r="F550" s="16" t="s">
        <v>766</v>
      </c>
      <c r="G550" s="16" t="s">
        <v>767</v>
      </c>
      <c r="H550" s="16" t="s">
        <v>768</v>
      </c>
      <c r="I550" s="16" t="s">
        <v>4159</v>
      </c>
      <c r="J550" s="16" t="s">
        <v>79</v>
      </c>
      <c r="K550" s="16">
        <v>2577.7399999999998</v>
      </c>
      <c r="M550" s="15" t="s">
        <v>83</v>
      </c>
      <c r="N550" s="19">
        <v>45664.481932870403</v>
      </c>
    </row>
    <row r="551" spans="1:14" x14ac:dyDescent="0.3">
      <c r="A551" s="23" t="str">
        <f>VLOOKUP(C551,销售员!A:C,3,0)</f>
        <v>陕豫鲁</v>
      </c>
      <c r="B551" s="29">
        <v>817578</v>
      </c>
      <c r="C551" s="16" t="s">
        <v>764</v>
      </c>
      <c r="D551" s="17" t="s">
        <v>765</v>
      </c>
      <c r="E551" s="17" t="s">
        <v>4165</v>
      </c>
      <c r="F551" s="16" t="s">
        <v>766</v>
      </c>
      <c r="G551" s="16" t="s">
        <v>767</v>
      </c>
      <c r="H551" s="16" t="s">
        <v>768</v>
      </c>
      <c r="I551" s="16" t="s">
        <v>4161</v>
      </c>
      <c r="J551" s="16" t="s">
        <v>79</v>
      </c>
      <c r="K551" s="16">
        <v>894.63</v>
      </c>
      <c r="M551" s="15" t="s">
        <v>83</v>
      </c>
      <c r="N551" s="19">
        <v>45664.481932870403</v>
      </c>
    </row>
    <row r="552" spans="1:14" x14ac:dyDescent="0.3">
      <c r="A552" s="23" t="str">
        <f>VLOOKUP(C552,销售员!A:C,3,0)</f>
        <v>陕豫鲁</v>
      </c>
      <c r="B552" s="29">
        <v>817578</v>
      </c>
      <c r="C552" s="16" t="s">
        <v>764</v>
      </c>
      <c r="D552" s="17" t="s">
        <v>765</v>
      </c>
      <c r="E552" s="17" t="s">
        <v>4165</v>
      </c>
      <c r="F552" s="16" t="s">
        <v>766</v>
      </c>
      <c r="G552" s="16" t="s">
        <v>767</v>
      </c>
      <c r="H552" s="16" t="s">
        <v>768</v>
      </c>
      <c r="I552" s="16" t="s">
        <v>4160</v>
      </c>
      <c r="J552" s="16" t="s">
        <v>79</v>
      </c>
      <c r="K552" s="16">
        <v>1137.7</v>
      </c>
      <c r="M552" s="15" t="s">
        <v>83</v>
      </c>
      <c r="N552" s="19">
        <v>45664.481932870403</v>
      </c>
    </row>
    <row r="553" spans="1:14" x14ac:dyDescent="0.3">
      <c r="A553" s="23" t="str">
        <f>VLOOKUP(C553,销售员!A:C,3,0)</f>
        <v>陕豫鲁</v>
      </c>
      <c r="B553" s="29">
        <v>817600</v>
      </c>
      <c r="C553" s="16" t="s">
        <v>400</v>
      </c>
      <c r="D553" s="17" t="s">
        <v>769</v>
      </c>
      <c r="E553" s="17" t="s">
        <v>4172</v>
      </c>
      <c r="F553" s="16" t="s">
        <v>578</v>
      </c>
      <c r="G553" s="16" t="s">
        <v>770</v>
      </c>
      <c r="H553" s="16" t="s">
        <v>771</v>
      </c>
      <c r="I553" s="16" t="s">
        <v>4158</v>
      </c>
      <c r="J553" s="16" t="s">
        <v>79</v>
      </c>
      <c r="K553" s="16">
        <v>31215.91</v>
      </c>
      <c r="L553" s="18">
        <v>36641.800000000003</v>
      </c>
      <c r="M553" s="15" t="s">
        <v>83</v>
      </c>
      <c r="N553" s="19">
        <v>45664.4933101852</v>
      </c>
    </row>
    <row r="554" spans="1:14" x14ac:dyDescent="0.3">
      <c r="A554" s="23" t="str">
        <f>VLOOKUP(C554,销售员!A:C,3,0)</f>
        <v>陕豫鲁</v>
      </c>
      <c r="B554" s="29">
        <v>817600</v>
      </c>
      <c r="C554" s="16" t="s">
        <v>400</v>
      </c>
      <c r="D554" s="17" t="s">
        <v>769</v>
      </c>
      <c r="E554" s="17" t="s">
        <v>4172</v>
      </c>
      <c r="F554" s="16" t="s">
        <v>578</v>
      </c>
      <c r="G554" s="16" t="s">
        <v>770</v>
      </c>
      <c r="H554" s="16" t="s">
        <v>771</v>
      </c>
      <c r="I554" s="16" t="s">
        <v>4159</v>
      </c>
      <c r="J554" s="16" t="s">
        <v>79</v>
      </c>
      <c r="K554" s="16">
        <v>2884.9</v>
      </c>
      <c r="M554" s="15" t="s">
        <v>83</v>
      </c>
      <c r="N554" s="19">
        <v>45664.4933101852</v>
      </c>
    </row>
    <row r="555" spans="1:14" x14ac:dyDescent="0.3">
      <c r="A555" s="23" t="str">
        <f>VLOOKUP(C555,销售员!A:C,3,0)</f>
        <v>陕豫鲁</v>
      </c>
      <c r="B555" s="29">
        <v>817600</v>
      </c>
      <c r="C555" s="16" t="s">
        <v>400</v>
      </c>
      <c r="D555" s="17" t="s">
        <v>769</v>
      </c>
      <c r="E555" s="17" t="s">
        <v>4172</v>
      </c>
      <c r="F555" s="16" t="s">
        <v>578</v>
      </c>
      <c r="G555" s="16" t="s">
        <v>770</v>
      </c>
      <c r="H555" s="16" t="s">
        <v>771</v>
      </c>
      <c r="I555" s="16" t="s">
        <v>4161</v>
      </c>
      <c r="J555" s="16" t="s">
        <v>79</v>
      </c>
      <c r="K555" s="16">
        <v>372.98</v>
      </c>
      <c r="M555" s="15" t="s">
        <v>83</v>
      </c>
      <c r="N555" s="19">
        <v>45664.4933101852</v>
      </c>
    </row>
    <row r="556" spans="1:14" x14ac:dyDescent="0.3">
      <c r="A556" s="23" t="str">
        <f>VLOOKUP(C556,销售员!A:C,3,0)</f>
        <v>陕豫鲁</v>
      </c>
      <c r="B556" s="29">
        <v>817600</v>
      </c>
      <c r="C556" s="16" t="s">
        <v>400</v>
      </c>
      <c r="D556" s="17" t="s">
        <v>769</v>
      </c>
      <c r="E556" s="17" t="s">
        <v>4172</v>
      </c>
      <c r="F556" s="16" t="s">
        <v>578</v>
      </c>
      <c r="G556" s="16" t="s">
        <v>770</v>
      </c>
      <c r="H556" s="16" t="s">
        <v>771</v>
      </c>
      <c r="I556" s="16" t="s">
        <v>4160</v>
      </c>
      <c r="J556" s="16" t="s">
        <v>79</v>
      </c>
      <c r="K556" s="16">
        <v>519.01</v>
      </c>
      <c r="M556" s="15" t="s">
        <v>83</v>
      </c>
      <c r="N556" s="19">
        <v>45664.4933101852</v>
      </c>
    </row>
    <row r="557" spans="1:14" x14ac:dyDescent="0.3">
      <c r="A557" s="23" t="str">
        <f>VLOOKUP(C557,销售员!A:C,3,0)</f>
        <v>黑吉辽</v>
      </c>
      <c r="B557" s="29">
        <v>817629</v>
      </c>
      <c r="C557" s="16" t="s">
        <v>569</v>
      </c>
      <c r="D557" s="17" t="s">
        <v>772</v>
      </c>
      <c r="E557" s="17" t="s">
        <v>4171</v>
      </c>
      <c r="F557" s="16" t="s">
        <v>773</v>
      </c>
      <c r="G557" s="16" t="s">
        <v>774</v>
      </c>
      <c r="H557" s="16" t="s">
        <v>775</v>
      </c>
      <c r="I557" s="16" t="s">
        <v>4158</v>
      </c>
      <c r="J557" s="16" t="s">
        <v>79</v>
      </c>
      <c r="K557" s="16">
        <v>920.1</v>
      </c>
      <c r="L557" s="18">
        <v>963</v>
      </c>
      <c r="M557" s="15" t="s">
        <v>94</v>
      </c>
      <c r="N557" s="19">
        <v>45664.583611111098</v>
      </c>
    </row>
    <row r="558" spans="1:14" x14ac:dyDescent="0.3">
      <c r="A558" s="23" t="str">
        <f>VLOOKUP(C558,销售员!A:C,3,0)</f>
        <v>黑吉辽</v>
      </c>
      <c r="B558" s="29">
        <v>817629</v>
      </c>
      <c r="C558" s="16" t="s">
        <v>569</v>
      </c>
      <c r="D558" s="17" t="s">
        <v>772</v>
      </c>
      <c r="E558" s="17" t="s">
        <v>4171</v>
      </c>
      <c r="F558" s="16" t="s">
        <v>773</v>
      </c>
      <c r="G558" s="16" t="s">
        <v>774</v>
      </c>
      <c r="H558" s="16" t="s">
        <v>775</v>
      </c>
      <c r="I558" s="16" t="s">
        <v>4159</v>
      </c>
      <c r="J558" s="16" t="s">
        <v>79</v>
      </c>
      <c r="K558" s="16">
        <v>0</v>
      </c>
      <c r="M558" s="15" t="s">
        <v>94</v>
      </c>
      <c r="N558" s="19">
        <v>45664.583611111098</v>
      </c>
    </row>
    <row r="559" spans="1:14" x14ac:dyDescent="0.3">
      <c r="A559" s="23" t="str">
        <f>VLOOKUP(C559,销售员!A:C,3,0)</f>
        <v>黑吉辽</v>
      </c>
      <c r="B559" s="29">
        <v>817629</v>
      </c>
      <c r="C559" s="16" t="s">
        <v>569</v>
      </c>
      <c r="D559" s="17" t="s">
        <v>772</v>
      </c>
      <c r="E559" s="17" t="s">
        <v>4171</v>
      </c>
      <c r="F559" s="16" t="s">
        <v>773</v>
      </c>
      <c r="G559" s="16" t="s">
        <v>774</v>
      </c>
      <c r="H559" s="16" t="s">
        <v>775</v>
      </c>
      <c r="I559" s="16" t="s">
        <v>4161</v>
      </c>
      <c r="J559" s="16" t="s">
        <v>79</v>
      </c>
      <c r="K559" s="16">
        <v>0</v>
      </c>
      <c r="M559" s="15" t="s">
        <v>94</v>
      </c>
      <c r="N559" s="19">
        <v>45664.583611111098</v>
      </c>
    </row>
    <row r="560" spans="1:14" x14ac:dyDescent="0.3">
      <c r="A560" s="23" t="str">
        <f>VLOOKUP(C560,销售员!A:C,3,0)</f>
        <v>黑吉辽</v>
      </c>
      <c r="B560" s="29">
        <v>817629</v>
      </c>
      <c r="C560" s="16" t="s">
        <v>569</v>
      </c>
      <c r="D560" s="17" t="s">
        <v>772</v>
      </c>
      <c r="E560" s="17" t="s">
        <v>4171</v>
      </c>
      <c r="F560" s="16" t="s">
        <v>773</v>
      </c>
      <c r="G560" s="16" t="s">
        <v>774</v>
      </c>
      <c r="H560" s="16" t="s">
        <v>775</v>
      </c>
      <c r="I560" s="16" t="s">
        <v>4160</v>
      </c>
      <c r="J560" s="16" t="s">
        <v>79</v>
      </c>
      <c r="K560" s="16">
        <v>14.01</v>
      </c>
      <c r="M560" s="15" t="s">
        <v>94</v>
      </c>
      <c r="N560" s="19">
        <v>45664.583611111098</v>
      </c>
    </row>
    <row r="561" spans="1:14" x14ac:dyDescent="0.3">
      <c r="A561" s="23" t="str">
        <f>VLOOKUP(C561,销售员!A:C,3,0)</f>
        <v>京津冀</v>
      </c>
      <c r="B561" s="29">
        <v>817632</v>
      </c>
      <c r="C561" s="16" t="s">
        <v>776</v>
      </c>
      <c r="D561" s="17" t="s">
        <v>777</v>
      </c>
      <c r="E561" s="17" t="s">
        <v>4165</v>
      </c>
      <c r="F561" s="16" t="s">
        <v>778</v>
      </c>
      <c r="G561" s="16" t="s">
        <v>779</v>
      </c>
      <c r="H561" s="16" t="s">
        <v>780</v>
      </c>
      <c r="I561" s="16" t="s">
        <v>4158</v>
      </c>
      <c r="J561" s="16" t="s">
        <v>79</v>
      </c>
      <c r="K561" s="16">
        <v>16302.68</v>
      </c>
      <c r="L561" s="18">
        <v>17406</v>
      </c>
      <c r="M561" s="15" t="s">
        <v>94</v>
      </c>
      <c r="N561" s="19">
        <v>45664.584583333301</v>
      </c>
    </row>
    <row r="562" spans="1:14" x14ac:dyDescent="0.3">
      <c r="A562" s="23" t="str">
        <f>VLOOKUP(C562,销售员!A:C,3,0)</f>
        <v>京津冀</v>
      </c>
      <c r="B562" s="29">
        <v>817632</v>
      </c>
      <c r="C562" s="16" t="s">
        <v>776</v>
      </c>
      <c r="D562" s="17" t="s">
        <v>777</v>
      </c>
      <c r="E562" s="17" t="s">
        <v>4165</v>
      </c>
      <c r="F562" s="16" t="s">
        <v>778</v>
      </c>
      <c r="G562" s="16" t="s">
        <v>779</v>
      </c>
      <c r="H562" s="16" t="s">
        <v>780</v>
      </c>
      <c r="I562" s="16" t="s">
        <v>4159</v>
      </c>
      <c r="J562" s="16" t="s">
        <v>79</v>
      </c>
      <c r="K562" s="16">
        <v>0</v>
      </c>
      <c r="M562" s="15" t="s">
        <v>94</v>
      </c>
      <c r="N562" s="19">
        <v>45664.584583333301</v>
      </c>
    </row>
    <row r="563" spans="1:14" x14ac:dyDescent="0.3">
      <c r="A563" s="23" t="str">
        <f>VLOOKUP(C563,销售员!A:C,3,0)</f>
        <v>京津冀</v>
      </c>
      <c r="B563" s="29">
        <v>817632</v>
      </c>
      <c r="C563" s="16" t="s">
        <v>776</v>
      </c>
      <c r="D563" s="17" t="s">
        <v>777</v>
      </c>
      <c r="E563" s="17" t="s">
        <v>4165</v>
      </c>
      <c r="F563" s="16" t="s">
        <v>778</v>
      </c>
      <c r="G563" s="16" t="s">
        <v>779</v>
      </c>
      <c r="H563" s="16" t="s">
        <v>780</v>
      </c>
      <c r="I563" s="16" t="s">
        <v>4161</v>
      </c>
      <c r="J563" s="16" t="s">
        <v>79</v>
      </c>
      <c r="K563" s="16">
        <v>113.3</v>
      </c>
      <c r="M563" s="15" t="s">
        <v>94</v>
      </c>
      <c r="N563" s="19">
        <v>45664.584583333301</v>
      </c>
    </row>
    <row r="564" spans="1:14" x14ac:dyDescent="0.3">
      <c r="A564" s="23" t="str">
        <f>VLOOKUP(C564,销售员!A:C,3,0)</f>
        <v>京津冀</v>
      </c>
      <c r="B564" s="29">
        <v>817632</v>
      </c>
      <c r="C564" s="16" t="s">
        <v>776</v>
      </c>
      <c r="D564" s="17" t="s">
        <v>777</v>
      </c>
      <c r="E564" s="17" t="s">
        <v>4165</v>
      </c>
      <c r="F564" s="16" t="s">
        <v>778</v>
      </c>
      <c r="G564" s="16" t="s">
        <v>779</v>
      </c>
      <c r="H564" s="16" t="s">
        <v>780</v>
      </c>
      <c r="I564" s="16" t="s">
        <v>4160</v>
      </c>
      <c r="J564" s="16" t="s">
        <v>79</v>
      </c>
      <c r="K564" s="16">
        <v>248.14</v>
      </c>
      <c r="M564" s="15" t="s">
        <v>94</v>
      </c>
      <c r="N564" s="19">
        <v>45664.584583333301</v>
      </c>
    </row>
    <row r="565" spans="1:14" x14ac:dyDescent="0.3">
      <c r="A565" s="23" t="str">
        <f>VLOOKUP(C565,销售员!A:C,3,0)</f>
        <v>云贵川渝</v>
      </c>
      <c r="B565" s="29">
        <v>817575</v>
      </c>
      <c r="C565" s="16" t="s">
        <v>440</v>
      </c>
      <c r="D565" s="17" t="s">
        <v>782</v>
      </c>
      <c r="E565" s="17" t="s">
        <v>4168</v>
      </c>
      <c r="F565" s="16" t="s">
        <v>783</v>
      </c>
      <c r="G565" s="16" t="s">
        <v>784</v>
      </c>
      <c r="H565" s="16" t="s">
        <v>4181</v>
      </c>
      <c r="I565" s="16" t="s">
        <v>4158</v>
      </c>
      <c r="J565" s="16" t="s">
        <v>79</v>
      </c>
      <c r="K565" s="16">
        <v>23.12</v>
      </c>
      <c r="L565" s="18">
        <v>999624.14</v>
      </c>
      <c r="M565" s="15" t="s">
        <v>54</v>
      </c>
      <c r="N565" s="19">
        <v>45664.589537036998</v>
      </c>
    </row>
    <row r="566" spans="1:14" x14ac:dyDescent="0.3">
      <c r="A566" s="23" t="str">
        <f>VLOOKUP(C566,销售员!A:C,3,0)</f>
        <v>云贵川渝</v>
      </c>
      <c r="B566" s="29">
        <v>817575</v>
      </c>
      <c r="C566" s="16" t="s">
        <v>440</v>
      </c>
      <c r="D566" s="17" t="s">
        <v>782</v>
      </c>
      <c r="E566" s="17" t="s">
        <v>4168</v>
      </c>
      <c r="F566" s="16" t="s">
        <v>783</v>
      </c>
      <c r="G566" s="16" t="s">
        <v>784</v>
      </c>
      <c r="H566" s="16" t="s">
        <v>4181</v>
      </c>
      <c r="I566" s="16" t="s">
        <v>4159</v>
      </c>
      <c r="J566" s="16" t="s">
        <v>79</v>
      </c>
      <c r="K566" s="16">
        <v>955067.78</v>
      </c>
      <c r="M566" s="15" t="s">
        <v>54</v>
      </c>
      <c r="N566" s="19">
        <v>45664.589537036998</v>
      </c>
    </row>
    <row r="567" spans="1:14" x14ac:dyDescent="0.3">
      <c r="A567" s="23" t="str">
        <f>VLOOKUP(C567,销售员!A:C,3,0)</f>
        <v>云贵川渝</v>
      </c>
      <c r="B567" s="29">
        <v>817575</v>
      </c>
      <c r="C567" s="16" t="s">
        <v>440</v>
      </c>
      <c r="D567" s="17" t="s">
        <v>782</v>
      </c>
      <c r="E567" s="17" t="s">
        <v>4168</v>
      </c>
      <c r="F567" s="16" t="s">
        <v>783</v>
      </c>
      <c r="G567" s="16" t="s">
        <v>784</v>
      </c>
      <c r="H567" s="16" t="s">
        <v>4181</v>
      </c>
      <c r="I567" s="16" t="s">
        <v>4161</v>
      </c>
      <c r="J567" s="16" t="s">
        <v>79</v>
      </c>
      <c r="K567" s="16">
        <v>0</v>
      </c>
      <c r="M567" s="15" t="s">
        <v>54</v>
      </c>
      <c r="N567" s="19">
        <v>45664.589537036998</v>
      </c>
    </row>
    <row r="568" spans="1:14" x14ac:dyDescent="0.3">
      <c r="A568" s="23" t="str">
        <f>VLOOKUP(C568,销售员!A:C,3,0)</f>
        <v>云贵川渝</v>
      </c>
      <c r="B568" s="29">
        <v>817575</v>
      </c>
      <c r="C568" s="16" t="s">
        <v>440</v>
      </c>
      <c r="D568" s="17" t="s">
        <v>782</v>
      </c>
      <c r="E568" s="17" t="s">
        <v>4168</v>
      </c>
      <c r="F568" s="16" t="s">
        <v>783</v>
      </c>
      <c r="G568" s="16" t="s">
        <v>784</v>
      </c>
      <c r="H568" s="16" t="s">
        <v>4181</v>
      </c>
      <c r="I568" s="16" t="s">
        <v>4160</v>
      </c>
      <c r="J568" s="16" t="s">
        <v>79</v>
      </c>
      <c r="K568" s="16">
        <v>14544.56</v>
      </c>
      <c r="M568" s="15" t="s">
        <v>54</v>
      </c>
      <c r="N568" s="19">
        <v>45664.589537036998</v>
      </c>
    </row>
    <row r="569" spans="1:14" x14ac:dyDescent="0.3">
      <c r="A569" s="23" t="str">
        <f>VLOOKUP(C569,销售员!A:C,3,0)</f>
        <v>云贵川渝</v>
      </c>
      <c r="B569" s="29">
        <v>817575</v>
      </c>
      <c r="C569" s="16" t="s">
        <v>440</v>
      </c>
      <c r="D569" s="17" t="s">
        <v>782</v>
      </c>
      <c r="E569" s="17" t="s">
        <v>4168</v>
      </c>
      <c r="F569" s="16" t="s">
        <v>783</v>
      </c>
      <c r="G569" s="16" t="s">
        <v>784</v>
      </c>
      <c r="H569" s="16" t="s">
        <v>4182</v>
      </c>
      <c r="I569" s="16" t="s">
        <v>4158</v>
      </c>
      <c r="J569" s="16" t="s">
        <v>79</v>
      </c>
      <c r="K569" s="16">
        <v>12281051.710000001</v>
      </c>
      <c r="L569" s="18">
        <v>12853676.9</v>
      </c>
      <c r="M569" s="15" t="s">
        <v>54</v>
      </c>
      <c r="N569" s="19">
        <v>45664.589537036998</v>
      </c>
    </row>
    <row r="570" spans="1:14" x14ac:dyDescent="0.3">
      <c r="A570" s="23" t="str">
        <f>VLOOKUP(C570,销售员!A:C,3,0)</f>
        <v>云贵川渝</v>
      </c>
      <c r="B570" s="29">
        <v>817575</v>
      </c>
      <c r="C570" s="16" t="s">
        <v>440</v>
      </c>
      <c r="D570" s="17" t="s">
        <v>782</v>
      </c>
      <c r="E570" s="17" t="s">
        <v>4168</v>
      </c>
      <c r="F570" s="16" t="s">
        <v>783</v>
      </c>
      <c r="G570" s="16" t="s">
        <v>784</v>
      </c>
      <c r="H570" s="16" t="s">
        <v>4182</v>
      </c>
      <c r="I570" s="16" t="s">
        <v>4159</v>
      </c>
      <c r="J570" s="16" t="s">
        <v>79</v>
      </c>
      <c r="K570" s="16">
        <v>0</v>
      </c>
      <c r="M570" s="15" t="s">
        <v>54</v>
      </c>
      <c r="N570" s="19">
        <v>45664.589537036998</v>
      </c>
    </row>
    <row r="571" spans="1:14" x14ac:dyDescent="0.3">
      <c r="A571" s="23" t="str">
        <f>VLOOKUP(C571,销售员!A:C,3,0)</f>
        <v>云贵川渝</v>
      </c>
      <c r="B571" s="29">
        <v>817575</v>
      </c>
      <c r="C571" s="16" t="s">
        <v>440</v>
      </c>
      <c r="D571" s="17" t="s">
        <v>782</v>
      </c>
      <c r="E571" s="17" t="s">
        <v>4168</v>
      </c>
      <c r="F571" s="16" t="s">
        <v>783</v>
      </c>
      <c r="G571" s="16" t="s">
        <v>784</v>
      </c>
      <c r="H571" s="16" t="s">
        <v>4182</v>
      </c>
      <c r="I571" s="16" t="s">
        <v>4161</v>
      </c>
      <c r="J571" s="16" t="s">
        <v>79</v>
      </c>
      <c r="K571" s="16">
        <v>0</v>
      </c>
      <c r="M571" s="15" t="s">
        <v>54</v>
      </c>
      <c r="N571" s="19">
        <v>45664.589537036998</v>
      </c>
    </row>
    <row r="572" spans="1:14" x14ac:dyDescent="0.3">
      <c r="A572" s="23" t="str">
        <f>VLOOKUP(C572,销售员!A:C,3,0)</f>
        <v>云贵川渝</v>
      </c>
      <c r="B572" s="29">
        <v>817575</v>
      </c>
      <c r="C572" s="16" t="s">
        <v>440</v>
      </c>
      <c r="D572" s="17" t="s">
        <v>782</v>
      </c>
      <c r="E572" s="17" t="s">
        <v>4168</v>
      </c>
      <c r="F572" s="16" t="s">
        <v>783</v>
      </c>
      <c r="G572" s="16" t="s">
        <v>784</v>
      </c>
      <c r="H572" s="16" t="s">
        <v>4182</v>
      </c>
      <c r="I572" s="16" t="s">
        <v>4160</v>
      </c>
      <c r="J572" s="16" t="s">
        <v>79</v>
      </c>
      <c r="K572" s="16">
        <v>187017.24</v>
      </c>
      <c r="M572" s="15" t="s">
        <v>54</v>
      </c>
      <c r="N572" s="19">
        <v>45664.589537036998</v>
      </c>
    </row>
    <row r="573" spans="1:14" x14ac:dyDescent="0.3">
      <c r="A573" s="23" t="str">
        <f>VLOOKUP(C573,销售员!A:C,3,0)</f>
        <v>晋蒙宁</v>
      </c>
      <c r="B573" s="29">
        <v>817580</v>
      </c>
      <c r="C573" s="16" t="s">
        <v>129</v>
      </c>
      <c r="D573" s="17" t="s">
        <v>281</v>
      </c>
      <c r="E573" s="17" t="s">
        <v>4171</v>
      </c>
      <c r="F573" s="16" t="s">
        <v>282</v>
      </c>
      <c r="G573" s="16" t="s">
        <v>283</v>
      </c>
      <c r="H573" s="16" t="s">
        <v>284</v>
      </c>
      <c r="I573" s="16" t="s">
        <v>4158</v>
      </c>
      <c r="J573" s="16" t="s">
        <v>79</v>
      </c>
      <c r="K573" s="16">
        <v>7832235.3200000003</v>
      </c>
      <c r="L573" s="18">
        <v>8687263.25</v>
      </c>
      <c r="M573" s="15" t="s">
        <v>83</v>
      </c>
      <c r="N573" s="19">
        <v>45664.594594907401</v>
      </c>
    </row>
    <row r="574" spans="1:14" x14ac:dyDescent="0.3">
      <c r="A574" s="23" t="str">
        <f>VLOOKUP(C574,销售员!A:C,3,0)</f>
        <v>晋蒙宁</v>
      </c>
      <c r="B574" s="29">
        <v>817580</v>
      </c>
      <c r="C574" s="16" t="s">
        <v>129</v>
      </c>
      <c r="D574" s="17" t="s">
        <v>281</v>
      </c>
      <c r="E574" s="17" t="s">
        <v>4171</v>
      </c>
      <c r="F574" s="16" t="s">
        <v>282</v>
      </c>
      <c r="G574" s="16" t="s">
        <v>283</v>
      </c>
      <c r="H574" s="16" t="s">
        <v>284</v>
      </c>
      <c r="I574" s="16" t="s">
        <v>4159</v>
      </c>
      <c r="J574" s="16" t="s">
        <v>79</v>
      </c>
      <c r="K574" s="16">
        <v>468010.3</v>
      </c>
      <c r="M574" s="15" t="s">
        <v>83</v>
      </c>
      <c r="N574" s="19">
        <v>45664.594594907401</v>
      </c>
    </row>
    <row r="575" spans="1:14" x14ac:dyDescent="0.3">
      <c r="A575" s="23" t="str">
        <f>VLOOKUP(C575,销售员!A:C,3,0)</f>
        <v>晋蒙宁</v>
      </c>
      <c r="B575" s="29">
        <v>817580</v>
      </c>
      <c r="C575" s="16" t="s">
        <v>129</v>
      </c>
      <c r="D575" s="17" t="s">
        <v>281</v>
      </c>
      <c r="E575" s="17" t="s">
        <v>4171</v>
      </c>
      <c r="F575" s="16" t="s">
        <v>282</v>
      </c>
      <c r="G575" s="16" t="s">
        <v>283</v>
      </c>
      <c r="H575" s="16" t="s">
        <v>284</v>
      </c>
      <c r="I575" s="16" t="s">
        <v>4161</v>
      </c>
      <c r="J575" s="16" t="s">
        <v>79</v>
      </c>
      <c r="K575" s="16">
        <v>0</v>
      </c>
      <c r="M575" s="15" t="s">
        <v>83</v>
      </c>
      <c r="N575" s="19">
        <v>45664.594594907401</v>
      </c>
    </row>
    <row r="576" spans="1:14" x14ac:dyDescent="0.3">
      <c r="A576" s="23" t="str">
        <f>VLOOKUP(C576,销售员!A:C,3,0)</f>
        <v>晋蒙宁</v>
      </c>
      <c r="B576" s="29">
        <v>817580</v>
      </c>
      <c r="C576" s="16" t="s">
        <v>129</v>
      </c>
      <c r="D576" s="17" t="s">
        <v>281</v>
      </c>
      <c r="E576" s="17" t="s">
        <v>4171</v>
      </c>
      <c r="F576" s="16" t="s">
        <v>282</v>
      </c>
      <c r="G576" s="16" t="s">
        <v>283</v>
      </c>
      <c r="H576" s="16" t="s">
        <v>284</v>
      </c>
      <c r="I576" s="16" t="s">
        <v>4160</v>
      </c>
      <c r="J576" s="16" t="s">
        <v>79</v>
      </c>
      <c r="K576" s="16">
        <v>126399.76</v>
      </c>
      <c r="M576" s="15" t="s">
        <v>83</v>
      </c>
      <c r="N576" s="19">
        <v>45664.594594907401</v>
      </c>
    </row>
    <row r="577" spans="1:14" x14ac:dyDescent="0.3">
      <c r="A577" s="23" t="str">
        <f>VLOOKUP(C577,销售员!A:C,3,0)</f>
        <v>京津冀</v>
      </c>
      <c r="B577" s="29">
        <v>817470</v>
      </c>
      <c r="C577" s="16" t="s">
        <v>115</v>
      </c>
      <c r="D577" s="17" t="s">
        <v>75</v>
      </c>
      <c r="E577" s="17" t="s">
        <v>4172</v>
      </c>
      <c r="F577" s="16" t="s">
        <v>76</v>
      </c>
      <c r="G577" s="16" t="s">
        <v>77</v>
      </c>
      <c r="H577" s="16" t="s">
        <v>116</v>
      </c>
      <c r="I577" s="16" t="s">
        <v>4166</v>
      </c>
      <c r="J577" s="16" t="s">
        <v>79</v>
      </c>
      <c r="K577" s="16">
        <v>38655.24</v>
      </c>
      <c r="L577" s="18">
        <v>41612.400000000001</v>
      </c>
      <c r="M577" s="15" t="s">
        <v>83</v>
      </c>
      <c r="N577" s="19">
        <v>45664.613796296297</v>
      </c>
    </row>
    <row r="578" spans="1:14" x14ac:dyDescent="0.3">
      <c r="A578" s="23" t="str">
        <f>VLOOKUP(C578,销售员!A:C,3,0)</f>
        <v>京津冀</v>
      </c>
      <c r="B578" s="29">
        <v>817470</v>
      </c>
      <c r="C578" s="16" t="s">
        <v>115</v>
      </c>
      <c r="D578" s="17" t="s">
        <v>75</v>
      </c>
      <c r="E578" s="17" t="s">
        <v>4172</v>
      </c>
      <c r="F578" s="16" t="s">
        <v>76</v>
      </c>
      <c r="G578" s="16" t="s">
        <v>77</v>
      </c>
      <c r="H578" s="16" t="s">
        <v>116</v>
      </c>
      <c r="I578" s="16" t="s">
        <v>4167</v>
      </c>
      <c r="J578" s="16" t="s">
        <v>79</v>
      </c>
      <c r="K578" s="16">
        <v>0</v>
      </c>
      <c r="M578" s="15" t="s">
        <v>83</v>
      </c>
      <c r="N578" s="19">
        <v>45664.613796296297</v>
      </c>
    </row>
    <row r="579" spans="1:14" x14ac:dyDescent="0.3">
      <c r="A579" s="23" t="str">
        <f>VLOOKUP(C579,销售员!A:C,3,0)</f>
        <v>京津冀</v>
      </c>
      <c r="B579" s="29">
        <v>817470</v>
      </c>
      <c r="C579" s="16" t="s">
        <v>115</v>
      </c>
      <c r="D579" s="17" t="s">
        <v>75</v>
      </c>
      <c r="E579" s="17" t="s">
        <v>4172</v>
      </c>
      <c r="F579" s="16" t="s">
        <v>76</v>
      </c>
      <c r="G579" s="16" t="s">
        <v>77</v>
      </c>
      <c r="H579" s="16" t="s">
        <v>116</v>
      </c>
      <c r="I579" s="16" t="s">
        <v>4161</v>
      </c>
      <c r="J579" s="16" t="s">
        <v>79</v>
      </c>
      <c r="K579" s="16">
        <v>502.51812000000001</v>
      </c>
      <c r="M579" s="15" t="s">
        <v>83</v>
      </c>
      <c r="N579" s="19">
        <v>45664.613796296297</v>
      </c>
    </row>
    <row r="580" spans="1:14" x14ac:dyDescent="0.3">
      <c r="A580" s="23" t="str">
        <f>VLOOKUP(C580,销售员!A:C,3,0)</f>
        <v>京津冀</v>
      </c>
      <c r="B580" s="29">
        <v>817470</v>
      </c>
      <c r="C580" s="16" t="s">
        <v>115</v>
      </c>
      <c r="D580" s="17" t="s">
        <v>75</v>
      </c>
      <c r="E580" s="17" t="s">
        <v>4172</v>
      </c>
      <c r="F580" s="16" t="s">
        <v>76</v>
      </c>
      <c r="G580" s="16" t="s">
        <v>77</v>
      </c>
      <c r="H580" s="16" t="s">
        <v>116</v>
      </c>
      <c r="I580" s="16" t="s">
        <v>4160</v>
      </c>
      <c r="J580" s="16" t="s">
        <v>79</v>
      </c>
      <c r="K580" s="16">
        <v>579.82860000000005</v>
      </c>
      <c r="M580" s="15" t="s">
        <v>83</v>
      </c>
      <c r="N580" s="19">
        <v>45664.613796296297</v>
      </c>
    </row>
    <row r="581" spans="1:14" x14ac:dyDescent="0.3">
      <c r="A581" s="23" t="str">
        <f>VLOOKUP(C581,销售员!A:C,3,0)</f>
        <v>苏皖</v>
      </c>
      <c r="B581" s="29">
        <v>817593</v>
      </c>
      <c r="C581" s="16" t="s">
        <v>796</v>
      </c>
      <c r="D581" s="17" t="s">
        <v>797</v>
      </c>
      <c r="E581" s="17" t="s">
        <v>4165</v>
      </c>
      <c r="F581" s="16" t="s">
        <v>798</v>
      </c>
      <c r="G581" s="16" t="s">
        <v>799</v>
      </c>
      <c r="H581" s="16" t="s">
        <v>800</v>
      </c>
      <c r="I581" s="16" t="s">
        <v>4158</v>
      </c>
      <c r="J581" s="16" t="s">
        <v>79</v>
      </c>
      <c r="K581" s="16">
        <v>4574.24</v>
      </c>
      <c r="L581" s="18">
        <v>5409.86</v>
      </c>
      <c r="M581" s="15" t="s">
        <v>127</v>
      </c>
      <c r="N581" s="19">
        <v>45664.621863425898</v>
      </c>
    </row>
    <row r="582" spans="1:14" x14ac:dyDescent="0.3">
      <c r="A582" s="23" t="str">
        <f>VLOOKUP(C582,销售员!A:C,3,0)</f>
        <v>苏皖</v>
      </c>
      <c r="B582" s="29">
        <v>817593</v>
      </c>
      <c r="C582" s="16" t="s">
        <v>796</v>
      </c>
      <c r="D582" s="17" t="s">
        <v>797</v>
      </c>
      <c r="E582" s="17" t="s">
        <v>4165</v>
      </c>
      <c r="F582" s="16" t="s">
        <v>798</v>
      </c>
      <c r="G582" s="16" t="s">
        <v>799</v>
      </c>
      <c r="H582" s="16" t="s">
        <v>800</v>
      </c>
      <c r="I582" s="16" t="s">
        <v>4159</v>
      </c>
      <c r="J582" s="16" t="s">
        <v>79</v>
      </c>
      <c r="K582" s="16">
        <v>459.86</v>
      </c>
      <c r="M582" s="15" t="s">
        <v>127</v>
      </c>
      <c r="N582" s="19">
        <v>45664.621863425898</v>
      </c>
    </row>
    <row r="583" spans="1:14" x14ac:dyDescent="0.3">
      <c r="A583" s="23" t="str">
        <f>VLOOKUP(C583,销售员!A:C,3,0)</f>
        <v>苏皖</v>
      </c>
      <c r="B583" s="29">
        <v>817593</v>
      </c>
      <c r="C583" s="16" t="s">
        <v>796</v>
      </c>
      <c r="D583" s="17" t="s">
        <v>797</v>
      </c>
      <c r="E583" s="17" t="s">
        <v>4165</v>
      </c>
      <c r="F583" s="16" t="s">
        <v>798</v>
      </c>
      <c r="G583" s="16" t="s">
        <v>799</v>
      </c>
      <c r="H583" s="16" t="s">
        <v>800</v>
      </c>
      <c r="I583" s="16" t="s">
        <v>4161</v>
      </c>
      <c r="J583" s="16" t="s">
        <v>79</v>
      </c>
      <c r="K583" s="16">
        <v>55.66</v>
      </c>
      <c r="M583" s="15" t="s">
        <v>127</v>
      </c>
      <c r="N583" s="19">
        <v>45664.621863425898</v>
      </c>
    </row>
    <row r="584" spans="1:14" x14ac:dyDescent="0.3">
      <c r="A584" s="23" t="str">
        <f>VLOOKUP(C584,销售员!A:C,3,0)</f>
        <v>苏皖</v>
      </c>
      <c r="B584" s="29">
        <v>817593</v>
      </c>
      <c r="C584" s="16" t="s">
        <v>796</v>
      </c>
      <c r="D584" s="17" t="s">
        <v>797</v>
      </c>
      <c r="E584" s="17" t="s">
        <v>4165</v>
      </c>
      <c r="F584" s="16" t="s">
        <v>798</v>
      </c>
      <c r="G584" s="16" t="s">
        <v>799</v>
      </c>
      <c r="H584" s="16" t="s">
        <v>800</v>
      </c>
      <c r="I584" s="16" t="s">
        <v>4160</v>
      </c>
      <c r="J584" s="16" t="s">
        <v>79</v>
      </c>
      <c r="K584" s="16">
        <v>76.66</v>
      </c>
      <c r="M584" s="15" t="s">
        <v>127</v>
      </c>
      <c r="N584" s="19">
        <v>45664.621863425898</v>
      </c>
    </row>
    <row r="585" spans="1:14" x14ac:dyDescent="0.3">
      <c r="A585" s="23" t="str">
        <f>VLOOKUP(C585,销售员!A:C,3,0)</f>
        <v>福建</v>
      </c>
      <c r="B585" s="29">
        <v>817594</v>
      </c>
      <c r="C585" s="16" t="s">
        <v>226</v>
      </c>
      <c r="D585" s="17" t="s">
        <v>803</v>
      </c>
      <c r="E585" s="17" t="s">
        <v>4165</v>
      </c>
      <c r="F585" s="16" t="s">
        <v>747</v>
      </c>
      <c r="G585" s="16" t="s">
        <v>804</v>
      </c>
      <c r="H585" s="16" t="s">
        <v>805</v>
      </c>
      <c r="I585" s="16" t="s">
        <v>4158</v>
      </c>
      <c r="J585" s="16" t="s">
        <v>79</v>
      </c>
      <c r="K585" s="16">
        <v>548029.35</v>
      </c>
      <c r="L585" s="18">
        <v>798697.54</v>
      </c>
      <c r="M585" s="15" t="s">
        <v>105</v>
      </c>
      <c r="N585" s="19">
        <v>45664.660428240699</v>
      </c>
    </row>
    <row r="586" spans="1:14" x14ac:dyDescent="0.3">
      <c r="A586" s="23" t="str">
        <f>VLOOKUP(C586,销售员!A:C,3,0)</f>
        <v>福建</v>
      </c>
      <c r="B586" s="29">
        <v>817594</v>
      </c>
      <c r="C586" s="16" t="s">
        <v>226</v>
      </c>
      <c r="D586" s="17" t="s">
        <v>803</v>
      </c>
      <c r="E586" s="17" t="s">
        <v>4165</v>
      </c>
      <c r="F586" s="16" t="s">
        <v>747</v>
      </c>
      <c r="G586" s="16" t="s">
        <v>804</v>
      </c>
      <c r="H586" s="16" t="s">
        <v>805</v>
      </c>
      <c r="I586" s="16" t="s">
        <v>4159</v>
      </c>
      <c r="J586" s="16" t="s">
        <v>79</v>
      </c>
      <c r="K586" s="16">
        <v>196760.77</v>
      </c>
      <c r="M586" s="15" t="s">
        <v>105</v>
      </c>
      <c r="N586" s="19">
        <v>45664.660428240699</v>
      </c>
    </row>
    <row r="587" spans="1:14" x14ac:dyDescent="0.3">
      <c r="A587" s="23" t="str">
        <f>VLOOKUP(C587,销售员!A:C,3,0)</f>
        <v>福建</v>
      </c>
      <c r="B587" s="29">
        <v>817594</v>
      </c>
      <c r="C587" s="16" t="s">
        <v>226</v>
      </c>
      <c r="D587" s="17" t="s">
        <v>803</v>
      </c>
      <c r="E587" s="17" t="s">
        <v>4165</v>
      </c>
      <c r="F587" s="16" t="s">
        <v>747</v>
      </c>
      <c r="G587" s="16" t="s">
        <v>804</v>
      </c>
      <c r="H587" s="16" t="s">
        <v>805</v>
      </c>
      <c r="I587" s="16" t="s">
        <v>4161</v>
      </c>
      <c r="J587" s="16" t="s">
        <v>79</v>
      </c>
      <c r="K587" s="16">
        <v>6623.88</v>
      </c>
      <c r="M587" s="15" t="s">
        <v>105</v>
      </c>
      <c r="N587" s="19">
        <v>45664.660428240699</v>
      </c>
    </row>
    <row r="588" spans="1:14" x14ac:dyDescent="0.3">
      <c r="A588" s="23" t="str">
        <f>VLOOKUP(C588,销售员!A:C,3,0)</f>
        <v>福建</v>
      </c>
      <c r="B588" s="29">
        <v>817594</v>
      </c>
      <c r="C588" s="16" t="s">
        <v>226</v>
      </c>
      <c r="D588" s="17" t="s">
        <v>803</v>
      </c>
      <c r="E588" s="17" t="s">
        <v>4165</v>
      </c>
      <c r="F588" s="16" t="s">
        <v>747</v>
      </c>
      <c r="G588" s="16" t="s">
        <v>804</v>
      </c>
      <c r="H588" s="16" t="s">
        <v>805</v>
      </c>
      <c r="I588" s="16" t="s">
        <v>4160</v>
      </c>
      <c r="J588" s="16" t="s">
        <v>79</v>
      </c>
      <c r="K588" s="16">
        <v>11342.17</v>
      </c>
      <c r="M588" s="15" t="s">
        <v>105</v>
      </c>
      <c r="N588" s="19">
        <v>45664.660428240699</v>
      </c>
    </row>
    <row r="589" spans="1:14" x14ac:dyDescent="0.3">
      <c r="A589" s="23" t="str">
        <f>VLOOKUP(C589,销售员!A:C,3,0)</f>
        <v>湘桂琼</v>
      </c>
      <c r="B589" s="29">
        <v>817665</v>
      </c>
      <c r="C589" s="16" t="s">
        <v>969</v>
      </c>
      <c r="D589" s="17" t="s">
        <v>970</v>
      </c>
      <c r="E589" s="17" t="s">
        <v>4165</v>
      </c>
      <c r="F589" s="16" t="s">
        <v>971</v>
      </c>
      <c r="G589" s="16" t="s">
        <v>972</v>
      </c>
      <c r="H589" s="16" t="s">
        <v>973</v>
      </c>
      <c r="I589" s="16" t="s">
        <v>4158</v>
      </c>
      <c r="J589" s="16" t="s">
        <v>79</v>
      </c>
      <c r="K589" s="16">
        <v>1744982.82</v>
      </c>
      <c r="L589" s="18">
        <v>2125911.89</v>
      </c>
      <c r="M589" s="15" t="s">
        <v>105</v>
      </c>
      <c r="N589" s="19">
        <v>45664.6629398148</v>
      </c>
    </row>
    <row r="590" spans="1:14" x14ac:dyDescent="0.3">
      <c r="A590" s="23" t="str">
        <f>VLOOKUP(C590,销售员!A:C,3,0)</f>
        <v>湘桂琼</v>
      </c>
      <c r="B590" s="29">
        <v>817665</v>
      </c>
      <c r="C590" s="16" t="s">
        <v>969</v>
      </c>
      <c r="D590" s="17" t="s">
        <v>970</v>
      </c>
      <c r="E590" s="17" t="s">
        <v>4165</v>
      </c>
      <c r="F590" s="16" t="s">
        <v>971</v>
      </c>
      <c r="G590" s="16" t="s">
        <v>972</v>
      </c>
      <c r="H590" s="16" t="s">
        <v>973</v>
      </c>
      <c r="I590" s="16" t="s">
        <v>4159</v>
      </c>
      <c r="J590" s="16" t="s">
        <v>79</v>
      </c>
      <c r="K590" s="16">
        <v>231458.52</v>
      </c>
      <c r="M590" s="15" t="s">
        <v>105</v>
      </c>
      <c r="N590" s="19">
        <v>45664.6629398148</v>
      </c>
    </row>
    <row r="591" spans="1:14" x14ac:dyDescent="0.3">
      <c r="A591" s="23" t="str">
        <f>VLOOKUP(C591,销售员!A:C,3,0)</f>
        <v>湘桂琼</v>
      </c>
      <c r="B591" s="29">
        <v>817665</v>
      </c>
      <c r="C591" s="16" t="s">
        <v>969</v>
      </c>
      <c r="D591" s="17" t="s">
        <v>970</v>
      </c>
      <c r="E591" s="17" t="s">
        <v>4165</v>
      </c>
      <c r="F591" s="16" t="s">
        <v>971</v>
      </c>
      <c r="G591" s="16" t="s">
        <v>972</v>
      </c>
      <c r="H591" s="16" t="s">
        <v>973</v>
      </c>
      <c r="I591" s="16" t="s">
        <v>4161</v>
      </c>
      <c r="J591" s="16" t="s">
        <v>79</v>
      </c>
      <c r="K591" s="16">
        <v>18887.98</v>
      </c>
      <c r="M591" s="15" t="s">
        <v>105</v>
      </c>
      <c r="N591" s="19">
        <v>45664.6629398148</v>
      </c>
    </row>
    <row r="592" spans="1:14" x14ac:dyDescent="0.3">
      <c r="A592" s="23" t="str">
        <f>VLOOKUP(C592,销售员!A:C,3,0)</f>
        <v>湘桂琼</v>
      </c>
      <c r="B592" s="29">
        <v>817665</v>
      </c>
      <c r="C592" s="16" t="s">
        <v>969</v>
      </c>
      <c r="D592" s="17" t="s">
        <v>970</v>
      </c>
      <c r="E592" s="17" t="s">
        <v>4165</v>
      </c>
      <c r="F592" s="16" t="s">
        <v>971</v>
      </c>
      <c r="G592" s="16" t="s">
        <v>972</v>
      </c>
      <c r="H592" s="16" t="s">
        <v>973</v>
      </c>
      <c r="I592" s="16" t="s">
        <v>4160</v>
      </c>
      <c r="J592" s="16" t="s">
        <v>79</v>
      </c>
      <c r="K592" s="16">
        <v>30098.48</v>
      </c>
      <c r="M592" s="15" t="s">
        <v>105</v>
      </c>
      <c r="N592" s="19">
        <v>45664.6629398148</v>
      </c>
    </row>
    <row r="593" spans="1:14" x14ac:dyDescent="0.3">
      <c r="A593" s="23" t="str">
        <f>VLOOKUP(C593,销售员!A:C,3,0)</f>
        <v>陕豫鲁</v>
      </c>
      <c r="B593" s="29">
        <v>817662</v>
      </c>
      <c r="C593" s="16" t="s">
        <v>400</v>
      </c>
      <c r="D593" s="17" t="s">
        <v>812</v>
      </c>
      <c r="E593" s="17" t="s">
        <v>4172</v>
      </c>
      <c r="F593" s="16" t="s">
        <v>813</v>
      </c>
      <c r="G593" s="16" t="s">
        <v>814</v>
      </c>
      <c r="H593" s="16" t="s">
        <v>815</v>
      </c>
      <c r="I593" s="16" t="s">
        <v>4158</v>
      </c>
      <c r="J593" s="16" t="s">
        <v>79</v>
      </c>
      <c r="K593" s="16">
        <v>4797.4399999999996</v>
      </c>
      <c r="L593" s="18">
        <v>10050.4</v>
      </c>
      <c r="M593" s="15" t="s">
        <v>83</v>
      </c>
      <c r="N593" s="19">
        <v>45664.664409722202</v>
      </c>
    </row>
    <row r="594" spans="1:14" x14ac:dyDescent="0.3">
      <c r="A594" s="23" t="str">
        <f>VLOOKUP(C594,销售员!A:C,3,0)</f>
        <v>陕豫鲁</v>
      </c>
      <c r="B594" s="29">
        <v>817662</v>
      </c>
      <c r="C594" s="16" t="s">
        <v>400</v>
      </c>
      <c r="D594" s="17" t="s">
        <v>812</v>
      </c>
      <c r="E594" s="17" t="s">
        <v>4172</v>
      </c>
      <c r="F594" s="16" t="s">
        <v>813</v>
      </c>
      <c r="G594" s="16" t="s">
        <v>814</v>
      </c>
      <c r="H594" s="16" t="s">
        <v>815</v>
      </c>
      <c r="I594" s="16" t="s">
        <v>4159</v>
      </c>
      <c r="J594" s="16" t="s">
        <v>79</v>
      </c>
      <c r="K594" s="16">
        <v>4656.72</v>
      </c>
      <c r="M594" s="15" t="s">
        <v>83</v>
      </c>
      <c r="N594" s="19">
        <v>45664.664409722202</v>
      </c>
    </row>
    <row r="595" spans="1:14" x14ac:dyDescent="0.3">
      <c r="A595" s="23" t="str">
        <f>VLOOKUP(C595,销售员!A:C,3,0)</f>
        <v>陕豫鲁</v>
      </c>
      <c r="B595" s="29">
        <v>817662</v>
      </c>
      <c r="C595" s="16" t="s">
        <v>400</v>
      </c>
      <c r="D595" s="17" t="s">
        <v>812</v>
      </c>
      <c r="E595" s="17" t="s">
        <v>4172</v>
      </c>
      <c r="F595" s="16" t="s">
        <v>813</v>
      </c>
      <c r="G595" s="16" t="s">
        <v>814</v>
      </c>
      <c r="H595" s="16" t="s">
        <v>815</v>
      </c>
      <c r="I595" s="16" t="s">
        <v>4161</v>
      </c>
      <c r="J595" s="16" t="s">
        <v>79</v>
      </c>
      <c r="K595" s="16">
        <v>0</v>
      </c>
      <c r="M595" s="15" t="s">
        <v>83</v>
      </c>
      <c r="N595" s="19">
        <v>45664.664409722202</v>
      </c>
    </row>
    <row r="596" spans="1:14" x14ac:dyDescent="0.3">
      <c r="A596" s="23" t="str">
        <f>VLOOKUP(C596,销售员!A:C,3,0)</f>
        <v>陕豫鲁</v>
      </c>
      <c r="B596" s="29">
        <v>817662</v>
      </c>
      <c r="C596" s="16" t="s">
        <v>400</v>
      </c>
      <c r="D596" s="17" t="s">
        <v>812</v>
      </c>
      <c r="E596" s="17" t="s">
        <v>4172</v>
      </c>
      <c r="F596" s="16" t="s">
        <v>813</v>
      </c>
      <c r="G596" s="16" t="s">
        <v>814</v>
      </c>
      <c r="H596" s="16" t="s">
        <v>815</v>
      </c>
      <c r="I596" s="16" t="s">
        <v>4160</v>
      </c>
      <c r="J596" s="16" t="s">
        <v>79</v>
      </c>
      <c r="K596" s="16">
        <v>143.97</v>
      </c>
      <c r="M596" s="15" t="s">
        <v>83</v>
      </c>
      <c r="N596" s="19">
        <v>45664.664409722202</v>
      </c>
    </row>
    <row r="597" spans="1:14" x14ac:dyDescent="0.3">
      <c r="A597" s="23" t="str">
        <f>VLOOKUP(C597,销售员!A:C,3,0)</f>
        <v>京津冀</v>
      </c>
      <c r="B597" s="29">
        <v>817673</v>
      </c>
      <c r="C597" s="16" t="s">
        <v>260</v>
      </c>
      <c r="D597" s="17" t="s">
        <v>261</v>
      </c>
      <c r="E597" s="17" t="s">
        <v>4165</v>
      </c>
      <c r="F597" s="16" t="s">
        <v>262</v>
      </c>
      <c r="G597" s="16" t="s">
        <v>263</v>
      </c>
      <c r="H597" s="16" t="s">
        <v>264</v>
      </c>
      <c r="I597" s="16" t="s">
        <v>4166</v>
      </c>
      <c r="J597" s="16" t="s">
        <v>79</v>
      </c>
      <c r="K597" s="16">
        <v>129.86000000000001</v>
      </c>
      <c r="L597" s="18">
        <v>137.26</v>
      </c>
      <c r="M597" s="15" t="s">
        <v>94</v>
      </c>
      <c r="N597" s="19">
        <v>45664.6656365741</v>
      </c>
    </row>
    <row r="598" spans="1:14" x14ac:dyDescent="0.3">
      <c r="A598" s="23" t="str">
        <f>VLOOKUP(C598,销售员!A:C,3,0)</f>
        <v>京津冀</v>
      </c>
      <c r="B598" s="29">
        <v>817673</v>
      </c>
      <c r="C598" s="16" t="s">
        <v>260</v>
      </c>
      <c r="D598" s="17" t="s">
        <v>261</v>
      </c>
      <c r="E598" s="17" t="s">
        <v>4165</v>
      </c>
      <c r="F598" s="16" t="s">
        <v>262</v>
      </c>
      <c r="G598" s="16" t="s">
        <v>263</v>
      </c>
      <c r="H598" s="16" t="s">
        <v>264</v>
      </c>
      <c r="I598" s="16" t="s">
        <v>4167</v>
      </c>
      <c r="J598" s="16" t="s">
        <v>79</v>
      </c>
      <c r="K598" s="16">
        <v>1.3</v>
      </c>
      <c r="M598" s="15" t="s">
        <v>94</v>
      </c>
      <c r="N598" s="19">
        <v>45664.6656365741</v>
      </c>
    </row>
    <row r="599" spans="1:14" x14ac:dyDescent="0.3">
      <c r="A599" s="23" t="str">
        <f>VLOOKUP(C599,销售员!A:C,3,0)</f>
        <v>京津冀</v>
      </c>
      <c r="B599" s="29">
        <v>817673</v>
      </c>
      <c r="C599" s="16" t="s">
        <v>260</v>
      </c>
      <c r="D599" s="17" t="s">
        <v>261</v>
      </c>
      <c r="E599" s="17" t="s">
        <v>4165</v>
      </c>
      <c r="F599" s="16" t="s">
        <v>262</v>
      </c>
      <c r="G599" s="16" t="s">
        <v>263</v>
      </c>
      <c r="H599" s="16" t="s">
        <v>264</v>
      </c>
      <c r="I599" s="16" t="s">
        <v>4161</v>
      </c>
      <c r="J599" s="16" t="s">
        <v>79</v>
      </c>
      <c r="K599" s="16">
        <v>1.68818</v>
      </c>
      <c r="M599" s="15" t="s">
        <v>94</v>
      </c>
      <c r="N599" s="19">
        <v>45664.6656365741</v>
      </c>
    </row>
    <row r="600" spans="1:14" x14ac:dyDescent="0.3">
      <c r="A600" s="23" t="str">
        <f>VLOOKUP(C600,销售员!A:C,3,0)</f>
        <v>京津冀</v>
      </c>
      <c r="B600" s="29">
        <v>817673</v>
      </c>
      <c r="C600" s="16" t="s">
        <v>260</v>
      </c>
      <c r="D600" s="17" t="s">
        <v>261</v>
      </c>
      <c r="E600" s="17" t="s">
        <v>4165</v>
      </c>
      <c r="F600" s="16" t="s">
        <v>262</v>
      </c>
      <c r="G600" s="16" t="s">
        <v>263</v>
      </c>
      <c r="H600" s="16" t="s">
        <v>264</v>
      </c>
      <c r="I600" s="16" t="s">
        <v>4160</v>
      </c>
      <c r="J600" s="16" t="s">
        <v>79</v>
      </c>
      <c r="K600" s="16">
        <v>1.9674</v>
      </c>
      <c r="M600" s="15" t="s">
        <v>94</v>
      </c>
      <c r="N600" s="19">
        <v>45664.6656365741</v>
      </c>
    </row>
    <row r="601" spans="1:14" x14ac:dyDescent="0.3">
      <c r="A601" s="23" t="str">
        <f>VLOOKUP(C601,销售员!A:C,3,0)</f>
        <v>京津冀</v>
      </c>
      <c r="B601" s="29">
        <v>817671</v>
      </c>
      <c r="C601" s="16" t="s">
        <v>816</v>
      </c>
      <c r="D601" s="17" t="s">
        <v>817</v>
      </c>
      <c r="E601" s="17" t="s">
        <v>4165</v>
      </c>
      <c r="F601" s="16" t="s">
        <v>818</v>
      </c>
      <c r="G601" s="16" t="s">
        <v>819</v>
      </c>
      <c r="H601" s="16" t="s">
        <v>820</v>
      </c>
      <c r="I601" s="16" t="s">
        <v>4158</v>
      </c>
      <c r="J601" s="16" t="s">
        <v>79</v>
      </c>
      <c r="K601" s="16">
        <v>4520</v>
      </c>
      <c r="L601" s="18">
        <v>4800</v>
      </c>
      <c r="M601" s="15" t="s">
        <v>83</v>
      </c>
      <c r="N601" s="19">
        <v>45664.668437499997</v>
      </c>
    </row>
    <row r="602" spans="1:14" x14ac:dyDescent="0.3">
      <c r="A602" s="23" t="str">
        <f>VLOOKUP(C602,销售员!A:C,3,0)</f>
        <v>京津冀</v>
      </c>
      <c r="B602" s="29">
        <v>817671</v>
      </c>
      <c r="C602" s="16" t="s">
        <v>816</v>
      </c>
      <c r="D602" s="17" t="s">
        <v>817</v>
      </c>
      <c r="E602" s="17" t="s">
        <v>4165</v>
      </c>
      <c r="F602" s="16" t="s">
        <v>818</v>
      </c>
      <c r="G602" s="16" t="s">
        <v>819</v>
      </c>
      <c r="H602" s="16" t="s">
        <v>820</v>
      </c>
      <c r="I602" s="16" t="s">
        <v>4159</v>
      </c>
      <c r="J602" s="16" t="s">
        <v>79</v>
      </c>
      <c r="K602" s="16">
        <v>0</v>
      </c>
      <c r="M602" s="15" t="s">
        <v>83</v>
      </c>
      <c r="N602" s="19">
        <v>45664.668437499997</v>
      </c>
    </row>
    <row r="603" spans="1:14" x14ac:dyDescent="0.3">
      <c r="A603" s="23" t="str">
        <f>VLOOKUP(C603,销售员!A:C,3,0)</f>
        <v>京津冀</v>
      </c>
      <c r="B603" s="29">
        <v>817671</v>
      </c>
      <c r="C603" s="16" t="s">
        <v>816</v>
      </c>
      <c r="D603" s="17" t="s">
        <v>817</v>
      </c>
      <c r="E603" s="17" t="s">
        <v>4165</v>
      </c>
      <c r="F603" s="16" t="s">
        <v>818</v>
      </c>
      <c r="G603" s="16" t="s">
        <v>819</v>
      </c>
      <c r="H603" s="16" t="s">
        <v>820</v>
      </c>
      <c r="I603" s="16" t="s">
        <v>4161</v>
      </c>
      <c r="J603" s="16" t="s">
        <v>79</v>
      </c>
      <c r="K603" s="16">
        <v>0</v>
      </c>
      <c r="M603" s="15" t="s">
        <v>83</v>
      </c>
      <c r="N603" s="19">
        <v>45664.668437499997</v>
      </c>
    </row>
    <row r="604" spans="1:14" x14ac:dyDescent="0.3">
      <c r="A604" s="23" t="str">
        <f>VLOOKUP(C604,销售员!A:C,3,0)</f>
        <v>京津冀</v>
      </c>
      <c r="B604" s="29">
        <v>817671</v>
      </c>
      <c r="C604" s="16" t="s">
        <v>816</v>
      </c>
      <c r="D604" s="17" t="s">
        <v>817</v>
      </c>
      <c r="E604" s="17" t="s">
        <v>4165</v>
      </c>
      <c r="F604" s="16" t="s">
        <v>818</v>
      </c>
      <c r="G604" s="16" t="s">
        <v>819</v>
      </c>
      <c r="H604" s="16" t="s">
        <v>820</v>
      </c>
      <c r="I604" s="16" t="s">
        <v>4160</v>
      </c>
      <c r="J604" s="16" t="s">
        <v>79</v>
      </c>
      <c r="K604" s="16">
        <v>40</v>
      </c>
      <c r="M604" s="15" t="s">
        <v>83</v>
      </c>
      <c r="N604" s="19">
        <v>45664.668437499997</v>
      </c>
    </row>
    <row r="605" spans="1:14" x14ac:dyDescent="0.3">
      <c r="A605" s="23" t="str">
        <f>VLOOKUP(C605,销售员!A:C,3,0)</f>
        <v>福建</v>
      </c>
      <c r="B605" s="29">
        <v>817668</v>
      </c>
      <c r="C605" s="16" t="s">
        <v>822</v>
      </c>
      <c r="D605" s="17" t="s">
        <v>823</v>
      </c>
      <c r="E605" s="17" t="s">
        <v>4168</v>
      </c>
      <c r="F605" s="16" t="s">
        <v>824</v>
      </c>
      <c r="G605" s="16" t="s">
        <v>825</v>
      </c>
      <c r="H605" s="16" t="s">
        <v>826</v>
      </c>
      <c r="I605" s="16" t="s">
        <v>4158</v>
      </c>
      <c r="J605" s="16" t="s">
        <v>79</v>
      </c>
      <c r="K605" s="16">
        <v>5268940.7999999998</v>
      </c>
      <c r="L605" s="18">
        <v>5514854.4000000004</v>
      </c>
      <c r="M605" s="15" t="s">
        <v>105</v>
      </c>
      <c r="N605" s="19">
        <v>45664.673553240696</v>
      </c>
    </row>
    <row r="606" spans="1:14" x14ac:dyDescent="0.3">
      <c r="A606" s="23" t="str">
        <f>VLOOKUP(C606,销售员!A:C,3,0)</f>
        <v>福建</v>
      </c>
      <c r="B606" s="29">
        <v>817668</v>
      </c>
      <c r="C606" s="16" t="s">
        <v>822</v>
      </c>
      <c r="D606" s="17" t="s">
        <v>823</v>
      </c>
      <c r="E606" s="17" t="s">
        <v>4168</v>
      </c>
      <c r="F606" s="16" t="s">
        <v>824</v>
      </c>
      <c r="G606" s="16" t="s">
        <v>825</v>
      </c>
      <c r="H606" s="16" t="s">
        <v>826</v>
      </c>
      <c r="I606" s="16" t="s">
        <v>4159</v>
      </c>
      <c r="J606" s="16" t="s">
        <v>79</v>
      </c>
      <c r="K606" s="16">
        <v>0</v>
      </c>
      <c r="M606" s="15" t="s">
        <v>105</v>
      </c>
      <c r="N606" s="19">
        <v>45664.673553240696</v>
      </c>
    </row>
    <row r="607" spans="1:14" x14ac:dyDescent="0.3">
      <c r="A607" s="23" t="str">
        <f>VLOOKUP(C607,销售员!A:C,3,0)</f>
        <v>福建</v>
      </c>
      <c r="B607" s="29">
        <v>817668</v>
      </c>
      <c r="C607" s="16" t="s">
        <v>822</v>
      </c>
      <c r="D607" s="17" t="s">
        <v>823</v>
      </c>
      <c r="E607" s="17" t="s">
        <v>4168</v>
      </c>
      <c r="F607" s="16" t="s">
        <v>824</v>
      </c>
      <c r="G607" s="16" t="s">
        <v>825</v>
      </c>
      <c r="H607" s="16" t="s">
        <v>826</v>
      </c>
      <c r="I607" s="16" t="s">
        <v>4161</v>
      </c>
      <c r="J607" s="16" t="s">
        <v>79</v>
      </c>
      <c r="K607" s="16">
        <v>0</v>
      </c>
      <c r="M607" s="15" t="s">
        <v>105</v>
      </c>
      <c r="N607" s="19">
        <v>45664.673553240696</v>
      </c>
    </row>
    <row r="608" spans="1:14" x14ac:dyDescent="0.3">
      <c r="A608" s="23" t="str">
        <f>VLOOKUP(C608,销售员!A:C,3,0)</f>
        <v>福建</v>
      </c>
      <c r="B608" s="29">
        <v>817668</v>
      </c>
      <c r="C608" s="16" t="s">
        <v>822</v>
      </c>
      <c r="D608" s="17" t="s">
        <v>823</v>
      </c>
      <c r="E608" s="17" t="s">
        <v>4168</v>
      </c>
      <c r="F608" s="16" t="s">
        <v>824</v>
      </c>
      <c r="G608" s="16" t="s">
        <v>825</v>
      </c>
      <c r="H608" s="16" t="s">
        <v>826</v>
      </c>
      <c r="I608" s="16" t="s">
        <v>4160</v>
      </c>
      <c r="J608" s="16" t="s">
        <v>79</v>
      </c>
      <c r="K608" s="16">
        <v>80332.800000000003</v>
      </c>
      <c r="M608" s="15" t="s">
        <v>105</v>
      </c>
      <c r="N608" s="19">
        <v>45664.673553240696</v>
      </c>
    </row>
    <row r="609" spans="1:14" x14ac:dyDescent="0.3">
      <c r="A609" s="23" t="str">
        <f>VLOOKUP(C609,销售员!A:C,3,0)</f>
        <v>苏皖</v>
      </c>
      <c r="B609" s="29">
        <v>817641</v>
      </c>
      <c r="C609" s="16" t="s">
        <v>632</v>
      </c>
      <c r="D609" s="17" t="s">
        <v>833</v>
      </c>
      <c r="E609" s="17" t="s">
        <v>4165</v>
      </c>
      <c r="F609" s="16" t="s">
        <v>834</v>
      </c>
      <c r="G609" s="16" t="s">
        <v>835</v>
      </c>
      <c r="H609" s="16" t="s">
        <v>836</v>
      </c>
      <c r="I609" s="16" t="s">
        <v>4166</v>
      </c>
      <c r="J609" s="16" t="s">
        <v>79</v>
      </c>
      <c r="K609" s="16">
        <v>2078.88</v>
      </c>
      <c r="L609" s="18">
        <v>2210</v>
      </c>
      <c r="M609" s="15" t="s">
        <v>127</v>
      </c>
      <c r="N609" s="19">
        <v>45664.680208333302</v>
      </c>
    </row>
    <row r="610" spans="1:14" x14ac:dyDescent="0.3">
      <c r="A610" s="23" t="str">
        <f>VLOOKUP(C610,销售员!A:C,3,0)</f>
        <v>苏皖</v>
      </c>
      <c r="B610" s="29">
        <v>817641</v>
      </c>
      <c r="C610" s="16" t="s">
        <v>632</v>
      </c>
      <c r="D610" s="17" t="s">
        <v>833</v>
      </c>
      <c r="E610" s="17" t="s">
        <v>4165</v>
      </c>
      <c r="F610" s="16" t="s">
        <v>834</v>
      </c>
      <c r="G610" s="16" t="s">
        <v>835</v>
      </c>
      <c r="H610" s="16" t="s">
        <v>836</v>
      </c>
      <c r="I610" s="16" t="s">
        <v>4167</v>
      </c>
      <c r="J610" s="16" t="s">
        <v>79</v>
      </c>
      <c r="K610" s="16">
        <v>0</v>
      </c>
      <c r="M610" s="15" t="s">
        <v>127</v>
      </c>
      <c r="N610" s="19">
        <v>45664.680208333302</v>
      </c>
    </row>
    <row r="611" spans="1:14" x14ac:dyDescent="0.3">
      <c r="A611" s="23" t="str">
        <f>VLOOKUP(C611,销售员!A:C,3,0)</f>
        <v>苏皖</v>
      </c>
      <c r="B611" s="29">
        <v>817641</v>
      </c>
      <c r="C611" s="16" t="s">
        <v>632</v>
      </c>
      <c r="D611" s="17" t="s">
        <v>833</v>
      </c>
      <c r="E611" s="17" t="s">
        <v>4165</v>
      </c>
      <c r="F611" s="16" t="s">
        <v>834</v>
      </c>
      <c r="G611" s="16" t="s">
        <v>835</v>
      </c>
      <c r="H611" s="16" t="s">
        <v>836</v>
      </c>
      <c r="I611" s="16" t="s">
        <v>4161</v>
      </c>
      <c r="J611" s="16" t="s">
        <v>79</v>
      </c>
      <c r="K611" s="16">
        <v>27.02544</v>
      </c>
      <c r="M611" s="15" t="s">
        <v>127</v>
      </c>
      <c r="N611" s="19">
        <v>45664.680208333302</v>
      </c>
    </row>
    <row r="612" spans="1:14" x14ac:dyDescent="0.3">
      <c r="A612" s="23" t="str">
        <f>VLOOKUP(C612,销售员!A:C,3,0)</f>
        <v>苏皖</v>
      </c>
      <c r="B612" s="29">
        <v>817641</v>
      </c>
      <c r="C612" s="16" t="s">
        <v>632</v>
      </c>
      <c r="D612" s="17" t="s">
        <v>833</v>
      </c>
      <c r="E612" s="17" t="s">
        <v>4165</v>
      </c>
      <c r="F612" s="16" t="s">
        <v>834</v>
      </c>
      <c r="G612" s="16" t="s">
        <v>835</v>
      </c>
      <c r="H612" s="16" t="s">
        <v>836</v>
      </c>
      <c r="I612" s="16" t="s">
        <v>4160</v>
      </c>
      <c r="J612" s="16" t="s">
        <v>79</v>
      </c>
      <c r="K612" s="16">
        <v>31.183199999999999</v>
      </c>
      <c r="M612" s="15" t="s">
        <v>127</v>
      </c>
      <c r="N612" s="19">
        <v>45664.680208333302</v>
      </c>
    </row>
    <row r="613" spans="1:14" x14ac:dyDescent="0.3">
      <c r="A613" s="23" t="str">
        <f>VLOOKUP(C613,销售员!A:C,3,0)</f>
        <v>福建</v>
      </c>
      <c r="B613" s="29">
        <v>817708</v>
      </c>
      <c r="C613" s="16" t="s">
        <v>676</v>
      </c>
      <c r="D613" s="17" t="s">
        <v>838</v>
      </c>
      <c r="E613" s="17" t="s">
        <v>4168</v>
      </c>
      <c r="F613" s="16" t="s">
        <v>839</v>
      </c>
      <c r="G613" s="16" t="s">
        <v>840</v>
      </c>
      <c r="H613" s="16" t="s">
        <v>841</v>
      </c>
      <c r="I613" s="16" t="s">
        <v>4158</v>
      </c>
      <c r="J613" s="16" t="s">
        <v>79</v>
      </c>
      <c r="K613" s="16">
        <v>9901.7999999999993</v>
      </c>
      <c r="L613" s="18">
        <v>10500</v>
      </c>
      <c r="M613" s="15" t="s">
        <v>105</v>
      </c>
      <c r="N613" s="19">
        <v>45664.6980092593</v>
      </c>
    </row>
    <row r="614" spans="1:14" x14ac:dyDescent="0.3">
      <c r="A614" s="23" t="str">
        <f>VLOOKUP(C614,销售员!A:C,3,0)</f>
        <v>福建</v>
      </c>
      <c r="B614" s="29">
        <v>817708</v>
      </c>
      <c r="C614" s="16" t="s">
        <v>676</v>
      </c>
      <c r="D614" s="17" t="s">
        <v>838</v>
      </c>
      <c r="E614" s="17" t="s">
        <v>4168</v>
      </c>
      <c r="F614" s="16" t="s">
        <v>839</v>
      </c>
      <c r="G614" s="16" t="s">
        <v>840</v>
      </c>
      <c r="H614" s="16" t="s">
        <v>841</v>
      </c>
      <c r="I614" s="16" t="s">
        <v>4159</v>
      </c>
      <c r="J614" s="16" t="s">
        <v>79</v>
      </c>
      <c r="K614" s="16">
        <v>0</v>
      </c>
      <c r="M614" s="15" t="s">
        <v>105</v>
      </c>
      <c r="N614" s="19">
        <v>45664.6980092593</v>
      </c>
    </row>
    <row r="615" spans="1:14" x14ac:dyDescent="0.3">
      <c r="A615" s="23" t="str">
        <f>VLOOKUP(C615,销售员!A:C,3,0)</f>
        <v>福建</v>
      </c>
      <c r="B615" s="29">
        <v>817708</v>
      </c>
      <c r="C615" s="16" t="s">
        <v>676</v>
      </c>
      <c r="D615" s="17" t="s">
        <v>838</v>
      </c>
      <c r="E615" s="17" t="s">
        <v>4168</v>
      </c>
      <c r="F615" s="16" t="s">
        <v>839</v>
      </c>
      <c r="G615" s="16" t="s">
        <v>840</v>
      </c>
      <c r="H615" s="16" t="s">
        <v>841</v>
      </c>
      <c r="I615" s="16" t="s">
        <v>4161</v>
      </c>
      <c r="J615" s="16" t="s">
        <v>79</v>
      </c>
      <c r="K615" s="16">
        <v>132.4</v>
      </c>
      <c r="M615" s="15" t="s">
        <v>105</v>
      </c>
      <c r="N615" s="19">
        <v>45664.6980092593</v>
      </c>
    </row>
    <row r="616" spans="1:14" x14ac:dyDescent="0.3">
      <c r="A616" s="23" t="str">
        <f>VLOOKUP(C616,销售员!A:C,3,0)</f>
        <v>福建</v>
      </c>
      <c r="B616" s="29">
        <v>817708</v>
      </c>
      <c r="C616" s="16" t="s">
        <v>676</v>
      </c>
      <c r="D616" s="17" t="s">
        <v>838</v>
      </c>
      <c r="E616" s="17" t="s">
        <v>4168</v>
      </c>
      <c r="F616" s="16" t="s">
        <v>839</v>
      </c>
      <c r="G616" s="16" t="s">
        <v>840</v>
      </c>
      <c r="H616" s="16" t="s">
        <v>841</v>
      </c>
      <c r="I616" s="16" t="s">
        <v>4160</v>
      </c>
      <c r="J616" s="16" t="s">
        <v>79</v>
      </c>
      <c r="K616" s="16">
        <v>150.80000000000001</v>
      </c>
      <c r="M616" s="15" t="s">
        <v>105</v>
      </c>
      <c r="N616" s="19">
        <v>45664.6980092593</v>
      </c>
    </row>
    <row r="617" spans="1:14" x14ac:dyDescent="0.3">
      <c r="A617" s="23" t="str">
        <f>VLOOKUP(C617,销售员!A:C,3,0)</f>
        <v>广深</v>
      </c>
      <c r="B617" s="29">
        <v>817713</v>
      </c>
      <c r="C617" s="16" t="s">
        <v>843</v>
      </c>
      <c r="D617" s="17" t="s">
        <v>844</v>
      </c>
      <c r="E617" s="17" t="s">
        <v>4165</v>
      </c>
      <c r="F617" s="16" t="s">
        <v>845</v>
      </c>
      <c r="G617" s="16" t="s">
        <v>846</v>
      </c>
      <c r="H617" s="16" t="s">
        <v>847</v>
      </c>
      <c r="I617" s="16" t="s">
        <v>4158</v>
      </c>
      <c r="J617" s="16" t="s">
        <v>79</v>
      </c>
      <c r="K617" s="16">
        <v>6617.96</v>
      </c>
      <c r="L617" s="18">
        <v>7128</v>
      </c>
      <c r="M617" s="15" t="s">
        <v>105</v>
      </c>
      <c r="N617" s="19">
        <v>45664.700196759302</v>
      </c>
    </row>
    <row r="618" spans="1:14" x14ac:dyDescent="0.3">
      <c r="A618" s="23" t="str">
        <f>VLOOKUP(C618,销售员!A:C,3,0)</f>
        <v>广深</v>
      </c>
      <c r="B618" s="29">
        <v>817713</v>
      </c>
      <c r="C618" s="16" t="s">
        <v>843</v>
      </c>
      <c r="D618" s="17" t="s">
        <v>844</v>
      </c>
      <c r="E618" s="17" t="s">
        <v>4165</v>
      </c>
      <c r="F618" s="16" t="s">
        <v>845</v>
      </c>
      <c r="G618" s="16" t="s">
        <v>846</v>
      </c>
      <c r="H618" s="16" t="s">
        <v>847</v>
      </c>
      <c r="I618" s="16" t="s">
        <v>4159</v>
      </c>
      <c r="J618" s="16" t="s">
        <v>79</v>
      </c>
      <c r="K618" s="16">
        <v>0</v>
      </c>
      <c r="M618" s="15" t="s">
        <v>105</v>
      </c>
      <c r="N618" s="19">
        <v>45664.700196759302</v>
      </c>
    </row>
    <row r="619" spans="1:14" x14ac:dyDescent="0.3">
      <c r="A619" s="23" t="str">
        <f>VLOOKUP(C619,销售员!A:C,3,0)</f>
        <v>广深</v>
      </c>
      <c r="B619" s="29">
        <v>817713</v>
      </c>
      <c r="C619" s="16" t="s">
        <v>843</v>
      </c>
      <c r="D619" s="17" t="s">
        <v>844</v>
      </c>
      <c r="E619" s="17" t="s">
        <v>4165</v>
      </c>
      <c r="F619" s="16" t="s">
        <v>845</v>
      </c>
      <c r="G619" s="16" t="s">
        <v>846</v>
      </c>
      <c r="H619" s="16" t="s">
        <v>847</v>
      </c>
      <c r="I619" s="16" t="s">
        <v>4161</v>
      </c>
      <c r="J619" s="16" t="s">
        <v>79</v>
      </c>
      <c r="K619" s="16">
        <v>88.5</v>
      </c>
      <c r="M619" s="15" t="s">
        <v>105</v>
      </c>
      <c r="N619" s="19">
        <v>45664.700196759302</v>
      </c>
    </row>
    <row r="620" spans="1:14" x14ac:dyDescent="0.3">
      <c r="A620" s="23" t="str">
        <f>VLOOKUP(C620,销售员!A:C,3,0)</f>
        <v>广深</v>
      </c>
      <c r="B620" s="29">
        <v>817713</v>
      </c>
      <c r="C620" s="16" t="s">
        <v>843</v>
      </c>
      <c r="D620" s="17" t="s">
        <v>844</v>
      </c>
      <c r="E620" s="17" t="s">
        <v>4165</v>
      </c>
      <c r="F620" s="16" t="s">
        <v>845</v>
      </c>
      <c r="G620" s="16" t="s">
        <v>846</v>
      </c>
      <c r="H620" s="16" t="s">
        <v>847</v>
      </c>
      <c r="I620" s="16" t="s">
        <v>4160</v>
      </c>
      <c r="J620" s="16" t="s">
        <v>79</v>
      </c>
      <c r="K620" s="16">
        <v>100.78</v>
      </c>
      <c r="M620" s="15" t="s">
        <v>105</v>
      </c>
      <c r="N620" s="19">
        <v>45664.700196759302</v>
      </c>
    </row>
    <row r="621" spans="1:14" x14ac:dyDescent="0.3">
      <c r="A621" s="23" t="str">
        <f>VLOOKUP(C621,销售员!A:C,3,0)</f>
        <v>福建</v>
      </c>
      <c r="B621" s="29">
        <v>817723</v>
      </c>
      <c r="C621" s="16" t="s">
        <v>638</v>
      </c>
      <c r="D621" s="17" t="s">
        <v>4183</v>
      </c>
      <c r="E621" s="17" t="s">
        <v>4171</v>
      </c>
      <c r="F621" s="16" t="s">
        <v>1051</v>
      </c>
      <c r="G621" s="16" t="s">
        <v>1252</v>
      </c>
      <c r="H621" s="16" t="s">
        <v>1253</v>
      </c>
      <c r="I621" s="16" t="s">
        <v>4158</v>
      </c>
      <c r="J621" s="16" t="s">
        <v>79</v>
      </c>
      <c r="K621" s="16">
        <v>16794.16</v>
      </c>
      <c r="L621" s="18">
        <v>17577.2</v>
      </c>
      <c r="M621" s="15" t="s">
        <v>105</v>
      </c>
      <c r="N621" s="19">
        <v>45664.702372685198</v>
      </c>
    </row>
    <row r="622" spans="1:14" x14ac:dyDescent="0.3">
      <c r="A622" s="23" t="str">
        <f>VLOOKUP(C622,销售员!A:C,3,0)</f>
        <v>福建</v>
      </c>
      <c r="B622" s="29">
        <v>817723</v>
      </c>
      <c r="C622" s="16" t="s">
        <v>638</v>
      </c>
      <c r="D622" s="17" t="s">
        <v>4183</v>
      </c>
      <c r="E622" s="17" t="s">
        <v>4171</v>
      </c>
      <c r="F622" s="16" t="s">
        <v>1051</v>
      </c>
      <c r="G622" s="16" t="s">
        <v>1252</v>
      </c>
      <c r="H622" s="16" t="s">
        <v>1253</v>
      </c>
      <c r="I622" s="16" t="s">
        <v>4159</v>
      </c>
      <c r="J622" s="16" t="s">
        <v>79</v>
      </c>
      <c r="K622" s="16">
        <v>0</v>
      </c>
      <c r="M622" s="15" t="s">
        <v>105</v>
      </c>
      <c r="N622" s="19">
        <v>45664.702372685198</v>
      </c>
    </row>
    <row r="623" spans="1:14" x14ac:dyDescent="0.3">
      <c r="A623" s="23" t="str">
        <f>VLOOKUP(C623,销售员!A:C,3,0)</f>
        <v>福建</v>
      </c>
      <c r="B623" s="29">
        <v>817723</v>
      </c>
      <c r="C623" s="16" t="s">
        <v>638</v>
      </c>
      <c r="D623" s="17" t="s">
        <v>4183</v>
      </c>
      <c r="E623" s="17" t="s">
        <v>4171</v>
      </c>
      <c r="F623" s="16" t="s">
        <v>1051</v>
      </c>
      <c r="G623" s="16" t="s">
        <v>1252</v>
      </c>
      <c r="H623" s="16" t="s">
        <v>1253</v>
      </c>
      <c r="I623" s="16" t="s">
        <v>4161</v>
      </c>
      <c r="J623" s="16" t="s">
        <v>79</v>
      </c>
      <c r="K623" s="16">
        <v>0</v>
      </c>
      <c r="M623" s="15" t="s">
        <v>105</v>
      </c>
      <c r="N623" s="19">
        <v>45664.702372685198</v>
      </c>
    </row>
    <row r="624" spans="1:14" x14ac:dyDescent="0.3">
      <c r="A624" s="23" t="str">
        <f>VLOOKUP(C624,销售员!A:C,3,0)</f>
        <v>福建</v>
      </c>
      <c r="B624" s="29">
        <v>817723</v>
      </c>
      <c r="C624" s="16" t="s">
        <v>638</v>
      </c>
      <c r="D624" s="17" t="s">
        <v>4183</v>
      </c>
      <c r="E624" s="17" t="s">
        <v>4171</v>
      </c>
      <c r="F624" s="16" t="s">
        <v>1051</v>
      </c>
      <c r="G624" s="16" t="s">
        <v>1252</v>
      </c>
      <c r="H624" s="16" t="s">
        <v>1253</v>
      </c>
      <c r="I624" s="16" t="s">
        <v>4160</v>
      </c>
      <c r="J624" s="16" t="s">
        <v>79</v>
      </c>
      <c r="K624" s="16">
        <v>255.76</v>
      </c>
      <c r="M624" s="15" t="s">
        <v>105</v>
      </c>
      <c r="N624" s="19">
        <v>45664.702372685198</v>
      </c>
    </row>
    <row r="625" spans="1:14" x14ac:dyDescent="0.3">
      <c r="A625" s="23" t="str">
        <f>VLOOKUP(C625,销售员!A:C,3,0)</f>
        <v>福建</v>
      </c>
      <c r="B625" s="29">
        <v>817738</v>
      </c>
      <c r="C625" s="16" t="s">
        <v>638</v>
      </c>
      <c r="D625" s="17" t="s">
        <v>1263</v>
      </c>
      <c r="E625" s="17" t="s">
        <v>4165</v>
      </c>
      <c r="F625" s="16" t="s">
        <v>1051</v>
      </c>
      <c r="G625" s="16" t="s">
        <v>1264</v>
      </c>
      <c r="H625" s="16" t="s">
        <v>1265</v>
      </c>
      <c r="I625" s="16" t="s">
        <v>4158</v>
      </c>
      <c r="J625" s="16" t="s">
        <v>79</v>
      </c>
      <c r="K625" s="16">
        <v>179706.23999999999</v>
      </c>
      <c r="L625" s="18">
        <v>198608.56</v>
      </c>
      <c r="M625" s="15" t="s">
        <v>105</v>
      </c>
      <c r="N625" s="19">
        <v>45664.726840277799</v>
      </c>
    </row>
    <row r="626" spans="1:14" x14ac:dyDescent="0.3">
      <c r="A626" s="23" t="str">
        <f>VLOOKUP(C626,销售员!A:C,3,0)</f>
        <v>福建</v>
      </c>
      <c r="B626" s="29">
        <v>817738</v>
      </c>
      <c r="C626" s="16" t="s">
        <v>638</v>
      </c>
      <c r="D626" s="17" t="s">
        <v>1263</v>
      </c>
      <c r="E626" s="17" t="s">
        <v>4165</v>
      </c>
      <c r="F626" s="16" t="s">
        <v>1051</v>
      </c>
      <c r="G626" s="16" t="s">
        <v>1264</v>
      </c>
      <c r="H626" s="16" t="s">
        <v>1265</v>
      </c>
      <c r="I626" s="16" t="s">
        <v>4159</v>
      </c>
      <c r="J626" s="16" t="s">
        <v>79</v>
      </c>
      <c r="K626" s="16">
        <v>1820.7</v>
      </c>
      <c r="M626" s="15" t="s">
        <v>105</v>
      </c>
      <c r="N626" s="19">
        <v>45664.726840277799</v>
      </c>
    </row>
    <row r="627" spans="1:14" x14ac:dyDescent="0.3">
      <c r="A627" s="23" t="str">
        <f>VLOOKUP(C627,销售员!A:C,3,0)</f>
        <v>福建</v>
      </c>
      <c r="B627" s="29">
        <v>817738</v>
      </c>
      <c r="C627" s="16" t="s">
        <v>638</v>
      </c>
      <c r="D627" s="17" t="s">
        <v>1263</v>
      </c>
      <c r="E627" s="17" t="s">
        <v>4165</v>
      </c>
      <c r="F627" s="16" t="s">
        <v>1051</v>
      </c>
      <c r="G627" s="16" t="s">
        <v>1264</v>
      </c>
      <c r="H627" s="16" t="s">
        <v>1265</v>
      </c>
      <c r="I627" s="16" t="s">
        <v>4161</v>
      </c>
      <c r="J627" s="16" t="s">
        <v>79</v>
      </c>
      <c r="K627" s="16">
        <v>2401.84</v>
      </c>
      <c r="M627" s="15" t="s">
        <v>105</v>
      </c>
      <c r="N627" s="19">
        <v>45664.726840277799</v>
      </c>
    </row>
    <row r="628" spans="1:14" x14ac:dyDescent="0.3">
      <c r="A628" s="23" t="str">
        <f>VLOOKUP(C628,销售员!A:C,3,0)</f>
        <v>福建</v>
      </c>
      <c r="B628" s="29">
        <v>817738</v>
      </c>
      <c r="C628" s="16" t="s">
        <v>638</v>
      </c>
      <c r="D628" s="17" t="s">
        <v>1263</v>
      </c>
      <c r="E628" s="17" t="s">
        <v>4165</v>
      </c>
      <c r="F628" s="16" t="s">
        <v>1051</v>
      </c>
      <c r="G628" s="16" t="s">
        <v>1264</v>
      </c>
      <c r="H628" s="16" t="s">
        <v>1265</v>
      </c>
      <c r="I628" s="16" t="s">
        <v>4160</v>
      </c>
      <c r="J628" s="16" t="s">
        <v>79</v>
      </c>
      <c r="K628" s="16">
        <v>2762.65</v>
      </c>
      <c r="M628" s="15" t="s">
        <v>105</v>
      </c>
      <c r="N628" s="19">
        <v>45664.726840277799</v>
      </c>
    </row>
    <row r="629" spans="1:14" x14ac:dyDescent="0.3">
      <c r="A629" s="23" t="str">
        <f>VLOOKUP(C629,销售员!A:C,3,0)</f>
        <v>湘桂琼</v>
      </c>
      <c r="B629" s="29">
        <v>817745</v>
      </c>
      <c r="C629" s="16" t="s">
        <v>523</v>
      </c>
      <c r="D629" s="17" t="s">
        <v>1861</v>
      </c>
      <c r="E629" s="17" t="s">
        <v>4165</v>
      </c>
      <c r="F629" s="16" t="s">
        <v>1841</v>
      </c>
      <c r="G629" s="16" t="s">
        <v>1862</v>
      </c>
      <c r="H629" s="16" t="s">
        <v>1863</v>
      </c>
      <c r="I629" s="16" t="s">
        <v>4158</v>
      </c>
      <c r="J629" s="16" t="s">
        <v>79</v>
      </c>
      <c r="K629" s="16">
        <v>443754.41</v>
      </c>
      <c r="L629" s="18">
        <v>470334.87</v>
      </c>
      <c r="M629" s="15" t="s">
        <v>105</v>
      </c>
      <c r="N629" s="19">
        <v>45664.7323958333</v>
      </c>
    </row>
    <row r="630" spans="1:14" x14ac:dyDescent="0.3">
      <c r="A630" s="23" t="str">
        <f>VLOOKUP(C630,销售员!A:C,3,0)</f>
        <v>湘桂琼</v>
      </c>
      <c r="B630" s="29">
        <v>817745</v>
      </c>
      <c r="C630" s="16" t="s">
        <v>523</v>
      </c>
      <c r="D630" s="17" t="s">
        <v>1861</v>
      </c>
      <c r="E630" s="17" t="s">
        <v>4165</v>
      </c>
      <c r="F630" s="16" t="s">
        <v>1841</v>
      </c>
      <c r="G630" s="16" t="s">
        <v>1862</v>
      </c>
      <c r="H630" s="16" t="s">
        <v>1863</v>
      </c>
      <c r="I630" s="16" t="s">
        <v>4159</v>
      </c>
      <c r="J630" s="16" t="s">
        <v>79</v>
      </c>
      <c r="K630" s="16">
        <v>0</v>
      </c>
      <c r="M630" s="15" t="s">
        <v>105</v>
      </c>
      <c r="N630" s="19">
        <v>45664.7323958333</v>
      </c>
    </row>
    <row r="631" spans="1:14" x14ac:dyDescent="0.3">
      <c r="A631" s="23" t="str">
        <f>VLOOKUP(C631,销售员!A:C,3,0)</f>
        <v>湘桂琼</v>
      </c>
      <c r="B631" s="29">
        <v>817745</v>
      </c>
      <c r="C631" s="16" t="s">
        <v>523</v>
      </c>
      <c r="D631" s="17" t="s">
        <v>1861</v>
      </c>
      <c r="E631" s="17" t="s">
        <v>4165</v>
      </c>
      <c r="F631" s="16" t="s">
        <v>1841</v>
      </c>
      <c r="G631" s="16" t="s">
        <v>1862</v>
      </c>
      <c r="H631" s="16" t="s">
        <v>1863</v>
      </c>
      <c r="I631" s="16" t="s">
        <v>4161</v>
      </c>
      <c r="J631" s="16" t="s">
        <v>79</v>
      </c>
      <c r="K631" s="16">
        <v>5713.59</v>
      </c>
      <c r="M631" s="15" t="s">
        <v>105</v>
      </c>
      <c r="N631" s="19">
        <v>45664.7323958333</v>
      </c>
    </row>
    <row r="632" spans="1:14" x14ac:dyDescent="0.3">
      <c r="A632" s="23" t="str">
        <f>VLOOKUP(C632,销售员!A:C,3,0)</f>
        <v>湘桂琼</v>
      </c>
      <c r="B632" s="29">
        <v>817745</v>
      </c>
      <c r="C632" s="16" t="s">
        <v>523</v>
      </c>
      <c r="D632" s="17" t="s">
        <v>1861</v>
      </c>
      <c r="E632" s="17" t="s">
        <v>4165</v>
      </c>
      <c r="F632" s="16" t="s">
        <v>1841</v>
      </c>
      <c r="G632" s="16" t="s">
        <v>1862</v>
      </c>
      <c r="H632" s="16" t="s">
        <v>1863</v>
      </c>
      <c r="I632" s="16" t="s">
        <v>4160</v>
      </c>
      <c r="J632" s="16" t="s">
        <v>79</v>
      </c>
      <c r="K632" s="16">
        <v>6756.82</v>
      </c>
      <c r="M632" s="15" t="s">
        <v>105</v>
      </c>
      <c r="N632" s="19">
        <v>45664.7323958333</v>
      </c>
    </row>
    <row r="633" spans="1:14" x14ac:dyDescent="0.3">
      <c r="A633" s="23" t="str">
        <f>VLOOKUP(C633,销售员!A:C,3,0)</f>
        <v>苏皖</v>
      </c>
      <c r="B633" s="29">
        <v>817697</v>
      </c>
      <c r="C633" s="16" t="s">
        <v>180</v>
      </c>
      <c r="D633" s="17" t="s">
        <v>861</v>
      </c>
      <c r="E633" s="17" t="s">
        <v>4165</v>
      </c>
      <c r="F633" s="16" t="s">
        <v>862</v>
      </c>
      <c r="G633" s="16" t="s">
        <v>863</v>
      </c>
      <c r="H633" s="16" t="s">
        <v>864</v>
      </c>
      <c r="I633" s="16" t="s">
        <v>4158</v>
      </c>
      <c r="J633" s="16" t="s">
        <v>79</v>
      </c>
      <c r="K633" s="16">
        <v>20588.41</v>
      </c>
      <c r="L633" s="18">
        <v>21772.799999999999</v>
      </c>
      <c r="M633" s="15" t="s">
        <v>127</v>
      </c>
      <c r="N633" s="19">
        <v>45664.733414351896</v>
      </c>
    </row>
    <row r="634" spans="1:14" x14ac:dyDescent="0.3">
      <c r="A634" s="23" t="str">
        <f>VLOOKUP(C634,销售员!A:C,3,0)</f>
        <v>苏皖</v>
      </c>
      <c r="B634" s="29">
        <v>817697</v>
      </c>
      <c r="C634" s="16" t="s">
        <v>180</v>
      </c>
      <c r="D634" s="17" t="s">
        <v>861</v>
      </c>
      <c r="E634" s="17" t="s">
        <v>4165</v>
      </c>
      <c r="F634" s="16" t="s">
        <v>862</v>
      </c>
      <c r="G634" s="16" t="s">
        <v>863</v>
      </c>
      <c r="H634" s="16" t="s">
        <v>864</v>
      </c>
      <c r="I634" s="16" t="s">
        <v>4159</v>
      </c>
      <c r="J634" s="16" t="s">
        <v>79</v>
      </c>
      <c r="K634" s="16">
        <v>0</v>
      </c>
      <c r="M634" s="15" t="s">
        <v>127</v>
      </c>
      <c r="N634" s="19">
        <v>45664.733414351896</v>
      </c>
    </row>
    <row r="635" spans="1:14" x14ac:dyDescent="0.3">
      <c r="A635" s="23" t="str">
        <f>VLOOKUP(C635,销售员!A:C,3,0)</f>
        <v>苏皖</v>
      </c>
      <c r="B635" s="29">
        <v>817697</v>
      </c>
      <c r="C635" s="16" t="s">
        <v>180</v>
      </c>
      <c r="D635" s="17" t="s">
        <v>861</v>
      </c>
      <c r="E635" s="17" t="s">
        <v>4165</v>
      </c>
      <c r="F635" s="16" t="s">
        <v>862</v>
      </c>
      <c r="G635" s="16" t="s">
        <v>863</v>
      </c>
      <c r="H635" s="16" t="s">
        <v>864</v>
      </c>
      <c r="I635" s="16" t="s">
        <v>4161</v>
      </c>
      <c r="J635" s="16" t="s">
        <v>79</v>
      </c>
      <c r="K635" s="16">
        <v>0</v>
      </c>
      <c r="M635" s="15" t="s">
        <v>127</v>
      </c>
      <c r="N635" s="19">
        <v>45664.733414351896</v>
      </c>
    </row>
    <row r="636" spans="1:14" x14ac:dyDescent="0.3">
      <c r="A636" s="23" t="str">
        <f>VLOOKUP(C636,销售员!A:C,3,0)</f>
        <v>苏皖</v>
      </c>
      <c r="B636" s="29">
        <v>817697</v>
      </c>
      <c r="C636" s="16" t="s">
        <v>180</v>
      </c>
      <c r="D636" s="17" t="s">
        <v>861</v>
      </c>
      <c r="E636" s="17" t="s">
        <v>4165</v>
      </c>
      <c r="F636" s="16" t="s">
        <v>862</v>
      </c>
      <c r="G636" s="16" t="s">
        <v>863</v>
      </c>
      <c r="H636" s="16" t="s">
        <v>864</v>
      </c>
      <c r="I636" s="16" t="s">
        <v>4160</v>
      </c>
      <c r="J636" s="16" t="s">
        <v>79</v>
      </c>
      <c r="K636" s="16">
        <v>313.48</v>
      </c>
      <c r="M636" s="15" t="s">
        <v>127</v>
      </c>
      <c r="N636" s="19">
        <v>45664.733414351896</v>
      </c>
    </row>
    <row r="637" spans="1:14" x14ac:dyDescent="0.3">
      <c r="A637" s="23" t="str">
        <f>VLOOKUP(C637,销售员!A:C,3,0)</f>
        <v>京津冀</v>
      </c>
      <c r="B637" s="29">
        <v>819690</v>
      </c>
      <c r="C637" s="16" t="s">
        <v>415</v>
      </c>
      <c r="D637" s="17" t="s">
        <v>689</v>
      </c>
      <c r="E637" s="17" t="s">
        <v>4168</v>
      </c>
      <c r="F637" s="16" t="s">
        <v>649</v>
      </c>
      <c r="G637" s="16" t="s">
        <v>690</v>
      </c>
      <c r="H637" s="16" t="s">
        <v>691</v>
      </c>
      <c r="I637" s="16" t="s">
        <v>4158</v>
      </c>
      <c r="J637" s="16" t="s">
        <v>79</v>
      </c>
      <c r="K637" s="16">
        <v>172534.88</v>
      </c>
      <c r="L637" s="18">
        <v>182958.1</v>
      </c>
      <c r="M637" s="15" t="s">
        <v>127</v>
      </c>
      <c r="N637" s="19">
        <v>45679.616481481498</v>
      </c>
    </row>
    <row r="638" spans="1:14" x14ac:dyDescent="0.3">
      <c r="A638" s="23" t="str">
        <f>VLOOKUP(C638,销售员!A:C,3,0)</f>
        <v>京津冀</v>
      </c>
      <c r="B638" s="29">
        <v>819690</v>
      </c>
      <c r="C638" s="16" t="s">
        <v>415</v>
      </c>
      <c r="D638" s="17" t="s">
        <v>689</v>
      </c>
      <c r="E638" s="17" t="s">
        <v>4168</v>
      </c>
      <c r="F638" s="16" t="s">
        <v>649</v>
      </c>
      <c r="G638" s="16" t="s">
        <v>690</v>
      </c>
      <c r="H638" s="16" t="s">
        <v>691</v>
      </c>
      <c r="I638" s="16" t="s">
        <v>4159</v>
      </c>
      <c r="J638" s="16" t="s">
        <v>79</v>
      </c>
      <c r="K638" s="16">
        <v>0</v>
      </c>
      <c r="M638" s="15" t="s">
        <v>127</v>
      </c>
      <c r="N638" s="19">
        <v>45679.616481481498</v>
      </c>
    </row>
    <row r="639" spans="1:14" x14ac:dyDescent="0.3">
      <c r="A639" s="23" t="str">
        <f>VLOOKUP(C639,销售员!A:C,3,0)</f>
        <v>京津冀</v>
      </c>
      <c r="B639" s="29">
        <v>819690</v>
      </c>
      <c r="C639" s="16" t="s">
        <v>415</v>
      </c>
      <c r="D639" s="17" t="s">
        <v>689</v>
      </c>
      <c r="E639" s="17" t="s">
        <v>4168</v>
      </c>
      <c r="F639" s="16" t="s">
        <v>649</v>
      </c>
      <c r="G639" s="16" t="s">
        <v>690</v>
      </c>
      <c r="H639" s="16" t="s">
        <v>691</v>
      </c>
      <c r="I639" s="16" t="s">
        <v>4161</v>
      </c>
      <c r="J639" s="16" t="s">
        <v>79</v>
      </c>
      <c r="K639" s="16">
        <v>2307.08</v>
      </c>
      <c r="M639" s="15" t="s">
        <v>127</v>
      </c>
      <c r="N639" s="19">
        <v>45679.616481481498</v>
      </c>
    </row>
    <row r="640" spans="1:14" x14ac:dyDescent="0.3">
      <c r="A640" s="23" t="str">
        <f>VLOOKUP(C640,销售员!A:C,3,0)</f>
        <v>京津冀</v>
      </c>
      <c r="B640" s="29">
        <v>819690</v>
      </c>
      <c r="C640" s="16" t="s">
        <v>415</v>
      </c>
      <c r="D640" s="17" t="s">
        <v>689</v>
      </c>
      <c r="E640" s="17" t="s">
        <v>4168</v>
      </c>
      <c r="F640" s="16" t="s">
        <v>649</v>
      </c>
      <c r="G640" s="16" t="s">
        <v>690</v>
      </c>
      <c r="H640" s="16" t="s">
        <v>691</v>
      </c>
      <c r="I640" s="16" t="s">
        <v>4160</v>
      </c>
      <c r="J640" s="16" t="s">
        <v>79</v>
      </c>
      <c r="K640" s="16">
        <v>2627.4</v>
      </c>
      <c r="M640" s="15" t="s">
        <v>127</v>
      </c>
      <c r="N640" s="19">
        <v>45679.616481481498</v>
      </c>
    </row>
    <row r="641" spans="1:14" x14ac:dyDescent="0.3">
      <c r="A641" s="23" t="str">
        <f>VLOOKUP(C641,销售员!A:C,3,0)</f>
        <v>沪浙</v>
      </c>
      <c r="B641" s="29">
        <v>817446</v>
      </c>
      <c r="C641" s="16" t="s">
        <v>708</v>
      </c>
      <c r="D641" s="17" t="s">
        <v>866</v>
      </c>
      <c r="E641" s="17" t="s">
        <v>4165</v>
      </c>
      <c r="F641" s="16" t="s">
        <v>867</v>
      </c>
      <c r="G641" s="16" t="s">
        <v>868</v>
      </c>
      <c r="H641" s="16" t="s">
        <v>869</v>
      </c>
      <c r="I641" s="16" t="s">
        <v>4158</v>
      </c>
      <c r="J641" s="16" t="s">
        <v>79</v>
      </c>
      <c r="K641" s="16">
        <v>91453.68</v>
      </c>
      <c r="L641" s="18">
        <v>104132.08</v>
      </c>
      <c r="M641" s="15" t="s">
        <v>127</v>
      </c>
      <c r="N641" s="19">
        <v>45664.735405092601</v>
      </c>
    </row>
    <row r="642" spans="1:14" x14ac:dyDescent="0.3">
      <c r="A642" s="23" t="str">
        <f>VLOOKUP(C642,销售员!A:C,3,0)</f>
        <v>沪浙</v>
      </c>
      <c r="B642" s="29">
        <v>817446</v>
      </c>
      <c r="C642" s="16" t="s">
        <v>708</v>
      </c>
      <c r="D642" s="17" t="s">
        <v>866</v>
      </c>
      <c r="E642" s="17" t="s">
        <v>4165</v>
      </c>
      <c r="F642" s="16" t="s">
        <v>867</v>
      </c>
      <c r="G642" s="16" t="s">
        <v>868</v>
      </c>
      <c r="H642" s="16" t="s">
        <v>869</v>
      </c>
      <c r="I642" s="16" t="s">
        <v>4159</v>
      </c>
      <c r="J642" s="16" t="s">
        <v>79</v>
      </c>
      <c r="K642" s="16">
        <v>5410.71</v>
      </c>
      <c r="M642" s="15" t="s">
        <v>127</v>
      </c>
      <c r="N642" s="19">
        <v>45664.735405092601</v>
      </c>
    </row>
    <row r="643" spans="1:14" x14ac:dyDescent="0.3">
      <c r="A643" s="23" t="str">
        <f>VLOOKUP(C643,销售员!A:C,3,0)</f>
        <v>沪浙</v>
      </c>
      <c r="B643" s="29">
        <v>817446</v>
      </c>
      <c r="C643" s="16" t="s">
        <v>708</v>
      </c>
      <c r="D643" s="17" t="s">
        <v>866</v>
      </c>
      <c r="E643" s="17" t="s">
        <v>4165</v>
      </c>
      <c r="F643" s="16" t="s">
        <v>867</v>
      </c>
      <c r="G643" s="16" t="s">
        <v>868</v>
      </c>
      <c r="H643" s="16" t="s">
        <v>869</v>
      </c>
      <c r="I643" s="16" t="s">
        <v>4161</v>
      </c>
      <c r="J643" s="16" t="s">
        <v>79</v>
      </c>
      <c r="K643" s="16">
        <v>1106.6600000000001</v>
      </c>
      <c r="M643" s="15" t="s">
        <v>127</v>
      </c>
      <c r="N643" s="19">
        <v>45664.735405092601</v>
      </c>
    </row>
    <row r="644" spans="1:14" x14ac:dyDescent="0.3">
      <c r="A644" s="23" t="str">
        <f>VLOOKUP(C644,销售员!A:C,3,0)</f>
        <v>沪浙</v>
      </c>
      <c r="B644" s="29">
        <v>817446</v>
      </c>
      <c r="C644" s="16" t="s">
        <v>708</v>
      </c>
      <c r="D644" s="17" t="s">
        <v>866</v>
      </c>
      <c r="E644" s="17" t="s">
        <v>4165</v>
      </c>
      <c r="F644" s="16" t="s">
        <v>867</v>
      </c>
      <c r="G644" s="16" t="s">
        <v>868</v>
      </c>
      <c r="H644" s="16" t="s">
        <v>869</v>
      </c>
      <c r="I644" s="16" t="s">
        <v>4160</v>
      </c>
      <c r="J644" s="16" t="s">
        <v>79</v>
      </c>
      <c r="K644" s="16">
        <v>1475.03</v>
      </c>
      <c r="M644" s="15" t="s">
        <v>127</v>
      </c>
      <c r="N644" s="19">
        <v>45664.735405092601</v>
      </c>
    </row>
    <row r="645" spans="1:14" x14ac:dyDescent="0.3">
      <c r="A645" s="23" t="str">
        <f>VLOOKUP(C645,销售员!A:C,3,0)</f>
        <v>福建</v>
      </c>
      <c r="B645" s="29">
        <v>817748</v>
      </c>
      <c r="C645" s="16" t="s">
        <v>638</v>
      </c>
      <c r="D645" s="17" t="s">
        <v>1277</v>
      </c>
      <c r="E645" s="17" t="s">
        <v>4165</v>
      </c>
      <c r="F645" s="16" t="s">
        <v>1051</v>
      </c>
      <c r="G645" s="16" t="s">
        <v>1278</v>
      </c>
      <c r="H645" s="16" t="s">
        <v>1279</v>
      </c>
      <c r="I645" s="16" t="s">
        <v>4158</v>
      </c>
      <c r="J645" s="16" t="s">
        <v>79</v>
      </c>
      <c r="K645" s="16">
        <v>154966.74</v>
      </c>
      <c r="L645" s="18">
        <v>171267.25</v>
      </c>
      <c r="M645" s="15" t="s">
        <v>105</v>
      </c>
      <c r="N645" s="19">
        <v>45664.737905092603</v>
      </c>
    </row>
    <row r="646" spans="1:14" x14ac:dyDescent="0.3">
      <c r="A646" s="23" t="str">
        <f>VLOOKUP(C646,销售员!A:C,3,0)</f>
        <v>福建</v>
      </c>
      <c r="B646" s="29">
        <v>817748</v>
      </c>
      <c r="C646" s="16" t="s">
        <v>638</v>
      </c>
      <c r="D646" s="17" t="s">
        <v>1277</v>
      </c>
      <c r="E646" s="17" t="s">
        <v>4165</v>
      </c>
      <c r="F646" s="16" t="s">
        <v>1051</v>
      </c>
      <c r="G646" s="16" t="s">
        <v>1278</v>
      </c>
      <c r="H646" s="16" t="s">
        <v>1279</v>
      </c>
      <c r="I646" s="16" t="s">
        <v>4159</v>
      </c>
      <c r="J646" s="16" t="s">
        <v>79</v>
      </c>
      <c r="K646" s="16">
        <v>1570.07</v>
      </c>
      <c r="M646" s="15" t="s">
        <v>105</v>
      </c>
      <c r="N646" s="19">
        <v>45664.737905092603</v>
      </c>
    </row>
    <row r="647" spans="1:14" x14ac:dyDescent="0.3">
      <c r="A647" s="23" t="str">
        <f>VLOOKUP(C647,销售员!A:C,3,0)</f>
        <v>福建</v>
      </c>
      <c r="B647" s="29">
        <v>817748</v>
      </c>
      <c r="C647" s="16" t="s">
        <v>638</v>
      </c>
      <c r="D647" s="17" t="s">
        <v>1277</v>
      </c>
      <c r="E647" s="17" t="s">
        <v>4165</v>
      </c>
      <c r="F647" s="16" t="s">
        <v>1051</v>
      </c>
      <c r="G647" s="16" t="s">
        <v>1278</v>
      </c>
      <c r="H647" s="16" t="s">
        <v>1279</v>
      </c>
      <c r="I647" s="16" t="s">
        <v>4161</v>
      </c>
      <c r="J647" s="16" t="s">
        <v>79</v>
      </c>
      <c r="K647" s="16">
        <v>2071.3000000000002</v>
      </c>
      <c r="M647" s="15" t="s">
        <v>105</v>
      </c>
      <c r="N647" s="19">
        <v>45664.737905092603</v>
      </c>
    </row>
    <row r="648" spans="1:14" x14ac:dyDescent="0.3">
      <c r="A648" s="23" t="str">
        <f>VLOOKUP(C648,销售员!A:C,3,0)</f>
        <v>福建</v>
      </c>
      <c r="B648" s="29">
        <v>817748</v>
      </c>
      <c r="C648" s="16" t="s">
        <v>638</v>
      </c>
      <c r="D648" s="17" t="s">
        <v>1277</v>
      </c>
      <c r="E648" s="17" t="s">
        <v>4165</v>
      </c>
      <c r="F648" s="16" t="s">
        <v>1051</v>
      </c>
      <c r="G648" s="16" t="s">
        <v>1278</v>
      </c>
      <c r="H648" s="16" t="s">
        <v>1279</v>
      </c>
      <c r="I648" s="16" t="s">
        <v>4160</v>
      </c>
      <c r="J648" s="16" t="s">
        <v>79</v>
      </c>
      <c r="K648" s="16">
        <v>2382.7399999999998</v>
      </c>
      <c r="M648" s="15" t="s">
        <v>105</v>
      </c>
      <c r="N648" s="19">
        <v>45664.737905092603</v>
      </c>
    </row>
    <row r="649" spans="1:14" x14ac:dyDescent="0.3">
      <c r="A649" s="23" t="str">
        <f>VLOOKUP(C649,销售员!A:C,3,0)</f>
        <v>鄂赣</v>
      </c>
      <c r="B649" s="29">
        <v>817730</v>
      </c>
      <c r="C649" s="16" t="s">
        <v>454</v>
      </c>
      <c r="D649" s="17" t="s">
        <v>878</v>
      </c>
      <c r="E649" s="17" t="s">
        <v>4165</v>
      </c>
      <c r="F649" s="16" t="s">
        <v>123</v>
      </c>
      <c r="G649" s="16" t="s">
        <v>879</v>
      </c>
      <c r="H649" s="16" t="s">
        <v>880</v>
      </c>
      <c r="I649" s="16" t="s">
        <v>4158</v>
      </c>
      <c r="J649" s="16" t="s">
        <v>79</v>
      </c>
      <c r="K649" s="16">
        <v>56157.07</v>
      </c>
      <c r="L649" s="18">
        <v>63461.03</v>
      </c>
      <c r="M649" s="15" t="s">
        <v>127</v>
      </c>
      <c r="N649" s="19">
        <v>45664.742719907401</v>
      </c>
    </row>
    <row r="650" spans="1:14" x14ac:dyDescent="0.3">
      <c r="A650" s="23" t="str">
        <f>VLOOKUP(C650,销售员!A:C,3,0)</f>
        <v>鄂赣</v>
      </c>
      <c r="B650" s="29">
        <v>817730</v>
      </c>
      <c r="C650" s="16" t="s">
        <v>454</v>
      </c>
      <c r="D650" s="17" t="s">
        <v>878</v>
      </c>
      <c r="E650" s="17" t="s">
        <v>4165</v>
      </c>
      <c r="F650" s="16" t="s">
        <v>123</v>
      </c>
      <c r="G650" s="16" t="s">
        <v>879</v>
      </c>
      <c r="H650" s="16" t="s">
        <v>880</v>
      </c>
      <c r="I650" s="16" t="s">
        <v>4159</v>
      </c>
      <c r="J650" s="16" t="s">
        <v>79</v>
      </c>
      <c r="K650" s="16">
        <v>3104.61</v>
      </c>
      <c r="M650" s="15" t="s">
        <v>127</v>
      </c>
      <c r="N650" s="19">
        <v>45664.742719907401</v>
      </c>
    </row>
    <row r="651" spans="1:14" x14ac:dyDescent="0.3">
      <c r="A651" s="23" t="str">
        <f>VLOOKUP(C651,销售员!A:C,3,0)</f>
        <v>鄂赣</v>
      </c>
      <c r="B651" s="29">
        <v>817730</v>
      </c>
      <c r="C651" s="16" t="s">
        <v>454</v>
      </c>
      <c r="D651" s="17" t="s">
        <v>878</v>
      </c>
      <c r="E651" s="17" t="s">
        <v>4165</v>
      </c>
      <c r="F651" s="16" t="s">
        <v>123</v>
      </c>
      <c r="G651" s="16" t="s">
        <v>879</v>
      </c>
      <c r="H651" s="16" t="s">
        <v>880</v>
      </c>
      <c r="I651" s="16" t="s">
        <v>4161</v>
      </c>
      <c r="J651" s="16" t="s">
        <v>79</v>
      </c>
      <c r="K651" s="16">
        <v>441.22</v>
      </c>
      <c r="M651" s="15" t="s">
        <v>127</v>
      </c>
      <c r="N651" s="19">
        <v>45664.742719907401</v>
      </c>
    </row>
    <row r="652" spans="1:14" x14ac:dyDescent="0.3">
      <c r="A652" s="23" t="str">
        <f>VLOOKUP(C652,销售员!A:C,3,0)</f>
        <v>鄂赣</v>
      </c>
      <c r="B652" s="29">
        <v>817730</v>
      </c>
      <c r="C652" s="16" t="s">
        <v>454</v>
      </c>
      <c r="D652" s="17" t="s">
        <v>878</v>
      </c>
      <c r="E652" s="17" t="s">
        <v>4165</v>
      </c>
      <c r="F652" s="16" t="s">
        <v>123</v>
      </c>
      <c r="G652" s="16" t="s">
        <v>879</v>
      </c>
      <c r="H652" s="16" t="s">
        <v>880</v>
      </c>
      <c r="I652" s="16" t="s">
        <v>4160</v>
      </c>
      <c r="J652" s="16" t="s">
        <v>79</v>
      </c>
      <c r="K652" s="16">
        <v>902.15</v>
      </c>
      <c r="M652" s="15" t="s">
        <v>127</v>
      </c>
      <c r="N652" s="19">
        <v>45664.742719907401</v>
      </c>
    </row>
    <row r="653" spans="1:14" x14ac:dyDescent="0.3">
      <c r="A653" s="23" t="str">
        <f>VLOOKUP(C653,销售员!A:C,3,0)</f>
        <v>鄂赣</v>
      </c>
      <c r="B653" s="29">
        <v>817740</v>
      </c>
      <c r="C653" s="16" t="s">
        <v>454</v>
      </c>
      <c r="D653" s="17" t="s">
        <v>881</v>
      </c>
      <c r="E653" s="17" t="s">
        <v>4165</v>
      </c>
      <c r="F653" s="16" t="s">
        <v>123</v>
      </c>
      <c r="G653" s="16" t="s">
        <v>882</v>
      </c>
      <c r="H653" s="16" t="s">
        <v>883</v>
      </c>
      <c r="I653" s="16" t="s">
        <v>4158</v>
      </c>
      <c r="J653" s="16" t="s">
        <v>79</v>
      </c>
      <c r="K653" s="16">
        <v>29980.639999999999</v>
      </c>
      <c r="L653" s="18">
        <v>33516.879999999997</v>
      </c>
      <c r="M653" s="15" t="s">
        <v>127</v>
      </c>
      <c r="N653" s="19">
        <v>45664.745740740698</v>
      </c>
    </row>
    <row r="654" spans="1:14" x14ac:dyDescent="0.3">
      <c r="A654" s="23" t="str">
        <f>VLOOKUP(C654,销售员!A:C,3,0)</f>
        <v>鄂赣</v>
      </c>
      <c r="B654" s="29">
        <v>817740</v>
      </c>
      <c r="C654" s="16" t="s">
        <v>454</v>
      </c>
      <c r="D654" s="17" t="s">
        <v>881</v>
      </c>
      <c r="E654" s="17" t="s">
        <v>4165</v>
      </c>
      <c r="F654" s="16" t="s">
        <v>123</v>
      </c>
      <c r="G654" s="16" t="s">
        <v>882</v>
      </c>
      <c r="H654" s="16" t="s">
        <v>883</v>
      </c>
      <c r="I654" s="16" t="s">
        <v>4159</v>
      </c>
      <c r="J654" s="16" t="s">
        <v>79</v>
      </c>
      <c r="K654" s="16">
        <v>1277.76</v>
      </c>
      <c r="M654" s="15" t="s">
        <v>127</v>
      </c>
      <c r="N654" s="19">
        <v>45664.745740740698</v>
      </c>
    </row>
    <row r="655" spans="1:14" x14ac:dyDescent="0.3">
      <c r="A655" s="23" t="str">
        <f>VLOOKUP(C655,销售员!A:C,3,0)</f>
        <v>鄂赣</v>
      </c>
      <c r="B655" s="29">
        <v>817740</v>
      </c>
      <c r="C655" s="16" t="s">
        <v>454</v>
      </c>
      <c r="D655" s="17" t="s">
        <v>881</v>
      </c>
      <c r="E655" s="17" t="s">
        <v>4165</v>
      </c>
      <c r="F655" s="16" t="s">
        <v>123</v>
      </c>
      <c r="G655" s="16" t="s">
        <v>882</v>
      </c>
      <c r="H655" s="16" t="s">
        <v>883</v>
      </c>
      <c r="I655" s="16" t="s">
        <v>4161</v>
      </c>
      <c r="J655" s="16" t="s">
        <v>79</v>
      </c>
      <c r="K655" s="16">
        <v>274.19</v>
      </c>
      <c r="M655" s="15" t="s">
        <v>127</v>
      </c>
      <c r="N655" s="19">
        <v>45664.745740740698</v>
      </c>
    </row>
    <row r="656" spans="1:14" x14ac:dyDescent="0.3">
      <c r="A656" s="23" t="str">
        <f>VLOOKUP(C656,销售员!A:C,3,0)</f>
        <v>鄂赣</v>
      </c>
      <c r="B656" s="29">
        <v>817740</v>
      </c>
      <c r="C656" s="16" t="s">
        <v>454</v>
      </c>
      <c r="D656" s="17" t="s">
        <v>881</v>
      </c>
      <c r="E656" s="17" t="s">
        <v>4165</v>
      </c>
      <c r="F656" s="16" t="s">
        <v>123</v>
      </c>
      <c r="G656" s="16" t="s">
        <v>882</v>
      </c>
      <c r="H656" s="16" t="s">
        <v>883</v>
      </c>
      <c r="I656" s="16" t="s">
        <v>4160</v>
      </c>
      <c r="J656" s="16" t="s">
        <v>79</v>
      </c>
      <c r="K656" s="16">
        <v>475.94</v>
      </c>
      <c r="M656" s="15" t="s">
        <v>127</v>
      </c>
      <c r="N656" s="19">
        <v>45664.745740740698</v>
      </c>
    </row>
    <row r="657" spans="1:14" x14ac:dyDescent="0.3">
      <c r="A657" s="23" t="str">
        <f>VLOOKUP(C657,销售员!A:C,3,0)</f>
        <v>鄂赣</v>
      </c>
      <c r="B657" s="29">
        <v>817718</v>
      </c>
      <c r="C657" s="16" t="s">
        <v>670</v>
      </c>
      <c r="D657" s="17" t="s">
        <v>884</v>
      </c>
      <c r="E657" s="17" t="s">
        <v>4165</v>
      </c>
      <c r="F657" s="16" t="s">
        <v>885</v>
      </c>
      <c r="G657" s="16" t="s">
        <v>886</v>
      </c>
      <c r="H657" s="16" t="s">
        <v>887</v>
      </c>
      <c r="I657" s="16" t="s">
        <v>4166</v>
      </c>
      <c r="J657" s="16" t="s">
        <v>79</v>
      </c>
      <c r="K657" s="16">
        <v>139234.16</v>
      </c>
      <c r="L657" s="18">
        <v>149606</v>
      </c>
      <c r="M657" s="15" t="s">
        <v>127</v>
      </c>
      <c r="N657" s="19">
        <v>45664.749039351896</v>
      </c>
    </row>
    <row r="658" spans="1:14" x14ac:dyDescent="0.3">
      <c r="A658" s="23" t="str">
        <f>VLOOKUP(C658,销售员!A:C,3,0)</f>
        <v>鄂赣</v>
      </c>
      <c r="B658" s="29">
        <v>817718</v>
      </c>
      <c r="C658" s="16" t="s">
        <v>670</v>
      </c>
      <c r="D658" s="17" t="s">
        <v>884</v>
      </c>
      <c r="E658" s="17" t="s">
        <v>4165</v>
      </c>
      <c r="F658" s="16" t="s">
        <v>885</v>
      </c>
      <c r="G658" s="16" t="s">
        <v>886</v>
      </c>
      <c r="H658" s="16" t="s">
        <v>887</v>
      </c>
      <c r="I658" s="16" t="s">
        <v>4167</v>
      </c>
      <c r="J658" s="16" t="s">
        <v>79</v>
      </c>
      <c r="K658" s="16">
        <v>0</v>
      </c>
      <c r="M658" s="15" t="s">
        <v>127</v>
      </c>
      <c r="N658" s="19">
        <v>45664.749039351896</v>
      </c>
    </row>
    <row r="659" spans="1:14" x14ac:dyDescent="0.3">
      <c r="A659" s="23" t="str">
        <f>VLOOKUP(C659,销售员!A:C,3,0)</f>
        <v>鄂赣</v>
      </c>
      <c r="B659" s="29">
        <v>817718</v>
      </c>
      <c r="C659" s="16" t="s">
        <v>670</v>
      </c>
      <c r="D659" s="17" t="s">
        <v>884</v>
      </c>
      <c r="E659" s="17" t="s">
        <v>4165</v>
      </c>
      <c r="F659" s="16" t="s">
        <v>885</v>
      </c>
      <c r="G659" s="16" t="s">
        <v>886</v>
      </c>
      <c r="H659" s="16" t="s">
        <v>887</v>
      </c>
      <c r="I659" s="16" t="s">
        <v>4161</v>
      </c>
      <c r="J659" s="16" t="s">
        <v>79</v>
      </c>
      <c r="K659" s="16">
        <v>1810.0440799999999</v>
      </c>
      <c r="M659" s="15" t="s">
        <v>127</v>
      </c>
      <c r="N659" s="19">
        <v>45664.749039351896</v>
      </c>
    </row>
    <row r="660" spans="1:14" x14ac:dyDescent="0.3">
      <c r="A660" s="23" t="str">
        <f>VLOOKUP(C660,销售员!A:C,3,0)</f>
        <v>鄂赣</v>
      </c>
      <c r="B660" s="29">
        <v>817718</v>
      </c>
      <c r="C660" s="16" t="s">
        <v>670</v>
      </c>
      <c r="D660" s="17" t="s">
        <v>884</v>
      </c>
      <c r="E660" s="17" t="s">
        <v>4165</v>
      </c>
      <c r="F660" s="16" t="s">
        <v>885</v>
      </c>
      <c r="G660" s="16" t="s">
        <v>886</v>
      </c>
      <c r="H660" s="16" t="s">
        <v>887</v>
      </c>
      <c r="I660" s="16" t="s">
        <v>4160</v>
      </c>
      <c r="J660" s="16" t="s">
        <v>79</v>
      </c>
      <c r="K660" s="16">
        <v>2088.5124000000001</v>
      </c>
      <c r="M660" s="15" t="s">
        <v>127</v>
      </c>
      <c r="N660" s="19">
        <v>45664.749039351896</v>
      </c>
    </row>
    <row r="661" spans="1:14" x14ac:dyDescent="0.3">
      <c r="A661" s="23" t="str">
        <f>VLOOKUP(C661,销售员!A:C,3,0)</f>
        <v>云贵川渝</v>
      </c>
      <c r="B661" s="29">
        <v>817722</v>
      </c>
      <c r="C661" s="16" t="s">
        <v>68</v>
      </c>
      <c r="D661" s="17" t="s">
        <v>891</v>
      </c>
      <c r="E661" s="17" t="s">
        <v>4165</v>
      </c>
      <c r="F661" s="16" t="s">
        <v>852</v>
      </c>
      <c r="G661" s="16" t="s">
        <v>892</v>
      </c>
      <c r="H661" s="16" t="s">
        <v>893</v>
      </c>
      <c r="I661" s="16" t="s">
        <v>4158</v>
      </c>
      <c r="J661" s="16" t="s">
        <v>79</v>
      </c>
      <c r="K661" s="16">
        <v>987266.88</v>
      </c>
      <c r="L661" s="18">
        <v>1109642.18</v>
      </c>
      <c r="M661" s="15" t="s">
        <v>54</v>
      </c>
      <c r="N661" s="19">
        <v>45664.757743055598</v>
      </c>
    </row>
    <row r="662" spans="1:14" x14ac:dyDescent="0.3">
      <c r="A662" s="23" t="str">
        <f>VLOOKUP(C662,销售员!A:C,3,0)</f>
        <v>云贵川渝</v>
      </c>
      <c r="B662" s="29">
        <v>817722</v>
      </c>
      <c r="C662" s="16" t="s">
        <v>68</v>
      </c>
      <c r="D662" s="17" t="s">
        <v>891</v>
      </c>
      <c r="E662" s="17" t="s">
        <v>4165</v>
      </c>
      <c r="F662" s="16" t="s">
        <v>852</v>
      </c>
      <c r="G662" s="16" t="s">
        <v>892</v>
      </c>
      <c r="H662" s="16" t="s">
        <v>893</v>
      </c>
      <c r="I662" s="16" t="s">
        <v>4159</v>
      </c>
      <c r="J662" s="16" t="s">
        <v>79</v>
      </c>
      <c r="K662" s="16">
        <v>32012.22</v>
      </c>
      <c r="M662" s="15" t="s">
        <v>54</v>
      </c>
      <c r="N662" s="19">
        <v>45664.757743055598</v>
      </c>
    </row>
    <row r="663" spans="1:14" x14ac:dyDescent="0.3">
      <c r="A663" s="23" t="str">
        <f>VLOOKUP(C663,销售员!A:C,3,0)</f>
        <v>云贵川渝</v>
      </c>
      <c r="B663" s="29">
        <v>817722</v>
      </c>
      <c r="C663" s="16" t="s">
        <v>68</v>
      </c>
      <c r="D663" s="17" t="s">
        <v>891</v>
      </c>
      <c r="E663" s="17" t="s">
        <v>4165</v>
      </c>
      <c r="F663" s="16" t="s">
        <v>852</v>
      </c>
      <c r="G663" s="16" t="s">
        <v>892</v>
      </c>
      <c r="H663" s="16" t="s">
        <v>893</v>
      </c>
      <c r="I663" s="16" t="s">
        <v>4161</v>
      </c>
      <c r="J663" s="16" t="s">
        <v>79</v>
      </c>
      <c r="K663" s="16">
        <v>10072.48</v>
      </c>
      <c r="M663" s="15" t="s">
        <v>54</v>
      </c>
      <c r="N663" s="19">
        <v>45664.757743055598</v>
      </c>
    </row>
    <row r="664" spans="1:14" x14ac:dyDescent="0.3">
      <c r="A664" s="23" t="str">
        <f>VLOOKUP(C664,销售员!A:C,3,0)</f>
        <v>云贵川渝</v>
      </c>
      <c r="B664" s="29">
        <v>817722</v>
      </c>
      <c r="C664" s="16" t="s">
        <v>68</v>
      </c>
      <c r="D664" s="17" t="s">
        <v>891</v>
      </c>
      <c r="E664" s="17" t="s">
        <v>4165</v>
      </c>
      <c r="F664" s="16" t="s">
        <v>852</v>
      </c>
      <c r="G664" s="16" t="s">
        <v>892</v>
      </c>
      <c r="H664" s="16" t="s">
        <v>893</v>
      </c>
      <c r="I664" s="16" t="s">
        <v>4160</v>
      </c>
      <c r="J664" s="16" t="s">
        <v>79</v>
      </c>
      <c r="K664" s="16">
        <v>15532.65</v>
      </c>
      <c r="M664" s="15" t="s">
        <v>54</v>
      </c>
      <c r="N664" s="19">
        <v>45664.757743055598</v>
      </c>
    </row>
    <row r="665" spans="1:14" x14ac:dyDescent="0.3">
      <c r="A665" s="23" t="str">
        <f>VLOOKUP(C665,销售员!A:C,3,0)</f>
        <v>湘桂琼</v>
      </c>
      <c r="B665" s="29">
        <v>817752</v>
      </c>
      <c r="C665" s="16" t="s">
        <v>523</v>
      </c>
      <c r="D665" s="17" t="s">
        <v>1840</v>
      </c>
      <c r="E665" s="17" t="s">
        <v>4165</v>
      </c>
      <c r="F665" s="16" t="s">
        <v>1841</v>
      </c>
      <c r="G665" s="16" t="s">
        <v>1842</v>
      </c>
      <c r="H665" s="16" t="s">
        <v>1843</v>
      </c>
      <c r="I665" s="16" t="s">
        <v>4158</v>
      </c>
      <c r="J665" s="16" t="s">
        <v>79</v>
      </c>
      <c r="K665" s="16">
        <v>187623.54</v>
      </c>
      <c r="L665" s="18">
        <v>198731.33</v>
      </c>
      <c r="M665" s="15" t="s">
        <v>105</v>
      </c>
      <c r="N665" s="19">
        <v>45664.757997685199</v>
      </c>
    </row>
    <row r="666" spans="1:14" x14ac:dyDescent="0.3">
      <c r="A666" s="23" t="str">
        <f>VLOOKUP(C666,销售员!A:C,3,0)</f>
        <v>湘桂琼</v>
      </c>
      <c r="B666" s="29">
        <v>817752</v>
      </c>
      <c r="C666" s="16" t="s">
        <v>523</v>
      </c>
      <c r="D666" s="17" t="s">
        <v>1840</v>
      </c>
      <c r="E666" s="17" t="s">
        <v>4165</v>
      </c>
      <c r="F666" s="16" t="s">
        <v>1841</v>
      </c>
      <c r="G666" s="16" t="s">
        <v>1842</v>
      </c>
      <c r="H666" s="16" t="s">
        <v>1843</v>
      </c>
      <c r="I666" s="16" t="s">
        <v>4159</v>
      </c>
      <c r="J666" s="16" t="s">
        <v>79</v>
      </c>
      <c r="K666" s="16">
        <v>0</v>
      </c>
      <c r="M666" s="15" t="s">
        <v>105</v>
      </c>
      <c r="N666" s="19">
        <v>45664.757997685199</v>
      </c>
    </row>
    <row r="667" spans="1:14" x14ac:dyDescent="0.3">
      <c r="A667" s="23" t="str">
        <f>VLOOKUP(C667,销售员!A:C,3,0)</f>
        <v>湘桂琼</v>
      </c>
      <c r="B667" s="29">
        <v>817752</v>
      </c>
      <c r="C667" s="16" t="s">
        <v>523</v>
      </c>
      <c r="D667" s="17" t="s">
        <v>1840</v>
      </c>
      <c r="E667" s="17" t="s">
        <v>4165</v>
      </c>
      <c r="F667" s="16" t="s">
        <v>1841</v>
      </c>
      <c r="G667" s="16" t="s">
        <v>1842</v>
      </c>
      <c r="H667" s="16" t="s">
        <v>1843</v>
      </c>
      <c r="I667" s="16" t="s">
        <v>4161</v>
      </c>
      <c r="J667" s="16" t="s">
        <v>79</v>
      </c>
      <c r="K667" s="16">
        <v>2289.12</v>
      </c>
      <c r="M667" s="15" t="s">
        <v>105</v>
      </c>
      <c r="N667" s="19">
        <v>45664.757997685199</v>
      </c>
    </row>
    <row r="668" spans="1:14" x14ac:dyDescent="0.3">
      <c r="A668" s="23" t="str">
        <f>VLOOKUP(C668,销售员!A:C,3,0)</f>
        <v>湘桂琼</v>
      </c>
      <c r="B668" s="29">
        <v>817752</v>
      </c>
      <c r="C668" s="16" t="s">
        <v>523</v>
      </c>
      <c r="D668" s="17" t="s">
        <v>1840</v>
      </c>
      <c r="E668" s="17" t="s">
        <v>4165</v>
      </c>
      <c r="F668" s="16" t="s">
        <v>1841</v>
      </c>
      <c r="G668" s="16" t="s">
        <v>1842</v>
      </c>
      <c r="H668" s="16" t="s">
        <v>1843</v>
      </c>
      <c r="I668" s="16" t="s">
        <v>4160</v>
      </c>
      <c r="J668" s="16" t="s">
        <v>79</v>
      </c>
      <c r="K668" s="16">
        <v>2856.73</v>
      </c>
      <c r="M668" s="15" t="s">
        <v>105</v>
      </c>
      <c r="N668" s="19">
        <v>45664.757997685199</v>
      </c>
    </row>
    <row r="669" spans="1:14" x14ac:dyDescent="0.3">
      <c r="A669" s="23" t="str">
        <f>VLOOKUP(C669,销售员!A:C,3,0)</f>
        <v>云贵川渝</v>
      </c>
      <c r="B669" s="29">
        <v>817689</v>
      </c>
      <c r="C669" s="16" t="s">
        <v>68</v>
      </c>
      <c r="D669" s="17" t="s">
        <v>827</v>
      </c>
      <c r="E669" s="17" t="s">
        <v>4165</v>
      </c>
      <c r="F669" s="16" t="s">
        <v>828</v>
      </c>
      <c r="G669" s="16" t="s">
        <v>829</v>
      </c>
      <c r="H669" s="16" t="s">
        <v>830</v>
      </c>
      <c r="I669" s="16" t="s">
        <v>4158</v>
      </c>
      <c r="J669" s="16" t="s">
        <v>79</v>
      </c>
      <c r="K669" s="16">
        <v>528209.6</v>
      </c>
      <c r="L669" s="18">
        <v>641496.15</v>
      </c>
      <c r="M669" s="15" t="s">
        <v>54</v>
      </c>
      <c r="N669" s="19">
        <v>45664.762974537</v>
      </c>
    </row>
    <row r="670" spans="1:14" x14ac:dyDescent="0.3">
      <c r="A670" s="23" t="str">
        <f>VLOOKUP(C670,销售员!A:C,3,0)</f>
        <v>云贵川渝</v>
      </c>
      <c r="B670" s="29">
        <v>817689</v>
      </c>
      <c r="C670" s="16" t="s">
        <v>68</v>
      </c>
      <c r="D670" s="17" t="s">
        <v>827</v>
      </c>
      <c r="E670" s="17" t="s">
        <v>4165</v>
      </c>
      <c r="F670" s="16" t="s">
        <v>828</v>
      </c>
      <c r="G670" s="16" t="s">
        <v>829</v>
      </c>
      <c r="H670" s="16" t="s">
        <v>830</v>
      </c>
      <c r="I670" s="16" t="s">
        <v>4159</v>
      </c>
      <c r="J670" s="16" t="s">
        <v>79</v>
      </c>
      <c r="K670" s="16">
        <v>68653.039999999994</v>
      </c>
      <c r="M670" s="15" t="s">
        <v>54</v>
      </c>
      <c r="N670" s="19">
        <v>45664.762974537</v>
      </c>
    </row>
    <row r="671" spans="1:14" x14ac:dyDescent="0.3">
      <c r="A671" s="23" t="str">
        <f>VLOOKUP(C671,销售员!A:C,3,0)</f>
        <v>云贵川渝</v>
      </c>
      <c r="B671" s="29">
        <v>817689</v>
      </c>
      <c r="C671" s="16" t="s">
        <v>68</v>
      </c>
      <c r="D671" s="17" t="s">
        <v>827</v>
      </c>
      <c r="E671" s="17" t="s">
        <v>4165</v>
      </c>
      <c r="F671" s="16" t="s">
        <v>828</v>
      </c>
      <c r="G671" s="16" t="s">
        <v>829</v>
      </c>
      <c r="H671" s="16" t="s">
        <v>830</v>
      </c>
      <c r="I671" s="16" t="s">
        <v>4161</v>
      </c>
      <c r="J671" s="16" t="s">
        <v>79</v>
      </c>
      <c r="K671" s="16">
        <v>6676.85</v>
      </c>
      <c r="M671" s="15" t="s">
        <v>54</v>
      </c>
      <c r="N671" s="19">
        <v>45664.762974537</v>
      </c>
    </row>
    <row r="672" spans="1:14" x14ac:dyDescent="0.3">
      <c r="A672" s="23" t="str">
        <f>VLOOKUP(C672,销售员!A:C,3,0)</f>
        <v>云贵川渝</v>
      </c>
      <c r="B672" s="29">
        <v>817689</v>
      </c>
      <c r="C672" s="16" t="s">
        <v>68</v>
      </c>
      <c r="D672" s="17" t="s">
        <v>827</v>
      </c>
      <c r="E672" s="17" t="s">
        <v>4165</v>
      </c>
      <c r="F672" s="16" t="s">
        <v>828</v>
      </c>
      <c r="G672" s="16" t="s">
        <v>829</v>
      </c>
      <c r="H672" s="16" t="s">
        <v>830</v>
      </c>
      <c r="I672" s="16" t="s">
        <v>4160</v>
      </c>
      <c r="J672" s="16" t="s">
        <v>79</v>
      </c>
      <c r="K672" s="16">
        <v>9089.2999999999993</v>
      </c>
      <c r="M672" s="15" t="s">
        <v>54</v>
      </c>
      <c r="N672" s="19">
        <v>45664.762974537</v>
      </c>
    </row>
    <row r="673" spans="1:14" x14ac:dyDescent="0.3">
      <c r="A673" s="23" t="str">
        <f>VLOOKUP(C673,销售员!A:C,3,0)</f>
        <v>云贵川渝</v>
      </c>
      <c r="B673" s="29">
        <v>817746</v>
      </c>
      <c r="C673" s="16" t="s">
        <v>68</v>
      </c>
      <c r="D673" s="17" t="s">
        <v>903</v>
      </c>
      <c r="E673" s="17" t="s">
        <v>4165</v>
      </c>
      <c r="F673" s="16" t="s">
        <v>852</v>
      </c>
      <c r="G673" s="16" t="s">
        <v>904</v>
      </c>
      <c r="H673" s="16" t="s">
        <v>4184</v>
      </c>
      <c r="I673" s="16" t="s">
        <v>4158</v>
      </c>
      <c r="J673" s="16" t="s">
        <v>79</v>
      </c>
      <c r="K673" s="16">
        <v>729979.56</v>
      </c>
      <c r="L673" s="18">
        <v>798807.42</v>
      </c>
      <c r="M673" s="15" t="s">
        <v>54</v>
      </c>
      <c r="N673" s="19">
        <v>45664.764837962997</v>
      </c>
    </row>
    <row r="674" spans="1:14" x14ac:dyDescent="0.3">
      <c r="A674" s="23" t="str">
        <f>VLOOKUP(C674,销售员!A:C,3,0)</f>
        <v>云贵川渝</v>
      </c>
      <c r="B674" s="29">
        <v>817746</v>
      </c>
      <c r="C674" s="16" t="s">
        <v>68</v>
      </c>
      <c r="D674" s="17" t="s">
        <v>903</v>
      </c>
      <c r="E674" s="17" t="s">
        <v>4165</v>
      </c>
      <c r="F674" s="16" t="s">
        <v>852</v>
      </c>
      <c r="G674" s="16" t="s">
        <v>904</v>
      </c>
      <c r="H674" s="16" t="s">
        <v>4184</v>
      </c>
      <c r="I674" s="16" t="s">
        <v>4159</v>
      </c>
      <c r="J674" s="16" t="s">
        <v>79</v>
      </c>
      <c r="K674" s="16">
        <v>0</v>
      </c>
      <c r="M674" s="15" t="s">
        <v>54</v>
      </c>
      <c r="N674" s="19">
        <v>45664.764837962997</v>
      </c>
    </row>
    <row r="675" spans="1:14" x14ac:dyDescent="0.3">
      <c r="A675" s="23" t="str">
        <f>VLOOKUP(C675,销售员!A:C,3,0)</f>
        <v>云贵川渝</v>
      </c>
      <c r="B675" s="29">
        <v>817746</v>
      </c>
      <c r="C675" s="16" t="s">
        <v>68</v>
      </c>
      <c r="D675" s="17" t="s">
        <v>903</v>
      </c>
      <c r="E675" s="17" t="s">
        <v>4165</v>
      </c>
      <c r="F675" s="16" t="s">
        <v>852</v>
      </c>
      <c r="G675" s="16" t="s">
        <v>904</v>
      </c>
      <c r="H675" s="16" t="s">
        <v>4184</v>
      </c>
      <c r="I675" s="16" t="s">
        <v>4161</v>
      </c>
      <c r="J675" s="16" t="s">
        <v>79</v>
      </c>
      <c r="K675" s="16">
        <v>9775.14</v>
      </c>
      <c r="M675" s="15" t="s">
        <v>54</v>
      </c>
      <c r="N675" s="19">
        <v>45664.764837962997</v>
      </c>
    </row>
    <row r="676" spans="1:14" x14ac:dyDescent="0.3">
      <c r="A676" s="23" t="str">
        <f>VLOOKUP(C676,销售员!A:C,3,0)</f>
        <v>云贵川渝</v>
      </c>
      <c r="B676" s="29">
        <v>817746</v>
      </c>
      <c r="C676" s="16" t="s">
        <v>68</v>
      </c>
      <c r="D676" s="17" t="s">
        <v>903</v>
      </c>
      <c r="E676" s="17" t="s">
        <v>4165</v>
      </c>
      <c r="F676" s="16" t="s">
        <v>852</v>
      </c>
      <c r="G676" s="16" t="s">
        <v>904</v>
      </c>
      <c r="H676" s="16" t="s">
        <v>4184</v>
      </c>
      <c r="I676" s="16" t="s">
        <v>4160</v>
      </c>
      <c r="J676" s="16" t="s">
        <v>79</v>
      </c>
      <c r="K676" s="16">
        <v>11122.62</v>
      </c>
      <c r="M676" s="15" t="s">
        <v>54</v>
      </c>
      <c r="N676" s="19">
        <v>45664.764837962997</v>
      </c>
    </row>
    <row r="677" spans="1:14" x14ac:dyDescent="0.3">
      <c r="A677" s="23" t="str">
        <f>VLOOKUP(C677,销售员!A:C,3,0)</f>
        <v>云贵川渝</v>
      </c>
      <c r="B677" s="29">
        <v>817746</v>
      </c>
      <c r="C677" s="16" t="s">
        <v>68</v>
      </c>
      <c r="D677" s="17" t="s">
        <v>903</v>
      </c>
      <c r="E677" s="17" t="s">
        <v>4165</v>
      </c>
      <c r="F677" s="16" t="s">
        <v>852</v>
      </c>
      <c r="G677" s="16" t="s">
        <v>904</v>
      </c>
      <c r="H677" s="16" t="s">
        <v>4185</v>
      </c>
      <c r="I677" s="16" t="s">
        <v>4158</v>
      </c>
      <c r="J677" s="16" t="s">
        <v>79</v>
      </c>
      <c r="K677" s="16">
        <v>289506.81</v>
      </c>
      <c r="L677" s="18">
        <v>314428.68</v>
      </c>
      <c r="M677" s="15" t="s">
        <v>54</v>
      </c>
      <c r="N677" s="19">
        <v>45664.764837962997</v>
      </c>
    </row>
    <row r="678" spans="1:14" x14ac:dyDescent="0.3">
      <c r="A678" s="23" t="str">
        <f>VLOOKUP(C678,销售员!A:C,3,0)</f>
        <v>云贵川渝</v>
      </c>
      <c r="B678" s="29">
        <v>817746</v>
      </c>
      <c r="C678" s="16" t="s">
        <v>68</v>
      </c>
      <c r="D678" s="17" t="s">
        <v>903</v>
      </c>
      <c r="E678" s="17" t="s">
        <v>4165</v>
      </c>
      <c r="F678" s="16" t="s">
        <v>852</v>
      </c>
      <c r="G678" s="16" t="s">
        <v>904</v>
      </c>
      <c r="H678" s="16" t="s">
        <v>4185</v>
      </c>
      <c r="I678" s="16" t="s">
        <v>4159</v>
      </c>
      <c r="J678" s="16" t="s">
        <v>79</v>
      </c>
      <c r="K678" s="16">
        <v>2401.59</v>
      </c>
      <c r="M678" s="15" t="s">
        <v>54</v>
      </c>
      <c r="N678" s="19">
        <v>45664.764837962997</v>
      </c>
    </row>
    <row r="679" spans="1:14" x14ac:dyDescent="0.3">
      <c r="A679" s="23" t="str">
        <f>VLOOKUP(C679,销售员!A:C,3,0)</f>
        <v>云贵川渝</v>
      </c>
      <c r="B679" s="29">
        <v>817746</v>
      </c>
      <c r="C679" s="16" t="s">
        <v>68</v>
      </c>
      <c r="D679" s="17" t="s">
        <v>903</v>
      </c>
      <c r="E679" s="17" t="s">
        <v>4165</v>
      </c>
      <c r="F679" s="16" t="s">
        <v>852</v>
      </c>
      <c r="G679" s="16" t="s">
        <v>904</v>
      </c>
      <c r="H679" s="16" t="s">
        <v>4185</v>
      </c>
      <c r="I679" s="16" t="s">
        <v>4161</v>
      </c>
      <c r="J679" s="16" t="s">
        <v>79</v>
      </c>
      <c r="K679" s="16">
        <v>610.38</v>
      </c>
      <c r="M679" s="15" t="s">
        <v>54</v>
      </c>
      <c r="N679" s="19">
        <v>45664.764837962997</v>
      </c>
    </row>
    <row r="680" spans="1:14" x14ac:dyDescent="0.3">
      <c r="A680" s="23" t="str">
        <f>VLOOKUP(C680,销售员!A:C,3,0)</f>
        <v>云贵川渝</v>
      </c>
      <c r="B680" s="29">
        <v>817746</v>
      </c>
      <c r="C680" s="16" t="s">
        <v>68</v>
      </c>
      <c r="D680" s="17" t="s">
        <v>903</v>
      </c>
      <c r="E680" s="17" t="s">
        <v>4165</v>
      </c>
      <c r="F680" s="16" t="s">
        <v>852</v>
      </c>
      <c r="G680" s="16" t="s">
        <v>904</v>
      </c>
      <c r="H680" s="16" t="s">
        <v>4185</v>
      </c>
      <c r="I680" s="16" t="s">
        <v>4160</v>
      </c>
      <c r="J680" s="16" t="s">
        <v>79</v>
      </c>
      <c r="K680" s="16">
        <v>4447.4399999999996</v>
      </c>
      <c r="M680" s="15" t="s">
        <v>54</v>
      </c>
      <c r="N680" s="19">
        <v>45664.764837962997</v>
      </c>
    </row>
    <row r="681" spans="1:14" x14ac:dyDescent="0.3">
      <c r="A681" s="23" t="str">
        <f>VLOOKUP(C681,销售员!A:C,3,0)</f>
        <v>云贵川渝</v>
      </c>
      <c r="B681" s="29">
        <v>817772</v>
      </c>
      <c r="C681" s="16" t="s">
        <v>68</v>
      </c>
      <c r="D681" s="17" t="s">
        <v>851</v>
      </c>
      <c r="E681" s="17" t="s">
        <v>4165</v>
      </c>
      <c r="F681" s="16" t="s">
        <v>852</v>
      </c>
      <c r="G681" s="16" t="s">
        <v>853</v>
      </c>
      <c r="H681" s="16" t="s">
        <v>854</v>
      </c>
      <c r="I681" s="16" t="s">
        <v>4158</v>
      </c>
      <c r="J681" s="16" t="s">
        <v>79</v>
      </c>
      <c r="K681" s="16">
        <v>1674542.06</v>
      </c>
      <c r="L681" s="18">
        <v>1806558.1</v>
      </c>
      <c r="M681" s="15" t="s">
        <v>54</v>
      </c>
      <c r="N681" s="19">
        <v>45664.765300925901</v>
      </c>
    </row>
    <row r="682" spans="1:14" x14ac:dyDescent="0.3">
      <c r="A682" s="23" t="str">
        <f>VLOOKUP(C682,销售员!A:C,3,0)</f>
        <v>云贵川渝</v>
      </c>
      <c r="B682" s="29">
        <v>817772</v>
      </c>
      <c r="C682" s="16" t="s">
        <v>68</v>
      </c>
      <c r="D682" s="17" t="s">
        <v>851</v>
      </c>
      <c r="E682" s="17" t="s">
        <v>4165</v>
      </c>
      <c r="F682" s="16" t="s">
        <v>852</v>
      </c>
      <c r="G682" s="16" t="s">
        <v>853</v>
      </c>
      <c r="H682" s="16" t="s">
        <v>854</v>
      </c>
      <c r="I682" s="16" t="s">
        <v>4159</v>
      </c>
      <c r="J682" s="16" t="s">
        <v>79</v>
      </c>
      <c r="K682" s="16">
        <v>3431.58</v>
      </c>
      <c r="M682" s="15" t="s">
        <v>54</v>
      </c>
      <c r="N682" s="19">
        <v>45664.765300925901</v>
      </c>
    </row>
    <row r="683" spans="1:14" x14ac:dyDescent="0.3">
      <c r="A683" s="23" t="str">
        <f>VLOOKUP(C683,销售员!A:C,3,0)</f>
        <v>云贵川渝</v>
      </c>
      <c r="B683" s="29">
        <v>817772</v>
      </c>
      <c r="C683" s="16" t="s">
        <v>68</v>
      </c>
      <c r="D683" s="17" t="s">
        <v>851</v>
      </c>
      <c r="E683" s="17" t="s">
        <v>4165</v>
      </c>
      <c r="F683" s="16" t="s">
        <v>852</v>
      </c>
      <c r="G683" s="16" t="s">
        <v>853</v>
      </c>
      <c r="H683" s="16" t="s">
        <v>854</v>
      </c>
      <c r="I683" s="16" t="s">
        <v>4161</v>
      </c>
      <c r="J683" s="16" t="s">
        <v>79</v>
      </c>
      <c r="K683" s="16">
        <v>21734.73</v>
      </c>
      <c r="M683" s="15" t="s">
        <v>54</v>
      </c>
      <c r="N683" s="19">
        <v>45664.765300925901</v>
      </c>
    </row>
    <row r="684" spans="1:14" x14ac:dyDescent="0.3">
      <c r="A684" s="23" t="str">
        <f>VLOOKUP(C684,销售员!A:C,3,0)</f>
        <v>云贵川渝</v>
      </c>
      <c r="B684" s="29">
        <v>817772</v>
      </c>
      <c r="C684" s="16" t="s">
        <v>68</v>
      </c>
      <c r="D684" s="17" t="s">
        <v>851</v>
      </c>
      <c r="E684" s="17" t="s">
        <v>4165</v>
      </c>
      <c r="F684" s="16" t="s">
        <v>852</v>
      </c>
      <c r="G684" s="16" t="s">
        <v>853</v>
      </c>
      <c r="H684" s="16" t="s">
        <v>854</v>
      </c>
      <c r="I684" s="16" t="s">
        <v>4160</v>
      </c>
      <c r="J684" s="16" t="s">
        <v>79</v>
      </c>
      <c r="K684" s="16">
        <v>25550.68</v>
      </c>
      <c r="M684" s="15" t="s">
        <v>54</v>
      </c>
      <c r="N684" s="19">
        <v>45664.765300925901</v>
      </c>
    </row>
    <row r="685" spans="1:14" x14ac:dyDescent="0.3">
      <c r="A685" s="23" t="str">
        <f>VLOOKUP(C685,销售员!A:C,3,0)</f>
        <v>沪浙</v>
      </c>
      <c r="B685" s="29">
        <v>817775</v>
      </c>
      <c r="C685" s="16" t="s">
        <v>908</v>
      </c>
      <c r="D685" s="17" t="s">
        <v>909</v>
      </c>
      <c r="E685" s="17" t="s">
        <v>4165</v>
      </c>
      <c r="F685" s="16" t="s">
        <v>910</v>
      </c>
      <c r="G685" s="16" t="s">
        <v>911</v>
      </c>
      <c r="H685" s="16" t="s">
        <v>912</v>
      </c>
      <c r="I685" s="16" t="s">
        <v>4158</v>
      </c>
      <c r="J685" s="16" t="s">
        <v>79</v>
      </c>
      <c r="K685" s="16">
        <v>330956.5</v>
      </c>
      <c r="L685" s="18">
        <v>381771.64</v>
      </c>
      <c r="M685" s="15" t="s">
        <v>127</v>
      </c>
      <c r="N685" s="19">
        <v>45665.3996064815</v>
      </c>
    </row>
    <row r="686" spans="1:14" x14ac:dyDescent="0.3">
      <c r="A686" s="23" t="str">
        <f>VLOOKUP(C686,销售员!A:C,3,0)</f>
        <v>沪浙</v>
      </c>
      <c r="B686" s="29">
        <v>817775</v>
      </c>
      <c r="C686" s="16" t="s">
        <v>908</v>
      </c>
      <c r="D686" s="17" t="s">
        <v>909</v>
      </c>
      <c r="E686" s="17" t="s">
        <v>4165</v>
      </c>
      <c r="F686" s="16" t="s">
        <v>910</v>
      </c>
      <c r="G686" s="16" t="s">
        <v>911</v>
      </c>
      <c r="H686" s="16" t="s">
        <v>912</v>
      </c>
      <c r="I686" s="16" t="s">
        <v>4159</v>
      </c>
      <c r="J686" s="16" t="s">
        <v>79</v>
      </c>
      <c r="K686" s="16">
        <v>24515.759999999998</v>
      </c>
      <c r="M686" s="15" t="s">
        <v>127</v>
      </c>
      <c r="N686" s="19">
        <v>45665.3996064815</v>
      </c>
    </row>
    <row r="687" spans="1:14" x14ac:dyDescent="0.3">
      <c r="A687" s="23" t="str">
        <f>VLOOKUP(C687,销售员!A:C,3,0)</f>
        <v>沪浙</v>
      </c>
      <c r="B687" s="29">
        <v>817775</v>
      </c>
      <c r="C687" s="16" t="s">
        <v>908</v>
      </c>
      <c r="D687" s="17" t="s">
        <v>909</v>
      </c>
      <c r="E687" s="17" t="s">
        <v>4165</v>
      </c>
      <c r="F687" s="16" t="s">
        <v>910</v>
      </c>
      <c r="G687" s="16" t="s">
        <v>911</v>
      </c>
      <c r="H687" s="16" t="s">
        <v>912</v>
      </c>
      <c r="I687" s="16" t="s">
        <v>4161</v>
      </c>
      <c r="J687" s="16" t="s">
        <v>79</v>
      </c>
      <c r="K687" s="16">
        <v>3707.08</v>
      </c>
      <c r="M687" s="15" t="s">
        <v>127</v>
      </c>
      <c r="N687" s="19">
        <v>45665.3996064815</v>
      </c>
    </row>
    <row r="688" spans="1:14" x14ac:dyDescent="0.3">
      <c r="A688" s="23" t="str">
        <f>VLOOKUP(C688,销售员!A:C,3,0)</f>
        <v>沪浙</v>
      </c>
      <c r="B688" s="29">
        <v>817775</v>
      </c>
      <c r="C688" s="16" t="s">
        <v>908</v>
      </c>
      <c r="D688" s="17" t="s">
        <v>909</v>
      </c>
      <c r="E688" s="17" t="s">
        <v>4165</v>
      </c>
      <c r="F688" s="16" t="s">
        <v>910</v>
      </c>
      <c r="G688" s="16" t="s">
        <v>911</v>
      </c>
      <c r="H688" s="16" t="s">
        <v>912</v>
      </c>
      <c r="I688" s="16" t="s">
        <v>4160</v>
      </c>
      <c r="J688" s="16" t="s">
        <v>79</v>
      </c>
      <c r="K688" s="16">
        <v>5412.53</v>
      </c>
      <c r="M688" s="15" t="s">
        <v>127</v>
      </c>
      <c r="N688" s="19">
        <v>45665.3996064815</v>
      </c>
    </row>
    <row r="689" spans="1:14" x14ac:dyDescent="0.3">
      <c r="A689" s="23" t="str">
        <f>VLOOKUP(C689,销售员!A:C,3,0)</f>
        <v>京津冀</v>
      </c>
      <c r="B689" s="29">
        <v>820579</v>
      </c>
      <c r="C689" s="16" t="s">
        <v>692</v>
      </c>
      <c r="D689" s="17" t="s">
        <v>693</v>
      </c>
      <c r="E689" s="17" t="s">
        <v>4165</v>
      </c>
      <c r="F689" s="16" t="s">
        <v>694</v>
      </c>
      <c r="G689" s="16" t="s">
        <v>695</v>
      </c>
      <c r="H689" s="16" t="s">
        <v>753</v>
      </c>
      <c r="I689" s="16" t="s">
        <v>4158</v>
      </c>
      <c r="J689" s="16" t="s">
        <v>79</v>
      </c>
      <c r="K689" s="16">
        <v>1732.72</v>
      </c>
      <c r="L689" s="18">
        <v>1842</v>
      </c>
      <c r="M689" s="15" t="s">
        <v>127</v>
      </c>
      <c r="N689" s="19">
        <v>45693.6227083333</v>
      </c>
    </row>
    <row r="690" spans="1:14" x14ac:dyDescent="0.3">
      <c r="A690" s="23" t="str">
        <f>VLOOKUP(C690,销售员!A:C,3,0)</f>
        <v>京津冀</v>
      </c>
      <c r="B690" s="29">
        <v>820579</v>
      </c>
      <c r="C690" s="16" t="s">
        <v>692</v>
      </c>
      <c r="D690" s="17" t="s">
        <v>693</v>
      </c>
      <c r="E690" s="17" t="s">
        <v>4165</v>
      </c>
      <c r="F690" s="16" t="s">
        <v>694</v>
      </c>
      <c r="G690" s="16" t="s">
        <v>695</v>
      </c>
      <c r="H690" s="16" t="s">
        <v>753</v>
      </c>
      <c r="I690" s="16" t="s">
        <v>4159</v>
      </c>
      <c r="J690" s="16" t="s">
        <v>79</v>
      </c>
      <c r="K690" s="16">
        <v>0</v>
      </c>
      <c r="M690" s="15" t="s">
        <v>127</v>
      </c>
      <c r="N690" s="19">
        <v>45693.6227083333</v>
      </c>
    </row>
    <row r="691" spans="1:14" x14ac:dyDescent="0.3">
      <c r="A691" s="23" t="str">
        <f>VLOOKUP(C691,销售员!A:C,3,0)</f>
        <v>京津冀</v>
      </c>
      <c r="B691" s="29">
        <v>820579</v>
      </c>
      <c r="C691" s="16" t="s">
        <v>692</v>
      </c>
      <c r="D691" s="17" t="s">
        <v>693</v>
      </c>
      <c r="E691" s="17" t="s">
        <v>4165</v>
      </c>
      <c r="F691" s="16" t="s">
        <v>694</v>
      </c>
      <c r="G691" s="16" t="s">
        <v>695</v>
      </c>
      <c r="H691" s="16" t="s">
        <v>753</v>
      </c>
      <c r="I691" s="16" t="s">
        <v>4161</v>
      </c>
      <c r="J691" s="16" t="s">
        <v>79</v>
      </c>
      <c r="K691" s="16">
        <v>0</v>
      </c>
      <c r="M691" s="15" t="s">
        <v>127</v>
      </c>
      <c r="N691" s="19">
        <v>45693.6227083333</v>
      </c>
    </row>
    <row r="692" spans="1:14" x14ac:dyDescent="0.3">
      <c r="A692" s="23" t="str">
        <f>VLOOKUP(C692,销售员!A:C,3,0)</f>
        <v>京津冀</v>
      </c>
      <c r="B692" s="29">
        <v>820579</v>
      </c>
      <c r="C692" s="16" t="s">
        <v>692</v>
      </c>
      <c r="D692" s="17" t="s">
        <v>693</v>
      </c>
      <c r="E692" s="17" t="s">
        <v>4165</v>
      </c>
      <c r="F692" s="16" t="s">
        <v>694</v>
      </c>
      <c r="G692" s="16" t="s">
        <v>695</v>
      </c>
      <c r="H692" s="16" t="s">
        <v>753</v>
      </c>
      <c r="I692" s="16" t="s">
        <v>4160</v>
      </c>
      <c r="J692" s="16" t="s">
        <v>79</v>
      </c>
      <c r="K692" s="16">
        <v>26.39</v>
      </c>
      <c r="M692" s="15" t="s">
        <v>127</v>
      </c>
      <c r="N692" s="19">
        <v>45693.6227083333</v>
      </c>
    </row>
    <row r="693" spans="1:14" x14ac:dyDescent="0.3">
      <c r="A693" s="23" t="str">
        <f>VLOOKUP(C693,销售员!A:C,3,0)</f>
        <v>云贵川渝</v>
      </c>
      <c r="B693" s="29">
        <v>817777</v>
      </c>
      <c r="C693" s="16" t="s">
        <v>68</v>
      </c>
      <c r="D693" s="17" t="s">
        <v>851</v>
      </c>
      <c r="E693" s="17" t="s">
        <v>4165</v>
      </c>
      <c r="F693" s="16" t="s">
        <v>852</v>
      </c>
      <c r="G693" s="16" t="s">
        <v>853</v>
      </c>
      <c r="H693" s="16" t="s">
        <v>4186</v>
      </c>
      <c r="I693" s="16" t="s">
        <v>4158</v>
      </c>
      <c r="J693" s="16" t="s">
        <v>79</v>
      </c>
      <c r="K693" s="16">
        <v>233062.6</v>
      </c>
      <c r="L693" s="18">
        <v>252345.56</v>
      </c>
      <c r="M693" s="15" t="s">
        <v>54</v>
      </c>
      <c r="N693" s="19">
        <v>45665.4149189815</v>
      </c>
    </row>
    <row r="694" spans="1:14" x14ac:dyDescent="0.3">
      <c r="A694" s="23" t="str">
        <f>VLOOKUP(C694,销售员!A:C,3,0)</f>
        <v>云贵川渝</v>
      </c>
      <c r="B694" s="29">
        <v>817777</v>
      </c>
      <c r="C694" s="16" t="s">
        <v>68</v>
      </c>
      <c r="D694" s="17" t="s">
        <v>851</v>
      </c>
      <c r="E694" s="17" t="s">
        <v>4165</v>
      </c>
      <c r="F694" s="16" t="s">
        <v>852</v>
      </c>
      <c r="G694" s="16" t="s">
        <v>853</v>
      </c>
      <c r="H694" s="16" t="s">
        <v>4186</v>
      </c>
      <c r="I694" s="16" t="s">
        <v>4159</v>
      </c>
      <c r="J694" s="16" t="s">
        <v>79</v>
      </c>
      <c r="K694" s="16">
        <v>0</v>
      </c>
      <c r="M694" s="15" t="s">
        <v>54</v>
      </c>
      <c r="N694" s="19">
        <v>45665.4149189815</v>
      </c>
    </row>
    <row r="695" spans="1:14" x14ac:dyDescent="0.3">
      <c r="A695" s="23" t="str">
        <f>VLOOKUP(C695,销售员!A:C,3,0)</f>
        <v>云贵川渝</v>
      </c>
      <c r="B695" s="29">
        <v>817777</v>
      </c>
      <c r="C695" s="16" t="s">
        <v>68</v>
      </c>
      <c r="D695" s="17" t="s">
        <v>851</v>
      </c>
      <c r="E695" s="17" t="s">
        <v>4165</v>
      </c>
      <c r="F695" s="16" t="s">
        <v>852</v>
      </c>
      <c r="G695" s="16" t="s">
        <v>853</v>
      </c>
      <c r="H695" s="16" t="s">
        <v>4186</v>
      </c>
      <c r="I695" s="16" t="s">
        <v>4161</v>
      </c>
      <c r="J695" s="16" t="s">
        <v>79</v>
      </c>
      <c r="K695" s="16">
        <v>3116.62</v>
      </c>
      <c r="M695" s="15" t="s">
        <v>54</v>
      </c>
      <c r="N695" s="19">
        <v>45665.4149189815</v>
      </c>
    </row>
    <row r="696" spans="1:14" x14ac:dyDescent="0.3">
      <c r="A696" s="23" t="str">
        <f>VLOOKUP(C696,销售员!A:C,3,0)</f>
        <v>云贵川渝</v>
      </c>
      <c r="B696" s="29">
        <v>817777</v>
      </c>
      <c r="C696" s="16" t="s">
        <v>68</v>
      </c>
      <c r="D696" s="17" t="s">
        <v>851</v>
      </c>
      <c r="E696" s="17" t="s">
        <v>4165</v>
      </c>
      <c r="F696" s="16" t="s">
        <v>852</v>
      </c>
      <c r="G696" s="16" t="s">
        <v>853</v>
      </c>
      <c r="H696" s="16" t="s">
        <v>4186</v>
      </c>
      <c r="I696" s="16" t="s">
        <v>4160</v>
      </c>
      <c r="J696" s="16" t="s">
        <v>79</v>
      </c>
      <c r="K696" s="16">
        <v>3549.12</v>
      </c>
      <c r="M696" s="15" t="s">
        <v>54</v>
      </c>
      <c r="N696" s="19">
        <v>45665.4149189815</v>
      </c>
    </row>
    <row r="697" spans="1:14" x14ac:dyDescent="0.3">
      <c r="A697" s="23" t="str">
        <f>VLOOKUP(C697,销售员!A:C,3,0)</f>
        <v>云贵川渝</v>
      </c>
      <c r="B697" s="29">
        <v>817777</v>
      </c>
      <c r="C697" s="16" t="s">
        <v>68</v>
      </c>
      <c r="D697" s="17" t="s">
        <v>851</v>
      </c>
      <c r="E697" s="17" t="s">
        <v>4165</v>
      </c>
      <c r="F697" s="16" t="s">
        <v>852</v>
      </c>
      <c r="G697" s="16" t="s">
        <v>853</v>
      </c>
      <c r="H697" s="16" t="s">
        <v>4187</v>
      </c>
      <c r="I697" s="16" t="s">
        <v>4158</v>
      </c>
      <c r="J697" s="16" t="s">
        <v>79</v>
      </c>
      <c r="K697" s="16">
        <v>654583.74</v>
      </c>
      <c r="L697" s="18">
        <v>702727.16</v>
      </c>
      <c r="M697" s="15" t="s">
        <v>54</v>
      </c>
      <c r="N697" s="19">
        <v>45665.4149189815</v>
      </c>
    </row>
    <row r="698" spans="1:14" x14ac:dyDescent="0.3">
      <c r="A698" s="23" t="str">
        <f>VLOOKUP(C698,销售员!A:C,3,0)</f>
        <v>云贵川渝</v>
      </c>
      <c r="B698" s="29">
        <v>817777</v>
      </c>
      <c r="C698" s="16" t="s">
        <v>68</v>
      </c>
      <c r="D698" s="17" t="s">
        <v>851</v>
      </c>
      <c r="E698" s="17" t="s">
        <v>4165</v>
      </c>
      <c r="F698" s="16" t="s">
        <v>852</v>
      </c>
      <c r="G698" s="16" t="s">
        <v>853</v>
      </c>
      <c r="H698" s="16" t="s">
        <v>4187</v>
      </c>
      <c r="I698" s="16" t="s">
        <v>4159</v>
      </c>
      <c r="J698" s="16" t="s">
        <v>79</v>
      </c>
      <c r="K698" s="16">
        <v>0</v>
      </c>
      <c r="M698" s="15" t="s">
        <v>54</v>
      </c>
      <c r="N698" s="19">
        <v>45665.4149189815</v>
      </c>
    </row>
    <row r="699" spans="1:14" x14ac:dyDescent="0.3">
      <c r="A699" s="23" t="str">
        <f>VLOOKUP(C699,销售员!A:C,3,0)</f>
        <v>云贵川渝</v>
      </c>
      <c r="B699" s="29">
        <v>817777</v>
      </c>
      <c r="C699" s="16" t="s">
        <v>68</v>
      </c>
      <c r="D699" s="17" t="s">
        <v>851</v>
      </c>
      <c r="E699" s="17" t="s">
        <v>4165</v>
      </c>
      <c r="F699" s="16" t="s">
        <v>852</v>
      </c>
      <c r="G699" s="16" t="s">
        <v>853</v>
      </c>
      <c r="H699" s="16" t="s">
        <v>4187</v>
      </c>
      <c r="I699" s="16" t="s">
        <v>4161</v>
      </c>
      <c r="J699" s="16" t="s">
        <v>79</v>
      </c>
      <c r="K699" s="16">
        <v>3037.24</v>
      </c>
      <c r="M699" s="15" t="s">
        <v>54</v>
      </c>
      <c r="N699" s="19">
        <v>45665.4149189815</v>
      </c>
    </row>
    <row r="700" spans="1:14" x14ac:dyDescent="0.3">
      <c r="A700" s="23" t="str">
        <f>VLOOKUP(C700,销售员!A:C,3,0)</f>
        <v>云贵川渝</v>
      </c>
      <c r="B700" s="29">
        <v>817777</v>
      </c>
      <c r="C700" s="16" t="s">
        <v>68</v>
      </c>
      <c r="D700" s="17" t="s">
        <v>851</v>
      </c>
      <c r="E700" s="17" t="s">
        <v>4165</v>
      </c>
      <c r="F700" s="16" t="s">
        <v>852</v>
      </c>
      <c r="G700" s="16" t="s">
        <v>853</v>
      </c>
      <c r="H700" s="16" t="s">
        <v>4187</v>
      </c>
      <c r="I700" s="16" t="s">
        <v>4160</v>
      </c>
      <c r="J700" s="16" t="s">
        <v>79</v>
      </c>
      <c r="K700" s="16">
        <v>9968.4699999999993</v>
      </c>
      <c r="M700" s="15" t="s">
        <v>54</v>
      </c>
      <c r="N700" s="19">
        <v>45665.4149189815</v>
      </c>
    </row>
    <row r="701" spans="1:14" x14ac:dyDescent="0.3">
      <c r="A701" s="23" t="str">
        <f>VLOOKUP(C701,销售员!A:C,3,0)</f>
        <v>晋蒙宁</v>
      </c>
      <c r="B701" s="29">
        <v>817756</v>
      </c>
      <c r="C701" s="16" t="s">
        <v>542</v>
      </c>
      <c r="D701" s="17" t="s">
        <v>919</v>
      </c>
      <c r="E701" s="17" t="s">
        <v>4171</v>
      </c>
      <c r="F701" s="16" t="s">
        <v>920</v>
      </c>
      <c r="G701" s="16" t="s">
        <v>921</v>
      </c>
      <c r="H701" s="16" t="s">
        <v>922</v>
      </c>
      <c r="I701" s="16" t="s">
        <v>4158</v>
      </c>
      <c r="J701" s="16" t="s">
        <v>79</v>
      </c>
      <c r="K701" s="16">
        <v>626448.64000000001</v>
      </c>
      <c r="L701" s="18">
        <v>734942.39</v>
      </c>
      <c r="M701" s="15" t="s">
        <v>83</v>
      </c>
      <c r="N701" s="19">
        <v>45665.426770833299</v>
      </c>
    </row>
    <row r="702" spans="1:14" x14ac:dyDescent="0.3">
      <c r="A702" s="23" t="str">
        <f>VLOOKUP(C702,销售员!A:C,3,0)</f>
        <v>晋蒙宁</v>
      </c>
      <c r="B702" s="29">
        <v>817756</v>
      </c>
      <c r="C702" s="16" t="s">
        <v>542</v>
      </c>
      <c r="D702" s="17" t="s">
        <v>919</v>
      </c>
      <c r="E702" s="17" t="s">
        <v>4171</v>
      </c>
      <c r="F702" s="16" t="s">
        <v>920</v>
      </c>
      <c r="G702" s="16" t="s">
        <v>921</v>
      </c>
      <c r="H702" s="16" t="s">
        <v>922</v>
      </c>
      <c r="I702" s="16" t="s">
        <v>4159</v>
      </c>
      <c r="J702" s="16" t="s">
        <v>79</v>
      </c>
      <c r="K702" s="16">
        <v>75749.83</v>
      </c>
      <c r="M702" s="15" t="s">
        <v>83</v>
      </c>
      <c r="N702" s="19">
        <v>45665.426770833299</v>
      </c>
    </row>
    <row r="703" spans="1:14" x14ac:dyDescent="0.3">
      <c r="A703" s="23" t="str">
        <f>VLOOKUP(C703,销售员!A:C,3,0)</f>
        <v>晋蒙宁</v>
      </c>
      <c r="B703" s="29">
        <v>817756</v>
      </c>
      <c r="C703" s="16" t="s">
        <v>542</v>
      </c>
      <c r="D703" s="17" t="s">
        <v>919</v>
      </c>
      <c r="E703" s="17" t="s">
        <v>4171</v>
      </c>
      <c r="F703" s="16" t="s">
        <v>920</v>
      </c>
      <c r="G703" s="16" t="s">
        <v>921</v>
      </c>
      <c r="H703" s="16" t="s">
        <v>922</v>
      </c>
      <c r="I703" s="16" t="s">
        <v>4161</v>
      </c>
      <c r="J703" s="16" t="s">
        <v>79</v>
      </c>
      <c r="K703" s="16">
        <v>0</v>
      </c>
      <c r="M703" s="15" t="s">
        <v>83</v>
      </c>
      <c r="N703" s="19">
        <v>45665.426770833299</v>
      </c>
    </row>
    <row r="704" spans="1:14" x14ac:dyDescent="0.3">
      <c r="A704" s="23" t="str">
        <f>VLOOKUP(C704,销售员!A:C,3,0)</f>
        <v>晋蒙宁</v>
      </c>
      <c r="B704" s="29">
        <v>817756</v>
      </c>
      <c r="C704" s="16" t="s">
        <v>542</v>
      </c>
      <c r="D704" s="17" t="s">
        <v>919</v>
      </c>
      <c r="E704" s="17" t="s">
        <v>4171</v>
      </c>
      <c r="F704" s="16" t="s">
        <v>920</v>
      </c>
      <c r="G704" s="16" t="s">
        <v>921</v>
      </c>
      <c r="H704" s="16" t="s">
        <v>922</v>
      </c>
      <c r="I704" s="16" t="s">
        <v>4160</v>
      </c>
      <c r="J704" s="16" t="s">
        <v>79</v>
      </c>
      <c r="K704" s="16">
        <v>10693.88</v>
      </c>
      <c r="M704" s="15" t="s">
        <v>83</v>
      </c>
      <c r="N704" s="19">
        <v>45665.426770833299</v>
      </c>
    </row>
    <row r="705" spans="1:14" x14ac:dyDescent="0.3">
      <c r="A705" s="23" t="str">
        <f>VLOOKUP(C705,销售员!A:C,3,0)</f>
        <v>行业业务</v>
      </c>
      <c r="B705" s="29">
        <v>817795</v>
      </c>
      <c r="C705" s="16" t="s">
        <v>220</v>
      </c>
      <c r="D705" s="17" t="s">
        <v>433</v>
      </c>
      <c r="E705" s="17" t="s">
        <v>4165</v>
      </c>
      <c r="F705" s="16" t="s">
        <v>434</v>
      </c>
      <c r="G705" s="16" t="s">
        <v>435</v>
      </c>
      <c r="H705" s="16" t="s">
        <v>436</v>
      </c>
      <c r="I705" s="16" t="s">
        <v>4158</v>
      </c>
      <c r="J705" s="16" t="s">
        <v>79</v>
      </c>
      <c r="K705" s="16">
        <v>646786.68000000005</v>
      </c>
      <c r="L705" s="18">
        <v>718959</v>
      </c>
      <c r="M705" s="15" t="s">
        <v>94</v>
      </c>
      <c r="N705" s="19">
        <v>45665.4286111111</v>
      </c>
    </row>
    <row r="706" spans="1:14" x14ac:dyDescent="0.3">
      <c r="A706" s="23" t="str">
        <f>VLOOKUP(C706,销售员!A:C,3,0)</f>
        <v>行业业务</v>
      </c>
      <c r="B706" s="29">
        <v>817795</v>
      </c>
      <c r="C706" s="16" t="s">
        <v>220</v>
      </c>
      <c r="D706" s="17" t="s">
        <v>433</v>
      </c>
      <c r="E706" s="17" t="s">
        <v>4165</v>
      </c>
      <c r="F706" s="16" t="s">
        <v>434</v>
      </c>
      <c r="G706" s="16" t="s">
        <v>435</v>
      </c>
      <c r="H706" s="16" t="s">
        <v>436</v>
      </c>
      <c r="I706" s="16" t="s">
        <v>4159</v>
      </c>
      <c r="J706" s="16" t="s">
        <v>79</v>
      </c>
      <c r="K706" s="16">
        <v>21716.95</v>
      </c>
      <c r="M706" s="15" t="s">
        <v>94</v>
      </c>
      <c r="N706" s="19">
        <v>45665.4286111111</v>
      </c>
    </row>
    <row r="707" spans="1:14" x14ac:dyDescent="0.3">
      <c r="A707" s="23" t="str">
        <f>VLOOKUP(C707,销售员!A:C,3,0)</f>
        <v>行业业务</v>
      </c>
      <c r="B707" s="29">
        <v>817795</v>
      </c>
      <c r="C707" s="16" t="s">
        <v>220</v>
      </c>
      <c r="D707" s="17" t="s">
        <v>433</v>
      </c>
      <c r="E707" s="17" t="s">
        <v>4165</v>
      </c>
      <c r="F707" s="16" t="s">
        <v>434</v>
      </c>
      <c r="G707" s="16" t="s">
        <v>435</v>
      </c>
      <c r="H707" s="16" t="s">
        <v>436</v>
      </c>
      <c r="I707" s="16" t="s">
        <v>4161</v>
      </c>
      <c r="J707" s="16" t="s">
        <v>79</v>
      </c>
      <c r="K707" s="16">
        <v>7920.06</v>
      </c>
      <c r="M707" s="15" t="s">
        <v>94</v>
      </c>
      <c r="N707" s="19">
        <v>45665.4286111111</v>
      </c>
    </row>
    <row r="708" spans="1:14" x14ac:dyDescent="0.3">
      <c r="A708" s="23" t="str">
        <f>VLOOKUP(C708,销售员!A:C,3,0)</f>
        <v>行业业务</v>
      </c>
      <c r="B708" s="29">
        <v>817795</v>
      </c>
      <c r="C708" s="16" t="s">
        <v>220</v>
      </c>
      <c r="D708" s="17" t="s">
        <v>433</v>
      </c>
      <c r="E708" s="17" t="s">
        <v>4165</v>
      </c>
      <c r="F708" s="16" t="s">
        <v>434</v>
      </c>
      <c r="G708" s="16" t="s">
        <v>435</v>
      </c>
      <c r="H708" s="16" t="s">
        <v>436</v>
      </c>
      <c r="I708" s="16" t="s">
        <v>4160</v>
      </c>
      <c r="J708" s="16" t="s">
        <v>79</v>
      </c>
      <c r="K708" s="16">
        <v>10181.620000000001</v>
      </c>
      <c r="M708" s="15" t="s">
        <v>94</v>
      </c>
      <c r="N708" s="19">
        <v>45665.4286111111</v>
      </c>
    </row>
    <row r="709" spans="1:14" x14ac:dyDescent="0.3">
      <c r="A709" s="23" t="str">
        <f>VLOOKUP(C709,销售员!A:C,3,0)</f>
        <v>陕豫鲁</v>
      </c>
      <c r="B709" s="29">
        <v>817769</v>
      </c>
      <c r="C709" s="16" t="s">
        <v>400</v>
      </c>
      <c r="D709" s="17" t="s">
        <v>926</v>
      </c>
      <c r="E709" s="17" t="s">
        <v>4172</v>
      </c>
      <c r="F709" s="16" t="s">
        <v>927</v>
      </c>
      <c r="G709" s="16" t="s">
        <v>928</v>
      </c>
      <c r="H709" s="16" t="s">
        <v>4188</v>
      </c>
      <c r="I709" s="16" t="s">
        <v>4158</v>
      </c>
      <c r="J709" s="16" t="s">
        <v>79</v>
      </c>
      <c r="K709" s="16">
        <v>928421.95</v>
      </c>
      <c r="L709" s="18">
        <v>1005238.09</v>
      </c>
      <c r="M709" s="15" t="s">
        <v>83</v>
      </c>
      <c r="N709" s="19">
        <v>45665.441226851799</v>
      </c>
    </row>
    <row r="710" spans="1:14" x14ac:dyDescent="0.3">
      <c r="A710" s="23" t="str">
        <f>VLOOKUP(C710,销售员!A:C,3,0)</f>
        <v>陕豫鲁</v>
      </c>
      <c r="B710" s="29">
        <v>817769</v>
      </c>
      <c r="C710" s="16" t="s">
        <v>400</v>
      </c>
      <c r="D710" s="17" t="s">
        <v>926</v>
      </c>
      <c r="E710" s="17" t="s">
        <v>4172</v>
      </c>
      <c r="F710" s="16" t="s">
        <v>927</v>
      </c>
      <c r="G710" s="16" t="s">
        <v>928</v>
      </c>
      <c r="H710" s="16" t="s">
        <v>4188</v>
      </c>
      <c r="I710" s="16" t="s">
        <v>4159</v>
      </c>
      <c r="J710" s="16" t="s">
        <v>79</v>
      </c>
      <c r="K710" s="16">
        <v>0</v>
      </c>
      <c r="M710" s="15" t="s">
        <v>83</v>
      </c>
      <c r="N710" s="19">
        <v>45665.441226851799</v>
      </c>
    </row>
    <row r="711" spans="1:14" x14ac:dyDescent="0.3">
      <c r="A711" s="23" t="str">
        <f>VLOOKUP(C711,销售员!A:C,3,0)</f>
        <v>陕豫鲁</v>
      </c>
      <c r="B711" s="29">
        <v>817769</v>
      </c>
      <c r="C711" s="16" t="s">
        <v>400</v>
      </c>
      <c r="D711" s="17" t="s">
        <v>926</v>
      </c>
      <c r="E711" s="17" t="s">
        <v>4172</v>
      </c>
      <c r="F711" s="16" t="s">
        <v>927</v>
      </c>
      <c r="G711" s="16" t="s">
        <v>928</v>
      </c>
      <c r="H711" s="16" t="s">
        <v>4188</v>
      </c>
      <c r="I711" s="16" t="s">
        <v>4161</v>
      </c>
      <c r="J711" s="16" t="s">
        <v>79</v>
      </c>
      <c r="K711" s="16">
        <v>12415.15</v>
      </c>
      <c r="M711" s="15" t="s">
        <v>83</v>
      </c>
      <c r="N711" s="19">
        <v>45665.441226851799</v>
      </c>
    </row>
    <row r="712" spans="1:14" x14ac:dyDescent="0.3">
      <c r="A712" s="23" t="str">
        <f>VLOOKUP(C712,销售员!A:C,3,0)</f>
        <v>陕豫鲁</v>
      </c>
      <c r="B712" s="29">
        <v>817769</v>
      </c>
      <c r="C712" s="16" t="s">
        <v>400</v>
      </c>
      <c r="D712" s="17" t="s">
        <v>926</v>
      </c>
      <c r="E712" s="17" t="s">
        <v>4172</v>
      </c>
      <c r="F712" s="16" t="s">
        <v>927</v>
      </c>
      <c r="G712" s="16" t="s">
        <v>928</v>
      </c>
      <c r="H712" s="16" t="s">
        <v>4188</v>
      </c>
      <c r="I712" s="16" t="s">
        <v>4160</v>
      </c>
      <c r="J712" s="16" t="s">
        <v>79</v>
      </c>
      <c r="K712" s="16">
        <v>14137.81</v>
      </c>
      <c r="M712" s="15" t="s">
        <v>83</v>
      </c>
      <c r="N712" s="19">
        <v>45665.441226851799</v>
      </c>
    </row>
    <row r="713" spans="1:14" x14ac:dyDescent="0.3">
      <c r="A713" s="23" t="str">
        <f>VLOOKUP(C713,销售员!A:C,3,0)</f>
        <v>陕豫鲁</v>
      </c>
      <c r="B713" s="29">
        <v>817769</v>
      </c>
      <c r="C713" s="16" t="s">
        <v>400</v>
      </c>
      <c r="D713" s="17" t="s">
        <v>926</v>
      </c>
      <c r="E713" s="17" t="s">
        <v>4172</v>
      </c>
      <c r="F713" s="16" t="s">
        <v>927</v>
      </c>
      <c r="G713" s="16" t="s">
        <v>928</v>
      </c>
      <c r="H713" s="16" t="s">
        <v>4189</v>
      </c>
      <c r="I713" s="16" t="s">
        <v>4158</v>
      </c>
      <c r="J713" s="16" t="s">
        <v>79</v>
      </c>
      <c r="K713" s="16">
        <v>2882873.54</v>
      </c>
      <c r="L713" s="18">
        <v>3061089.94</v>
      </c>
      <c r="M713" s="15" t="s">
        <v>83</v>
      </c>
      <c r="N713" s="19">
        <v>45665.441226851799</v>
      </c>
    </row>
    <row r="714" spans="1:14" x14ac:dyDescent="0.3">
      <c r="A714" s="23" t="str">
        <f>VLOOKUP(C714,销售员!A:C,3,0)</f>
        <v>陕豫鲁</v>
      </c>
      <c r="B714" s="29">
        <v>817769</v>
      </c>
      <c r="C714" s="16" t="s">
        <v>400</v>
      </c>
      <c r="D714" s="17" t="s">
        <v>926</v>
      </c>
      <c r="E714" s="17" t="s">
        <v>4172</v>
      </c>
      <c r="F714" s="16" t="s">
        <v>927</v>
      </c>
      <c r="G714" s="16" t="s">
        <v>928</v>
      </c>
      <c r="H714" s="16" t="s">
        <v>4189</v>
      </c>
      <c r="I714" s="16" t="s">
        <v>4159</v>
      </c>
      <c r="J714" s="16" t="s">
        <v>79</v>
      </c>
      <c r="K714" s="16">
        <v>1910.9</v>
      </c>
      <c r="M714" s="15" t="s">
        <v>83</v>
      </c>
      <c r="N714" s="19">
        <v>45665.441226851799</v>
      </c>
    </row>
    <row r="715" spans="1:14" x14ac:dyDescent="0.3">
      <c r="A715" s="23" t="str">
        <f>VLOOKUP(C715,销售员!A:C,3,0)</f>
        <v>陕豫鲁</v>
      </c>
      <c r="B715" s="29">
        <v>817769</v>
      </c>
      <c r="C715" s="16" t="s">
        <v>400</v>
      </c>
      <c r="D715" s="17" t="s">
        <v>926</v>
      </c>
      <c r="E715" s="17" t="s">
        <v>4172</v>
      </c>
      <c r="F715" s="16" t="s">
        <v>927</v>
      </c>
      <c r="G715" s="16" t="s">
        <v>928</v>
      </c>
      <c r="H715" s="16" t="s">
        <v>4189</v>
      </c>
      <c r="I715" s="16" t="s">
        <v>4161</v>
      </c>
      <c r="J715" s="16" t="s">
        <v>79</v>
      </c>
      <c r="K715" s="16">
        <v>19269.16</v>
      </c>
      <c r="M715" s="15" t="s">
        <v>83</v>
      </c>
      <c r="N715" s="19">
        <v>45665.441226851799</v>
      </c>
    </row>
    <row r="716" spans="1:14" x14ac:dyDescent="0.3">
      <c r="A716" s="23" t="str">
        <f>VLOOKUP(C716,销售员!A:C,3,0)</f>
        <v>陕豫鲁</v>
      </c>
      <c r="B716" s="29">
        <v>817769</v>
      </c>
      <c r="C716" s="16" t="s">
        <v>400</v>
      </c>
      <c r="D716" s="17" t="s">
        <v>926</v>
      </c>
      <c r="E716" s="17" t="s">
        <v>4172</v>
      </c>
      <c r="F716" s="16" t="s">
        <v>927</v>
      </c>
      <c r="G716" s="16" t="s">
        <v>928</v>
      </c>
      <c r="H716" s="16" t="s">
        <v>4189</v>
      </c>
      <c r="I716" s="16" t="s">
        <v>4160</v>
      </c>
      <c r="J716" s="16" t="s">
        <v>79</v>
      </c>
      <c r="K716" s="16">
        <v>43930.73</v>
      </c>
      <c r="M716" s="15" t="s">
        <v>83</v>
      </c>
      <c r="N716" s="19">
        <v>45665.441226851799</v>
      </c>
    </row>
    <row r="717" spans="1:14" x14ac:dyDescent="0.3">
      <c r="A717" s="23" t="str">
        <f>VLOOKUP(C717,销售员!A:C,3,0)</f>
        <v>陕豫鲁</v>
      </c>
      <c r="B717" s="29">
        <v>817806</v>
      </c>
      <c r="C717" s="16" t="s">
        <v>764</v>
      </c>
      <c r="D717" s="17" t="s">
        <v>2145</v>
      </c>
      <c r="E717" s="17" t="s">
        <v>4165</v>
      </c>
      <c r="F717" s="16" t="s">
        <v>2146</v>
      </c>
      <c r="G717" s="16" t="s">
        <v>2147</v>
      </c>
      <c r="H717" s="16" t="s">
        <v>2148</v>
      </c>
      <c r="I717" s="16" t="s">
        <v>4158</v>
      </c>
      <c r="J717" s="16" t="s">
        <v>79</v>
      </c>
      <c r="K717" s="16">
        <v>321015.05</v>
      </c>
      <c r="L717" s="18">
        <v>373960.7</v>
      </c>
      <c r="M717" s="15" t="s">
        <v>83</v>
      </c>
      <c r="N717" s="19">
        <v>45665.449039351799</v>
      </c>
    </row>
    <row r="718" spans="1:14" x14ac:dyDescent="0.3">
      <c r="A718" s="23" t="str">
        <f>VLOOKUP(C718,销售员!A:C,3,0)</f>
        <v>陕豫鲁</v>
      </c>
      <c r="B718" s="29">
        <v>817806</v>
      </c>
      <c r="C718" s="16" t="s">
        <v>764</v>
      </c>
      <c r="D718" s="17" t="s">
        <v>2145</v>
      </c>
      <c r="E718" s="17" t="s">
        <v>4165</v>
      </c>
      <c r="F718" s="16" t="s">
        <v>2146</v>
      </c>
      <c r="G718" s="16" t="s">
        <v>2147</v>
      </c>
      <c r="H718" s="16" t="s">
        <v>2148</v>
      </c>
      <c r="I718" s="16" t="s">
        <v>4159</v>
      </c>
      <c r="J718" s="16" t="s">
        <v>79</v>
      </c>
      <c r="K718" s="16">
        <v>26963.23</v>
      </c>
      <c r="M718" s="15" t="s">
        <v>83</v>
      </c>
      <c r="N718" s="19">
        <v>45665.449039351799</v>
      </c>
    </row>
    <row r="719" spans="1:14" x14ac:dyDescent="0.3">
      <c r="A719" s="23" t="str">
        <f>VLOOKUP(C719,销售员!A:C,3,0)</f>
        <v>陕豫鲁</v>
      </c>
      <c r="B719" s="29">
        <v>817806</v>
      </c>
      <c r="C719" s="16" t="s">
        <v>764</v>
      </c>
      <c r="D719" s="17" t="s">
        <v>2145</v>
      </c>
      <c r="E719" s="17" t="s">
        <v>4165</v>
      </c>
      <c r="F719" s="16" t="s">
        <v>2146</v>
      </c>
      <c r="G719" s="16" t="s">
        <v>2147</v>
      </c>
      <c r="H719" s="16" t="s">
        <v>2148</v>
      </c>
      <c r="I719" s="16" t="s">
        <v>4161</v>
      </c>
      <c r="J719" s="16" t="s">
        <v>79</v>
      </c>
      <c r="K719" s="16">
        <v>3854.86</v>
      </c>
      <c r="M719" s="15" t="s">
        <v>83</v>
      </c>
      <c r="N719" s="19">
        <v>45665.449039351799</v>
      </c>
    </row>
    <row r="720" spans="1:14" x14ac:dyDescent="0.3">
      <c r="A720" s="23" t="str">
        <f>VLOOKUP(C720,销售员!A:C,3,0)</f>
        <v>陕豫鲁</v>
      </c>
      <c r="B720" s="29">
        <v>817806</v>
      </c>
      <c r="C720" s="16" t="s">
        <v>764</v>
      </c>
      <c r="D720" s="17" t="s">
        <v>2145</v>
      </c>
      <c r="E720" s="17" t="s">
        <v>4165</v>
      </c>
      <c r="F720" s="16" t="s">
        <v>2146</v>
      </c>
      <c r="G720" s="16" t="s">
        <v>2147</v>
      </c>
      <c r="H720" s="16" t="s">
        <v>2148</v>
      </c>
      <c r="I720" s="16" t="s">
        <v>4160</v>
      </c>
      <c r="J720" s="16" t="s">
        <v>79</v>
      </c>
      <c r="K720" s="16">
        <v>5299.31</v>
      </c>
      <c r="M720" s="15" t="s">
        <v>83</v>
      </c>
      <c r="N720" s="19">
        <v>45665.449039351799</v>
      </c>
    </row>
    <row r="721" spans="1:14" x14ac:dyDescent="0.3">
      <c r="A721" s="23" t="str">
        <f>VLOOKUP(C721,销售员!A:C,3,0)</f>
        <v>晋蒙宁</v>
      </c>
      <c r="B721" s="29">
        <v>820036</v>
      </c>
      <c r="C721" s="16" t="s">
        <v>790</v>
      </c>
      <c r="D721" s="17" t="s">
        <v>791</v>
      </c>
      <c r="E721" s="17" t="s">
        <v>4165</v>
      </c>
      <c r="F721" s="16" t="s">
        <v>792</v>
      </c>
      <c r="G721" s="16" t="s">
        <v>793</v>
      </c>
      <c r="H721" s="16" t="s">
        <v>4190</v>
      </c>
      <c r="I721" s="16" t="s">
        <v>4158</v>
      </c>
      <c r="J721" s="16" t="s">
        <v>79</v>
      </c>
      <c r="K721" s="16">
        <v>166118.85999999999</v>
      </c>
      <c r="L721" s="18">
        <v>299957.58</v>
      </c>
      <c r="M721" s="15" t="s">
        <v>127</v>
      </c>
      <c r="N721" s="19">
        <v>45679.427430555603</v>
      </c>
    </row>
    <row r="722" spans="1:14" x14ac:dyDescent="0.3">
      <c r="A722" s="23" t="str">
        <f>VLOOKUP(C722,销售员!A:C,3,0)</f>
        <v>晋蒙宁</v>
      </c>
      <c r="B722" s="29">
        <v>820036</v>
      </c>
      <c r="C722" s="16" t="s">
        <v>790</v>
      </c>
      <c r="D722" s="17" t="s">
        <v>791</v>
      </c>
      <c r="E722" s="17" t="s">
        <v>4165</v>
      </c>
      <c r="F722" s="16" t="s">
        <v>792</v>
      </c>
      <c r="G722" s="16" t="s">
        <v>793</v>
      </c>
      <c r="H722" s="16" t="s">
        <v>4190</v>
      </c>
      <c r="I722" s="16" t="s">
        <v>4159</v>
      </c>
      <c r="J722" s="16" t="s">
        <v>79</v>
      </c>
      <c r="K722" s="16">
        <v>114157.8</v>
      </c>
      <c r="M722" s="15" t="s">
        <v>127</v>
      </c>
      <c r="N722" s="19">
        <v>45679.427430555603</v>
      </c>
    </row>
    <row r="723" spans="1:14" x14ac:dyDescent="0.3">
      <c r="A723" s="23" t="str">
        <f>VLOOKUP(C723,销售员!A:C,3,0)</f>
        <v>晋蒙宁</v>
      </c>
      <c r="B723" s="29">
        <v>820036</v>
      </c>
      <c r="C723" s="16" t="s">
        <v>790</v>
      </c>
      <c r="D723" s="17" t="s">
        <v>791</v>
      </c>
      <c r="E723" s="17" t="s">
        <v>4165</v>
      </c>
      <c r="F723" s="16" t="s">
        <v>792</v>
      </c>
      <c r="G723" s="16" t="s">
        <v>793</v>
      </c>
      <c r="H723" s="16" t="s">
        <v>4190</v>
      </c>
      <c r="I723" s="16" t="s">
        <v>4161</v>
      </c>
      <c r="J723" s="16" t="s">
        <v>79</v>
      </c>
      <c r="K723" s="16">
        <v>1913.76</v>
      </c>
      <c r="M723" s="15" t="s">
        <v>127</v>
      </c>
      <c r="N723" s="19">
        <v>45679.427430555603</v>
      </c>
    </row>
    <row r="724" spans="1:14" x14ac:dyDescent="0.3">
      <c r="A724" s="23" t="str">
        <f>VLOOKUP(C724,销售员!A:C,3,0)</f>
        <v>晋蒙宁</v>
      </c>
      <c r="B724" s="29">
        <v>820036</v>
      </c>
      <c r="C724" s="16" t="s">
        <v>790</v>
      </c>
      <c r="D724" s="17" t="s">
        <v>791</v>
      </c>
      <c r="E724" s="17" t="s">
        <v>4165</v>
      </c>
      <c r="F724" s="16" t="s">
        <v>792</v>
      </c>
      <c r="G724" s="16" t="s">
        <v>793</v>
      </c>
      <c r="H724" s="16" t="s">
        <v>4190</v>
      </c>
      <c r="I724" s="16" t="s">
        <v>4160</v>
      </c>
      <c r="J724" s="16" t="s">
        <v>79</v>
      </c>
      <c r="K724" s="16">
        <v>4268.3900000000003</v>
      </c>
      <c r="M724" s="15" t="s">
        <v>127</v>
      </c>
      <c r="N724" s="19">
        <v>45679.427430555603</v>
      </c>
    </row>
    <row r="725" spans="1:14" x14ac:dyDescent="0.3">
      <c r="A725" s="23" t="str">
        <f>VLOOKUP(C725,销售员!A:C,3,0)</f>
        <v>晋蒙宁</v>
      </c>
      <c r="B725" s="29">
        <v>820036</v>
      </c>
      <c r="C725" s="16" t="s">
        <v>790</v>
      </c>
      <c r="D725" s="17" t="s">
        <v>791</v>
      </c>
      <c r="E725" s="17" t="s">
        <v>4165</v>
      </c>
      <c r="F725" s="16" t="s">
        <v>792</v>
      </c>
      <c r="G725" s="16" t="s">
        <v>793</v>
      </c>
      <c r="H725" s="16" t="s">
        <v>4191</v>
      </c>
      <c r="I725" s="16" t="s">
        <v>4158</v>
      </c>
      <c r="J725" s="16" t="s">
        <v>79</v>
      </c>
      <c r="K725" s="16">
        <v>212372.38</v>
      </c>
      <c r="L725" s="18">
        <v>299475.8</v>
      </c>
      <c r="M725" s="15" t="s">
        <v>127</v>
      </c>
      <c r="N725" s="19">
        <v>45679.427430555603</v>
      </c>
    </row>
    <row r="726" spans="1:14" x14ac:dyDescent="0.3">
      <c r="A726" s="23" t="str">
        <f>VLOOKUP(C726,销售员!A:C,3,0)</f>
        <v>晋蒙宁</v>
      </c>
      <c r="B726" s="29">
        <v>820036</v>
      </c>
      <c r="C726" s="16" t="s">
        <v>790</v>
      </c>
      <c r="D726" s="17" t="s">
        <v>791</v>
      </c>
      <c r="E726" s="17" t="s">
        <v>4165</v>
      </c>
      <c r="F726" s="16" t="s">
        <v>792</v>
      </c>
      <c r="G726" s="16" t="s">
        <v>793</v>
      </c>
      <c r="H726" s="16" t="s">
        <v>4191</v>
      </c>
      <c r="I726" s="16" t="s">
        <v>4159</v>
      </c>
      <c r="J726" s="16" t="s">
        <v>79</v>
      </c>
      <c r="K726" s="16">
        <v>67580.98</v>
      </c>
      <c r="M726" s="15" t="s">
        <v>127</v>
      </c>
      <c r="N726" s="19">
        <v>45679.427430555603</v>
      </c>
    </row>
    <row r="727" spans="1:14" x14ac:dyDescent="0.3">
      <c r="A727" s="23" t="str">
        <f>VLOOKUP(C727,销售员!A:C,3,0)</f>
        <v>晋蒙宁</v>
      </c>
      <c r="B727" s="29">
        <v>820036</v>
      </c>
      <c r="C727" s="16" t="s">
        <v>790</v>
      </c>
      <c r="D727" s="17" t="s">
        <v>791</v>
      </c>
      <c r="E727" s="17" t="s">
        <v>4165</v>
      </c>
      <c r="F727" s="16" t="s">
        <v>792</v>
      </c>
      <c r="G727" s="16" t="s">
        <v>793</v>
      </c>
      <c r="H727" s="16" t="s">
        <v>4191</v>
      </c>
      <c r="I727" s="16" t="s">
        <v>4161</v>
      </c>
      <c r="J727" s="16" t="s">
        <v>79</v>
      </c>
      <c r="K727" s="16">
        <v>1782.26</v>
      </c>
      <c r="M727" s="15" t="s">
        <v>127</v>
      </c>
      <c r="N727" s="19">
        <v>45679.427430555603</v>
      </c>
    </row>
    <row r="728" spans="1:14" x14ac:dyDescent="0.3">
      <c r="A728" s="23" t="str">
        <f>VLOOKUP(C728,销售员!A:C,3,0)</f>
        <v>晋蒙宁</v>
      </c>
      <c r="B728" s="29">
        <v>820036</v>
      </c>
      <c r="C728" s="16" t="s">
        <v>790</v>
      </c>
      <c r="D728" s="17" t="s">
        <v>791</v>
      </c>
      <c r="E728" s="17" t="s">
        <v>4165</v>
      </c>
      <c r="F728" s="16" t="s">
        <v>792</v>
      </c>
      <c r="G728" s="16" t="s">
        <v>793</v>
      </c>
      <c r="H728" s="16" t="s">
        <v>4191</v>
      </c>
      <c r="I728" s="16" t="s">
        <v>4160</v>
      </c>
      <c r="J728" s="16" t="s">
        <v>79</v>
      </c>
      <c r="K728" s="16">
        <v>4263.6000000000004</v>
      </c>
      <c r="M728" s="15" t="s">
        <v>127</v>
      </c>
      <c r="N728" s="19">
        <v>45679.427430555603</v>
      </c>
    </row>
    <row r="729" spans="1:14" x14ac:dyDescent="0.3">
      <c r="A729" s="23" t="str">
        <f>VLOOKUP(C729,销售员!A:C,3,0)</f>
        <v>苏皖</v>
      </c>
      <c r="B729" s="29">
        <v>817847</v>
      </c>
      <c r="C729" s="16" t="s">
        <v>425</v>
      </c>
      <c r="D729" s="17" t="s">
        <v>2035</v>
      </c>
      <c r="E729" s="17" t="s">
        <v>4165</v>
      </c>
      <c r="F729" s="16" t="s">
        <v>2036</v>
      </c>
      <c r="G729" s="16" t="s">
        <v>2037</v>
      </c>
      <c r="H729" s="16" t="s">
        <v>2038</v>
      </c>
      <c r="I729" s="16" t="s">
        <v>4158</v>
      </c>
      <c r="J729" s="16" t="s">
        <v>79</v>
      </c>
      <c r="K729" s="16">
        <v>66799.63</v>
      </c>
      <c r="L729" s="18">
        <v>74440.25</v>
      </c>
      <c r="M729" s="15" t="s">
        <v>127</v>
      </c>
      <c r="N729" s="19">
        <v>45665.474780092598</v>
      </c>
    </row>
    <row r="730" spans="1:14" x14ac:dyDescent="0.3">
      <c r="A730" s="23" t="str">
        <f>VLOOKUP(C730,销售员!A:C,3,0)</f>
        <v>苏皖</v>
      </c>
      <c r="B730" s="29">
        <v>817847</v>
      </c>
      <c r="C730" s="16" t="s">
        <v>425</v>
      </c>
      <c r="D730" s="17" t="s">
        <v>2035</v>
      </c>
      <c r="E730" s="17" t="s">
        <v>4165</v>
      </c>
      <c r="F730" s="16" t="s">
        <v>2036</v>
      </c>
      <c r="G730" s="16" t="s">
        <v>2037</v>
      </c>
      <c r="H730" s="16" t="s">
        <v>2038</v>
      </c>
      <c r="I730" s="16" t="s">
        <v>4159</v>
      </c>
      <c r="J730" s="16" t="s">
        <v>79</v>
      </c>
      <c r="K730" s="16">
        <v>2836.48</v>
      </c>
      <c r="M730" s="15" t="s">
        <v>127</v>
      </c>
      <c r="N730" s="19">
        <v>45665.474780092598</v>
      </c>
    </row>
    <row r="731" spans="1:14" x14ac:dyDescent="0.3">
      <c r="A731" s="23" t="str">
        <f>VLOOKUP(C731,销售员!A:C,3,0)</f>
        <v>苏皖</v>
      </c>
      <c r="B731" s="29">
        <v>817847</v>
      </c>
      <c r="C731" s="16" t="s">
        <v>425</v>
      </c>
      <c r="D731" s="17" t="s">
        <v>2035</v>
      </c>
      <c r="E731" s="17" t="s">
        <v>4165</v>
      </c>
      <c r="F731" s="16" t="s">
        <v>2036</v>
      </c>
      <c r="G731" s="16" t="s">
        <v>2037</v>
      </c>
      <c r="H731" s="16" t="s">
        <v>2038</v>
      </c>
      <c r="I731" s="16" t="s">
        <v>4161</v>
      </c>
      <c r="J731" s="16" t="s">
        <v>79</v>
      </c>
      <c r="K731" s="16">
        <v>393.88</v>
      </c>
      <c r="M731" s="15" t="s">
        <v>127</v>
      </c>
      <c r="N731" s="19">
        <v>45665.474780092598</v>
      </c>
    </row>
    <row r="732" spans="1:14" x14ac:dyDescent="0.3">
      <c r="A732" s="23" t="str">
        <f>VLOOKUP(C732,销售员!A:C,3,0)</f>
        <v>苏皖</v>
      </c>
      <c r="B732" s="29">
        <v>817847</v>
      </c>
      <c r="C732" s="16" t="s">
        <v>425</v>
      </c>
      <c r="D732" s="17" t="s">
        <v>2035</v>
      </c>
      <c r="E732" s="17" t="s">
        <v>4165</v>
      </c>
      <c r="F732" s="16" t="s">
        <v>2036</v>
      </c>
      <c r="G732" s="16" t="s">
        <v>2037</v>
      </c>
      <c r="H732" s="16" t="s">
        <v>2038</v>
      </c>
      <c r="I732" s="16" t="s">
        <v>4160</v>
      </c>
      <c r="J732" s="16" t="s">
        <v>79</v>
      </c>
      <c r="K732" s="16">
        <v>1060.45</v>
      </c>
      <c r="M732" s="15" t="s">
        <v>127</v>
      </c>
      <c r="N732" s="19">
        <v>45665.474780092598</v>
      </c>
    </row>
    <row r="733" spans="1:14" x14ac:dyDescent="0.3">
      <c r="A733" s="23" t="str">
        <f>VLOOKUP(C733,销售员!A:C,3,0)</f>
        <v>新甘青</v>
      </c>
      <c r="B733" s="29">
        <v>817826</v>
      </c>
      <c r="C733" s="16" t="s">
        <v>193</v>
      </c>
      <c r="D733" s="17" t="s">
        <v>945</v>
      </c>
      <c r="E733" s="17" t="s">
        <v>4165</v>
      </c>
      <c r="F733" s="16" t="s">
        <v>946</v>
      </c>
      <c r="G733" s="16" t="s">
        <v>947</v>
      </c>
      <c r="H733" s="16" t="s">
        <v>948</v>
      </c>
      <c r="I733" s="16" t="s">
        <v>4158</v>
      </c>
      <c r="J733" s="16" t="s">
        <v>79</v>
      </c>
      <c r="K733" s="16">
        <v>77449.23</v>
      </c>
      <c r="L733" s="18">
        <v>85086.48</v>
      </c>
      <c r="M733" s="15" t="s">
        <v>54</v>
      </c>
      <c r="N733" s="19">
        <v>45665.494212963</v>
      </c>
    </row>
    <row r="734" spans="1:14" x14ac:dyDescent="0.3">
      <c r="A734" s="23" t="str">
        <f>VLOOKUP(C734,销售员!A:C,3,0)</f>
        <v>新甘青</v>
      </c>
      <c r="B734" s="29">
        <v>817826</v>
      </c>
      <c r="C734" s="16" t="s">
        <v>193</v>
      </c>
      <c r="D734" s="17" t="s">
        <v>945</v>
      </c>
      <c r="E734" s="17" t="s">
        <v>4165</v>
      </c>
      <c r="F734" s="16" t="s">
        <v>946</v>
      </c>
      <c r="G734" s="16" t="s">
        <v>947</v>
      </c>
      <c r="H734" s="16" t="s">
        <v>948</v>
      </c>
      <c r="I734" s="16" t="s">
        <v>4159</v>
      </c>
      <c r="J734" s="16" t="s">
        <v>79</v>
      </c>
      <c r="K734" s="16">
        <v>1569.38</v>
      </c>
      <c r="M734" s="15" t="s">
        <v>54</v>
      </c>
      <c r="N734" s="19">
        <v>45665.494212963</v>
      </c>
    </row>
    <row r="735" spans="1:14" x14ac:dyDescent="0.3">
      <c r="A735" s="23" t="str">
        <f>VLOOKUP(C735,销售员!A:C,3,0)</f>
        <v>新甘青</v>
      </c>
      <c r="B735" s="29">
        <v>817826</v>
      </c>
      <c r="C735" s="16" t="s">
        <v>193</v>
      </c>
      <c r="D735" s="17" t="s">
        <v>945</v>
      </c>
      <c r="E735" s="17" t="s">
        <v>4165</v>
      </c>
      <c r="F735" s="16" t="s">
        <v>946</v>
      </c>
      <c r="G735" s="16" t="s">
        <v>947</v>
      </c>
      <c r="H735" s="16" t="s">
        <v>948</v>
      </c>
      <c r="I735" s="16" t="s">
        <v>4161</v>
      </c>
      <c r="J735" s="16" t="s">
        <v>79</v>
      </c>
      <c r="K735" s="16">
        <v>1035.6400000000001</v>
      </c>
      <c r="M735" s="15" t="s">
        <v>54</v>
      </c>
      <c r="N735" s="19">
        <v>45665.494212963</v>
      </c>
    </row>
    <row r="736" spans="1:14" x14ac:dyDescent="0.3">
      <c r="A736" s="23" t="str">
        <f>VLOOKUP(C736,销售员!A:C,3,0)</f>
        <v>新甘青</v>
      </c>
      <c r="B736" s="29">
        <v>817826</v>
      </c>
      <c r="C736" s="16" t="s">
        <v>193</v>
      </c>
      <c r="D736" s="17" t="s">
        <v>945</v>
      </c>
      <c r="E736" s="17" t="s">
        <v>4165</v>
      </c>
      <c r="F736" s="16" t="s">
        <v>946</v>
      </c>
      <c r="G736" s="16" t="s">
        <v>947</v>
      </c>
      <c r="H736" s="16" t="s">
        <v>948</v>
      </c>
      <c r="I736" s="16" t="s">
        <v>4160</v>
      </c>
      <c r="J736" s="16" t="s">
        <v>79</v>
      </c>
      <c r="K736" s="16">
        <v>1203.3399999999999</v>
      </c>
      <c r="M736" s="15" t="s">
        <v>54</v>
      </c>
      <c r="N736" s="19">
        <v>45665.494212963</v>
      </c>
    </row>
    <row r="737" spans="1:14" x14ac:dyDescent="0.3">
      <c r="A737" s="23" t="str">
        <f>VLOOKUP(C737,销售员!A:C,3,0)</f>
        <v>福建</v>
      </c>
      <c r="B737" s="29">
        <v>817841</v>
      </c>
      <c r="C737" s="16" t="s">
        <v>638</v>
      </c>
      <c r="D737" s="17" t="s">
        <v>1225</v>
      </c>
      <c r="E737" s="17" t="s">
        <v>4165</v>
      </c>
      <c r="F737" s="16" t="s">
        <v>756</v>
      </c>
      <c r="G737" s="16" t="s">
        <v>1226</v>
      </c>
      <c r="H737" s="16" t="s">
        <v>1227</v>
      </c>
      <c r="I737" s="16" t="s">
        <v>4158</v>
      </c>
      <c r="J737" s="16" t="s">
        <v>79</v>
      </c>
      <c r="K737" s="16">
        <v>75132.460000000006</v>
      </c>
      <c r="L737" s="18">
        <v>85181.73</v>
      </c>
      <c r="M737" s="15" t="s">
        <v>105</v>
      </c>
      <c r="N737" s="19">
        <v>45665.589560185203</v>
      </c>
    </row>
    <row r="738" spans="1:14" x14ac:dyDescent="0.3">
      <c r="A738" s="23" t="str">
        <f>VLOOKUP(C738,销售员!A:C,3,0)</f>
        <v>福建</v>
      </c>
      <c r="B738" s="29">
        <v>817841</v>
      </c>
      <c r="C738" s="16" t="s">
        <v>638</v>
      </c>
      <c r="D738" s="17" t="s">
        <v>1225</v>
      </c>
      <c r="E738" s="17" t="s">
        <v>4165</v>
      </c>
      <c r="F738" s="16" t="s">
        <v>756</v>
      </c>
      <c r="G738" s="16" t="s">
        <v>1226</v>
      </c>
      <c r="H738" s="16" t="s">
        <v>1227</v>
      </c>
      <c r="I738" s="16" t="s">
        <v>4159</v>
      </c>
      <c r="J738" s="16" t="s">
        <v>79</v>
      </c>
      <c r="K738" s="16">
        <v>4355.91</v>
      </c>
      <c r="M738" s="15" t="s">
        <v>105</v>
      </c>
      <c r="N738" s="19">
        <v>45665.589560185203</v>
      </c>
    </row>
    <row r="739" spans="1:14" x14ac:dyDescent="0.3">
      <c r="A739" s="23" t="str">
        <f>VLOOKUP(C739,销售员!A:C,3,0)</f>
        <v>福建</v>
      </c>
      <c r="B739" s="29">
        <v>817841</v>
      </c>
      <c r="C739" s="16" t="s">
        <v>638</v>
      </c>
      <c r="D739" s="17" t="s">
        <v>1225</v>
      </c>
      <c r="E739" s="17" t="s">
        <v>4165</v>
      </c>
      <c r="F739" s="16" t="s">
        <v>756</v>
      </c>
      <c r="G739" s="16" t="s">
        <v>1226</v>
      </c>
      <c r="H739" s="16" t="s">
        <v>1227</v>
      </c>
      <c r="I739" s="16" t="s">
        <v>4161</v>
      </c>
      <c r="J739" s="16" t="s">
        <v>79</v>
      </c>
      <c r="K739" s="16">
        <v>649.74</v>
      </c>
      <c r="M739" s="15" t="s">
        <v>105</v>
      </c>
      <c r="N739" s="19">
        <v>45665.589560185203</v>
      </c>
    </row>
    <row r="740" spans="1:14" x14ac:dyDescent="0.3">
      <c r="A740" s="23" t="str">
        <f>VLOOKUP(C740,销售员!A:C,3,0)</f>
        <v>福建</v>
      </c>
      <c r="B740" s="29">
        <v>817841</v>
      </c>
      <c r="C740" s="16" t="s">
        <v>638</v>
      </c>
      <c r="D740" s="17" t="s">
        <v>1225</v>
      </c>
      <c r="E740" s="17" t="s">
        <v>4165</v>
      </c>
      <c r="F740" s="16" t="s">
        <v>756</v>
      </c>
      <c r="G740" s="16" t="s">
        <v>1226</v>
      </c>
      <c r="H740" s="16" t="s">
        <v>1227</v>
      </c>
      <c r="I740" s="16" t="s">
        <v>4160</v>
      </c>
      <c r="J740" s="16" t="s">
        <v>79</v>
      </c>
      <c r="K740" s="16">
        <v>1210.44</v>
      </c>
      <c r="M740" s="15" t="s">
        <v>105</v>
      </c>
      <c r="N740" s="19">
        <v>45665.589560185203</v>
      </c>
    </row>
    <row r="741" spans="1:14" x14ac:dyDescent="0.3">
      <c r="A741" s="23" t="str">
        <f>VLOOKUP(C741,销售员!A:C,3,0)</f>
        <v>黑吉辽</v>
      </c>
      <c r="B741" s="29">
        <v>817852</v>
      </c>
      <c r="C741" s="16" t="s">
        <v>955</v>
      </c>
      <c r="D741" s="17" t="s">
        <v>956</v>
      </c>
      <c r="E741" s="17" t="s">
        <v>4165</v>
      </c>
      <c r="F741" s="16" t="s">
        <v>957</v>
      </c>
      <c r="G741" s="16" t="s">
        <v>958</v>
      </c>
      <c r="H741" s="16" t="s">
        <v>959</v>
      </c>
      <c r="I741" s="16" t="s">
        <v>4158</v>
      </c>
      <c r="J741" s="16" t="s">
        <v>79</v>
      </c>
      <c r="K741" s="16">
        <v>77729.52</v>
      </c>
      <c r="L741" s="18">
        <v>91784.78</v>
      </c>
      <c r="M741" s="15" t="s">
        <v>94</v>
      </c>
      <c r="N741" s="19">
        <v>45665.602129629602</v>
      </c>
    </row>
    <row r="742" spans="1:14" x14ac:dyDescent="0.3">
      <c r="A742" s="23" t="str">
        <f>VLOOKUP(C742,销售员!A:C,3,0)</f>
        <v>黑吉辽</v>
      </c>
      <c r="B742" s="29">
        <v>817852</v>
      </c>
      <c r="C742" s="16" t="s">
        <v>955</v>
      </c>
      <c r="D742" s="17" t="s">
        <v>956</v>
      </c>
      <c r="E742" s="17" t="s">
        <v>4165</v>
      </c>
      <c r="F742" s="16" t="s">
        <v>957</v>
      </c>
      <c r="G742" s="16" t="s">
        <v>958</v>
      </c>
      <c r="H742" s="16" t="s">
        <v>959</v>
      </c>
      <c r="I742" s="16" t="s">
        <v>4159</v>
      </c>
      <c r="J742" s="16" t="s">
        <v>79</v>
      </c>
      <c r="K742" s="16">
        <v>7586.34</v>
      </c>
      <c r="M742" s="15" t="s">
        <v>94</v>
      </c>
      <c r="N742" s="19">
        <v>45665.602129629602</v>
      </c>
    </row>
    <row r="743" spans="1:14" x14ac:dyDescent="0.3">
      <c r="A743" s="23" t="str">
        <f>VLOOKUP(C743,销售员!A:C,3,0)</f>
        <v>黑吉辽</v>
      </c>
      <c r="B743" s="29">
        <v>817852</v>
      </c>
      <c r="C743" s="16" t="s">
        <v>955</v>
      </c>
      <c r="D743" s="17" t="s">
        <v>956</v>
      </c>
      <c r="E743" s="17" t="s">
        <v>4165</v>
      </c>
      <c r="F743" s="16" t="s">
        <v>957</v>
      </c>
      <c r="G743" s="16" t="s">
        <v>958</v>
      </c>
      <c r="H743" s="16" t="s">
        <v>959</v>
      </c>
      <c r="I743" s="16" t="s">
        <v>4161</v>
      </c>
      <c r="J743" s="16" t="s">
        <v>79</v>
      </c>
      <c r="K743" s="16">
        <v>1039.3800000000001</v>
      </c>
      <c r="M743" s="15" t="s">
        <v>94</v>
      </c>
      <c r="N743" s="19">
        <v>45665.602129629602</v>
      </c>
    </row>
    <row r="744" spans="1:14" x14ac:dyDescent="0.3">
      <c r="A744" s="23" t="str">
        <f>VLOOKUP(C744,销售员!A:C,3,0)</f>
        <v>黑吉辽</v>
      </c>
      <c r="B744" s="29">
        <v>817852</v>
      </c>
      <c r="C744" s="16" t="s">
        <v>955</v>
      </c>
      <c r="D744" s="17" t="s">
        <v>956</v>
      </c>
      <c r="E744" s="17" t="s">
        <v>4165</v>
      </c>
      <c r="F744" s="16" t="s">
        <v>957</v>
      </c>
      <c r="G744" s="16" t="s">
        <v>958</v>
      </c>
      <c r="H744" s="16" t="s">
        <v>959</v>
      </c>
      <c r="I744" s="16" t="s">
        <v>4160</v>
      </c>
      <c r="J744" s="16" t="s">
        <v>79</v>
      </c>
      <c r="K744" s="16">
        <v>1299.22</v>
      </c>
      <c r="M744" s="15" t="s">
        <v>94</v>
      </c>
      <c r="N744" s="19">
        <v>45665.602129629602</v>
      </c>
    </row>
    <row r="745" spans="1:14" x14ac:dyDescent="0.3">
      <c r="A745" s="23" t="str">
        <f>VLOOKUP(C745,销售员!A:C,3,0)</f>
        <v>云贵川渝</v>
      </c>
      <c r="B745" s="29">
        <v>817794</v>
      </c>
      <c r="C745" s="16" t="s">
        <v>963</v>
      </c>
      <c r="D745" s="17" t="s">
        <v>964</v>
      </c>
      <c r="E745" s="17" t="s">
        <v>4165</v>
      </c>
      <c r="F745" s="16" t="s">
        <v>965</v>
      </c>
      <c r="G745" s="16" t="s">
        <v>966</v>
      </c>
      <c r="H745" s="16" t="s">
        <v>967</v>
      </c>
      <c r="I745" s="16" t="s">
        <v>4166</v>
      </c>
      <c r="J745" s="16" t="s">
        <v>79</v>
      </c>
      <c r="K745" s="16">
        <v>21926.799999999999</v>
      </c>
      <c r="L745" s="18">
        <v>22960</v>
      </c>
      <c r="M745" s="15" t="s">
        <v>54</v>
      </c>
      <c r="N745" s="19">
        <v>45665.602534722202</v>
      </c>
    </row>
    <row r="746" spans="1:14" x14ac:dyDescent="0.3">
      <c r="A746" s="23" t="str">
        <f>VLOOKUP(C746,销售员!A:C,3,0)</f>
        <v>云贵川渝</v>
      </c>
      <c r="B746" s="29">
        <v>817794</v>
      </c>
      <c r="C746" s="16" t="s">
        <v>963</v>
      </c>
      <c r="D746" s="17" t="s">
        <v>964</v>
      </c>
      <c r="E746" s="17" t="s">
        <v>4165</v>
      </c>
      <c r="F746" s="16" t="s">
        <v>965</v>
      </c>
      <c r="G746" s="16" t="s">
        <v>966</v>
      </c>
      <c r="H746" s="16" t="s">
        <v>967</v>
      </c>
      <c r="I746" s="16" t="s">
        <v>4167</v>
      </c>
      <c r="J746" s="16" t="s">
        <v>79</v>
      </c>
      <c r="K746" s="16">
        <v>0</v>
      </c>
      <c r="M746" s="15" t="s">
        <v>54</v>
      </c>
      <c r="N746" s="19">
        <v>45665.602534722202</v>
      </c>
    </row>
    <row r="747" spans="1:14" x14ac:dyDescent="0.3">
      <c r="A747" s="23" t="str">
        <f>VLOOKUP(C747,销售员!A:C,3,0)</f>
        <v>云贵川渝</v>
      </c>
      <c r="B747" s="29">
        <v>817794</v>
      </c>
      <c r="C747" s="16" t="s">
        <v>963</v>
      </c>
      <c r="D747" s="17" t="s">
        <v>964</v>
      </c>
      <c r="E747" s="17" t="s">
        <v>4165</v>
      </c>
      <c r="F747" s="16" t="s">
        <v>965</v>
      </c>
      <c r="G747" s="16" t="s">
        <v>966</v>
      </c>
      <c r="H747" s="16" t="s">
        <v>967</v>
      </c>
      <c r="I747" s="16" t="s">
        <v>4161</v>
      </c>
      <c r="J747" s="16" t="s">
        <v>79</v>
      </c>
      <c r="K747" s="16">
        <v>285.04840000000002</v>
      </c>
      <c r="M747" s="15" t="s">
        <v>54</v>
      </c>
      <c r="N747" s="19">
        <v>45665.602534722202</v>
      </c>
    </row>
    <row r="748" spans="1:14" x14ac:dyDescent="0.3">
      <c r="A748" s="23" t="str">
        <f>VLOOKUP(C748,销售员!A:C,3,0)</f>
        <v>云贵川渝</v>
      </c>
      <c r="B748" s="29">
        <v>817794</v>
      </c>
      <c r="C748" s="16" t="s">
        <v>963</v>
      </c>
      <c r="D748" s="17" t="s">
        <v>964</v>
      </c>
      <c r="E748" s="17" t="s">
        <v>4165</v>
      </c>
      <c r="F748" s="16" t="s">
        <v>965</v>
      </c>
      <c r="G748" s="16" t="s">
        <v>966</v>
      </c>
      <c r="H748" s="16" t="s">
        <v>967</v>
      </c>
      <c r="I748" s="16" t="s">
        <v>4160</v>
      </c>
      <c r="J748" s="16" t="s">
        <v>79</v>
      </c>
      <c r="K748" s="16">
        <v>328.90199999999999</v>
      </c>
      <c r="M748" s="15" t="s">
        <v>54</v>
      </c>
      <c r="N748" s="19">
        <v>45665.602534722202</v>
      </c>
    </row>
    <row r="749" spans="1:14" x14ac:dyDescent="0.3">
      <c r="A749" s="23" t="str">
        <f>VLOOKUP(C749,销售员!A:C,3,0)</f>
        <v>广深</v>
      </c>
      <c r="B749" s="29">
        <v>817920</v>
      </c>
      <c r="C749" s="16" t="s">
        <v>1881</v>
      </c>
      <c r="D749" s="17" t="s">
        <v>1882</v>
      </c>
      <c r="E749" s="17" t="s">
        <v>4165</v>
      </c>
      <c r="F749" s="16" t="s">
        <v>1883</v>
      </c>
      <c r="G749" s="16" t="s">
        <v>1884</v>
      </c>
      <c r="H749" s="16" t="s">
        <v>1885</v>
      </c>
      <c r="I749" s="16" t="s">
        <v>4166</v>
      </c>
      <c r="J749" s="16" t="s">
        <v>79</v>
      </c>
      <c r="K749" s="16">
        <v>7136.36</v>
      </c>
      <c r="L749" s="18">
        <v>7809</v>
      </c>
      <c r="M749" s="15" t="s">
        <v>105</v>
      </c>
      <c r="N749" s="19">
        <v>45665.6343402778</v>
      </c>
    </row>
    <row r="750" spans="1:14" x14ac:dyDescent="0.3">
      <c r="A750" s="23" t="str">
        <f>VLOOKUP(C750,销售员!A:C,3,0)</f>
        <v>广深</v>
      </c>
      <c r="B750" s="29">
        <v>817920</v>
      </c>
      <c r="C750" s="16" t="s">
        <v>1881</v>
      </c>
      <c r="D750" s="17" t="s">
        <v>1882</v>
      </c>
      <c r="E750" s="17" t="s">
        <v>4165</v>
      </c>
      <c r="F750" s="16" t="s">
        <v>1883</v>
      </c>
      <c r="G750" s="16" t="s">
        <v>1884</v>
      </c>
      <c r="H750" s="16" t="s">
        <v>1885</v>
      </c>
      <c r="I750" s="16" t="s">
        <v>4167</v>
      </c>
      <c r="J750" s="16" t="s">
        <v>79</v>
      </c>
      <c r="K750" s="16">
        <v>0</v>
      </c>
      <c r="M750" s="15" t="s">
        <v>105</v>
      </c>
      <c r="N750" s="19">
        <v>45665.6343402778</v>
      </c>
    </row>
    <row r="751" spans="1:14" x14ac:dyDescent="0.3">
      <c r="A751" s="23" t="str">
        <f>VLOOKUP(C751,销售员!A:C,3,0)</f>
        <v>广深</v>
      </c>
      <c r="B751" s="29">
        <v>817920</v>
      </c>
      <c r="C751" s="16" t="s">
        <v>1881</v>
      </c>
      <c r="D751" s="17" t="s">
        <v>1882</v>
      </c>
      <c r="E751" s="17" t="s">
        <v>4165</v>
      </c>
      <c r="F751" s="16" t="s">
        <v>1883</v>
      </c>
      <c r="G751" s="16" t="s">
        <v>1884</v>
      </c>
      <c r="H751" s="16" t="s">
        <v>1885</v>
      </c>
      <c r="I751" s="16" t="s">
        <v>4161</v>
      </c>
      <c r="J751" s="16" t="s">
        <v>79</v>
      </c>
      <c r="K751" s="16">
        <v>92.772679999999994</v>
      </c>
      <c r="M751" s="15" t="s">
        <v>105</v>
      </c>
      <c r="N751" s="19">
        <v>45665.6343402778</v>
      </c>
    </row>
    <row r="752" spans="1:14" x14ac:dyDescent="0.3">
      <c r="A752" s="23" t="str">
        <f>VLOOKUP(C752,销售员!A:C,3,0)</f>
        <v>广深</v>
      </c>
      <c r="B752" s="29">
        <v>817920</v>
      </c>
      <c r="C752" s="16" t="s">
        <v>1881</v>
      </c>
      <c r="D752" s="17" t="s">
        <v>1882</v>
      </c>
      <c r="E752" s="17" t="s">
        <v>4165</v>
      </c>
      <c r="F752" s="16" t="s">
        <v>1883</v>
      </c>
      <c r="G752" s="16" t="s">
        <v>1884</v>
      </c>
      <c r="H752" s="16" t="s">
        <v>1885</v>
      </c>
      <c r="I752" s="16" t="s">
        <v>4160</v>
      </c>
      <c r="J752" s="16" t="s">
        <v>79</v>
      </c>
      <c r="K752" s="16">
        <v>107.0454</v>
      </c>
      <c r="M752" s="15" t="s">
        <v>105</v>
      </c>
      <c r="N752" s="19">
        <v>45665.6343402778</v>
      </c>
    </row>
    <row r="753" spans="1:14" x14ac:dyDescent="0.3">
      <c r="A753" s="23" t="str">
        <f>VLOOKUP(C753,销售员!A:C,3,0)</f>
        <v>行业业务</v>
      </c>
      <c r="B753" s="29">
        <v>817917</v>
      </c>
      <c r="C753" s="16" t="s">
        <v>220</v>
      </c>
      <c r="D753" s="17" t="s">
        <v>977</v>
      </c>
      <c r="E753" s="17" t="s">
        <v>4165</v>
      </c>
      <c r="F753" s="16" t="s">
        <v>307</v>
      </c>
      <c r="G753" s="16" t="s">
        <v>978</v>
      </c>
      <c r="H753" s="16" t="s">
        <v>979</v>
      </c>
      <c r="I753" s="16" t="s">
        <v>4158</v>
      </c>
      <c r="J753" s="16" t="s">
        <v>79</v>
      </c>
      <c r="K753" s="16">
        <v>8154.09</v>
      </c>
      <c r="L753" s="18">
        <v>15628.96</v>
      </c>
      <c r="M753" s="15" t="s">
        <v>94</v>
      </c>
      <c r="N753" s="19">
        <v>45665.6350578704</v>
      </c>
    </row>
    <row r="754" spans="1:14" x14ac:dyDescent="0.3">
      <c r="A754" s="23" t="str">
        <f>VLOOKUP(C754,销售员!A:C,3,0)</f>
        <v>行业业务</v>
      </c>
      <c r="B754" s="29">
        <v>817917</v>
      </c>
      <c r="C754" s="16" t="s">
        <v>220</v>
      </c>
      <c r="D754" s="17" t="s">
        <v>977</v>
      </c>
      <c r="E754" s="17" t="s">
        <v>4165</v>
      </c>
      <c r="F754" s="16" t="s">
        <v>307</v>
      </c>
      <c r="G754" s="16" t="s">
        <v>978</v>
      </c>
      <c r="H754" s="16" t="s">
        <v>979</v>
      </c>
      <c r="I754" s="16" t="s">
        <v>4159</v>
      </c>
      <c r="J754" s="16" t="s">
        <v>79</v>
      </c>
      <c r="K754" s="16">
        <v>6440.31</v>
      </c>
      <c r="M754" s="15" t="s">
        <v>94</v>
      </c>
      <c r="N754" s="19">
        <v>45665.6350578704</v>
      </c>
    </row>
    <row r="755" spans="1:14" x14ac:dyDescent="0.3">
      <c r="A755" s="23" t="str">
        <f>VLOOKUP(C755,销售员!A:C,3,0)</f>
        <v>行业业务</v>
      </c>
      <c r="B755" s="29">
        <v>817917</v>
      </c>
      <c r="C755" s="16" t="s">
        <v>220</v>
      </c>
      <c r="D755" s="17" t="s">
        <v>977</v>
      </c>
      <c r="E755" s="17" t="s">
        <v>4165</v>
      </c>
      <c r="F755" s="16" t="s">
        <v>307</v>
      </c>
      <c r="G755" s="16" t="s">
        <v>978</v>
      </c>
      <c r="H755" s="16" t="s">
        <v>979</v>
      </c>
      <c r="I755" s="16" t="s">
        <v>4161</v>
      </c>
      <c r="J755" s="16" t="s">
        <v>79</v>
      </c>
      <c r="K755" s="16">
        <v>109.02</v>
      </c>
      <c r="M755" s="15" t="s">
        <v>94</v>
      </c>
      <c r="N755" s="19">
        <v>45665.6350578704</v>
      </c>
    </row>
    <row r="756" spans="1:14" x14ac:dyDescent="0.3">
      <c r="A756" s="23" t="str">
        <f>VLOOKUP(C756,销售员!A:C,3,0)</f>
        <v>行业业务</v>
      </c>
      <c r="B756" s="29">
        <v>817917</v>
      </c>
      <c r="C756" s="16" t="s">
        <v>220</v>
      </c>
      <c r="D756" s="17" t="s">
        <v>977</v>
      </c>
      <c r="E756" s="17" t="s">
        <v>4165</v>
      </c>
      <c r="F756" s="16" t="s">
        <v>307</v>
      </c>
      <c r="G756" s="16" t="s">
        <v>978</v>
      </c>
      <c r="H756" s="16" t="s">
        <v>979</v>
      </c>
      <c r="I756" s="16" t="s">
        <v>4160</v>
      </c>
      <c r="J756" s="16" t="s">
        <v>79</v>
      </c>
      <c r="K756" s="16">
        <v>222.25</v>
      </c>
      <c r="M756" s="15" t="s">
        <v>94</v>
      </c>
      <c r="N756" s="19">
        <v>45665.6350578704</v>
      </c>
    </row>
    <row r="757" spans="1:14" x14ac:dyDescent="0.3">
      <c r="A757" s="23" t="str">
        <f>VLOOKUP(C757,销售员!A:C,3,0)</f>
        <v>行业业务</v>
      </c>
      <c r="B757" s="29">
        <v>817911</v>
      </c>
      <c r="C757" s="16" t="s">
        <v>220</v>
      </c>
      <c r="D757" s="17" t="s">
        <v>982</v>
      </c>
      <c r="E757" s="17" t="s">
        <v>4165</v>
      </c>
      <c r="F757" s="16" t="s">
        <v>307</v>
      </c>
      <c r="G757" s="16" t="s">
        <v>983</v>
      </c>
      <c r="H757" s="16" t="s">
        <v>984</v>
      </c>
      <c r="I757" s="16" t="s">
        <v>4158</v>
      </c>
      <c r="J757" s="16" t="s">
        <v>79</v>
      </c>
      <c r="K757" s="16">
        <v>5562.9</v>
      </c>
      <c r="L757" s="18">
        <v>7479.2</v>
      </c>
      <c r="M757" s="15" t="s">
        <v>94</v>
      </c>
      <c r="N757" s="19">
        <v>45665.635729166701</v>
      </c>
    </row>
    <row r="758" spans="1:14" x14ac:dyDescent="0.3">
      <c r="A758" s="23" t="str">
        <f>VLOOKUP(C758,销售员!A:C,3,0)</f>
        <v>行业业务</v>
      </c>
      <c r="B758" s="29">
        <v>817911</v>
      </c>
      <c r="C758" s="16" t="s">
        <v>220</v>
      </c>
      <c r="D758" s="17" t="s">
        <v>982</v>
      </c>
      <c r="E758" s="17" t="s">
        <v>4165</v>
      </c>
      <c r="F758" s="16" t="s">
        <v>307</v>
      </c>
      <c r="G758" s="16" t="s">
        <v>983</v>
      </c>
      <c r="H758" s="16" t="s">
        <v>984</v>
      </c>
      <c r="I758" s="16" t="s">
        <v>4159</v>
      </c>
      <c r="J758" s="16" t="s">
        <v>79</v>
      </c>
      <c r="K758" s="16">
        <v>1402.74</v>
      </c>
      <c r="M758" s="15" t="s">
        <v>94</v>
      </c>
      <c r="N758" s="19">
        <v>45665.635729166701</v>
      </c>
    </row>
    <row r="759" spans="1:14" x14ac:dyDescent="0.3">
      <c r="A759" s="23" t="str">
        <f>VLOOKUP(C759,销售员!A:C,3,0)</f>
        <v>行业业务</v>
      </c>
      <c r="B759" s="29">
        <v>817911</v>
      </c>
      <c r="C759" s="16" t="s">
        <v>220</v>
      </c>
      <c r="D759" s="17" t="s">
        <v>982</v>
      </c>
      <c r="E759" s="17" t="s">
        <v>4165</v>
      </c>
      <c r="F759" s="16" t="s">
        <v>307</v>
      </c>
      <c r="G759" s="16" t="s">
        <v>983</v>
      </c>
      <c r="H759" s="16" t="s">
        <v>984</v>
      </c>
      <c r="I759" s="16" t="s">
        <v>4161</v>
      </c>
      <c r="J759" s="16" t="s">
        <v>79</v>
      </c>
      <c r="K759" s="16">
        <v>70.88</v>
      </c>
      <c r="M759" s="15" t="s">
        <v>94</v>
      </c>
      <c r="N759" s="19">
        <v>45665.635729166701</v>
      </c>
    </row>
    <row r="760" spans="1:14" x14ac:dyDescent="0.3">
      <c r="A760" s="23" t="str">
        <f>VLOOKUP(C760,销售员!A:C,3,0)</f>
        <v>行业业务</v>
      </c>
      <c r="B760" s="29">
        <v>817911</v>
      </c>
      <c r="C760" s="16" t="s">
        <v>220</v>
      </c>
      <c r="D760" s="17" t="s">
        <v>982</v>
      </c>
      <c r="E760" s="17" t="s">
        <v>4165</v>
      </c>
      <c r="F760" s="16" t="s">
        <v>307</v>
      </c>
      <c r="G760" s="16" t="s">
        <v>983</v>
      </c>
      <c r="H760" s="16" t="s">
        <v>984</v>
      </c>
      <c r="I760" s="16" t="s">
        <v>4160</v>
      </c>
      <c r="J760" s="16" t="s">
        <v>79</v>
      </c>
      <c r="K760" s="16">
        <v>106.12</v>
      </c>
      <c r="M760" s="15" t="s">
        <v>94</v>
      </c>
      <c r="N760" s="19">
        <v>45665.635729166701</v>
      </c>
    </row>
    <row r="761" spans="1:14" x14ac:dyDescent="0.3">
      <c r="A761" s="23" t="str">
        <f>VLOOKUP(C761,销售员!A:C,3,0)</f>
        <v>晋蒙宁</v>
      </c>
      <c r="B761" s="29">
        <v>817925</v>
      </c>
      <c r="C761" s="16" t="s">
        <v>986</v>
      </c>
      <c r="D761" s="17" t="s">
        <v>987</v>
      </c>
      <c r="E761" s="17" t="s">
        <v>4171</v>
      </c>
      <c r="F761" s="16" t="s">
        <v>988</v>
      </c>
      <c r="G761" s="16" t="s">
        <v>989</v>
      </c>
      <c r="H761" s="16" t="s">
        <v>990</v>
      </c>
      <c r="I761" s="16" t="s">
        <v>4158</v>
      </c>
      <c r="J761" s="16" t="s">
        <v>79</v>
      </c>
      <c r="K761" s="16">
        <v>540.29999999999995</v>
      </c>
      <c r="L761" s="18">
        <v>580</v>
      </c>
      <c r="M761" s="15" t="s">
        <v>83</v>
      </c>
      <c r="N761" s="19">
        <v>45665.6543634259</v>
      </c>
    </row>
    <row r="762" spans="1:14" x14ac:dyDescent="0.3">
      <c r="A762" s="23" t="str">
        <f>VLOOKUP(C762,销售员!A:C,3,0)</f>
        <v>晋蒙宁</v>
      </c>
      <c r="B762" s="29">
        <v>817925</v>
      </c>
      <c r="C762" s="16" t="s">
        <v>986</v>
      </c>
      <c r="D762" s="17" t="s">
        <v>987</v>
      </c>
      <c r="E762" s="17" t="s">
        <v>4171</v>
      </c>
      <c r="F762" s="16" t="s">
        <v>988</v>
      </c>
      <c r="G762" s="16" t="s">
        <v>989</v>
      </c>
      <c r="H762" s="16" t="s">
        <v>990</v>
      </c>
      <c r="I762" s="16" t="s">
        <v>4159</v>
      </c>
      <c r="J762" s="16" t="s">
        <v>79</v>
      </c>
      <c r="K762" s="16">
        <v>0</v>
      </c>
      <c r="M762" s="15" t="s">
        <v>83</v>
      </c>
      <c r="N762" s="19">
        <v>45665.6543634259</v>
      </c>
    </row>
    <row r="763" spans="1:14" x14ac:dyDescent="0.3">
      <c r="A763" s="23" t="str">
        <f>VLOOKUP(C763,销售员!A:C,3,0)</f>
        <v>晋蒙宁</v>
      </c>
      <c r="B763" s="29">
        <v>817925</v>
      </c>
      <c r="C763" s="16" t="s">
        <v>986</v>
      </c>
      <c r="D763" s="17" t="s">
        <v>987</v>
      </c>
      <c r="E763" s="17" t="s">
        <v>4171</v>
      </c>
      <c r="F763" s="16" t="s">
        <v>988</v>
      </c>
      <c r="G763" s="16" t="s">
        <v>989</v>
      </c>
      <c r="H763" s="16" t="s">
        <v>990</v>
      </c>
      <c r="I763" s="16" t="s">
        <v>4161</v>
      </c>
      <c r="J763" s="16" t="s">
        <v>79</v>
      </c>
      <c r="K763" s="16">
        <v>14.07</v>
      </c>
      <c r="M763" s="15" t="s">
        <v>83</v>
      </c>
      <c r="N763" s="19">
        <v>45665.6543634259</v>
      </c>
    </row>
    <row r="764" spans="1:14" x14ac:dyDescent="0.3">
      <c r="A764" s="23" t="str">
        <f>VLOOKUP(C764,销售员!A:C,3,0)</f>
        <v>晋蒙宁</v>
      </c>
      <c r="B764" s="29">
        <v>817925</v>
      </c>
      <c r="C764" s="16" t="s">
        <v>986</v>
      </c>
      <c r="D764" s="17" t="s">
        <v>987</v>
      </c>
      <c r="E764" s="17" t="s">
        <v>4171</v>
      </c>
      <c r="F764" s="16" t="s">
        <v>988</v>
      </c>
      <c r="G764" s="16" t="s">
        <v>989</v>
      </c>
      <c r="H764" s="16" t="s">
        <v>990</v>
      </c>
      <c r="I764" s="16" t="s">
        <v>4160</v>
      </c>
      <c r="J764" s="16" t="s">
        <v>79</v>
      </c>
      <c r="K764" s="16">
        <v>8.23</v>
      </c>
      <c r="M764" s="15" t="s">
        <v>83</v>
      </c>
      <c r="N764" s="19">
        <v>45665.6543634259</v>
      </c>
    </row>
    <row r="765" spans="1:14" x14ac:dyDescent="0.3">
      <c r="A765" s="23" t="str">
        <f>VLOOKUP(C765,销售员!A:C,3,0)</f>
        <v>沪浙</v>
      </c>
      <c r="B765" s="29">
        <v>817896</v>
      </c>
      <c r="C765" s="16" t="s">
        <v>246</v>
      </c>
      <c r="D765" s="17" t="s">
        <v>2066</v>
      </c>
      <c r="E765" s="17" t="s">
        <v>4165</v>
      </c>
      <c r="F765" s="16" t="s">
        <v>2067</v>
      </c>
      <c r="G765" s="16" t="s">
        <v>2068</v>
      </c>
      <c r="H765" s="16" t="s">
        <v>2069</v>
      </c>
      <c r="I765" s="16" t="s">
        <v>4158</v>
      </c>
      <c r="J765" s="16" t="s">
        <v>79</v>
      </c>
      <c r="K765" s="16">
        <v>78141.960000000006</v>
      </c>
      <c r="L765" s="18">
        <v>84797.52</v>
      </c>
      <c r="M765" s="15" t="s">
        <v>127</v>
      </c>
      <c r="N765" s="19">
        <v>45665.655775462998</v>
      </c>
    </row>
    <row r="766" spans="1:14" x14ac:dyDescent="0.3">
      <c r="A766" s="23" t="str">
        <f>VLOOKUP(C766,销售员!A:C,3,0)</f>
        <v>沪浙</v>
      </c>
      <c r="B766" s="29">
        <v>817896</v>
      </c>
      <c r="C766" s="16" t="s">
        <v>246</v>
      </c>
      <c r="D766" s="17" t="s">
        <v>2066</v>
      </c>
      <c r="E766" s="17" t="s">
        <v>4165</v>
      </c>
      <c r="F766" s="16" t="s">
        <v>2067</v>
      </c>
      <c r="G766" s="16" t="s">
        <v>2068</v>
      </c>
      <c r="H766" s="16" t="s">
        <v>2069</v>
      </c>
      <c r="I766" s="16" t="s">
        <v>4159</v>
      </c>
      <c r="J766" s="16" t="s">
        <v>79</v>
      </c>
      <c r="K766" s="16">
        <v>688.2</v>
      </c>
      <c r="M766" s="15" t="s">
        <v>127</v>
      </c>
      <c r="N766" s="19">
        <v>45665.655775462998</v>
      </c>
    </row>
    <row r="767" spans="1:14" x14ac:dyDescent="0.3">
      <c r="A767" s="23" t="str">
        <f>VLOOKUP(C767,销售员!A:C,3,0)</f>
        <v>沪浙</v>
      </c>
      <c r="B767" s="29">
        <v>817896</v>
      </c>
      <c r="C767" s="16" t="s">
        <v>246</v>
      </c>
      <c r="D767" s="17" t="s">
        <v>2066</v>
      </c>
      <c r="E767" s="17" t="s">
        <v>4165</v>
      </c>
      <c r="F767" s="16" t="s">
        <v>2067</v>
      </c>
      <c r="G767" s="16" t="s">
        <v>2068</v>
      </c>
      <c r="H767" s="16" t="s">
        <v>2069</v>
      </c>
      <c r="I767" s="16" t="s">
        <v>4161</v>
      </c>
      <c r="J767" s="16" t="s">
        <v>79</v>
      </c>
      <c r="K767" s="16">
        <v>950.88</v>
      </c>
      <c r="M767" s="15" t="s">
        <v>127</v>
      </c>
      <c r="N767" s="19">
        <v>45665.655775462998</v>
      </c>
    </row>
    <row r="768" spans="1:14" x14ac:dyDescent="0.3">
      <c r="A768" s="23" t="str">
        <f>VLOOKUP(C768,销售员!A:C,3,0)</f>
        <v>沪浙</v>
      </c>
      <c r="B768" s="29">
        <v>817896</v>
      </c>
      <c r="C768" s="16" t="s">
        <v>246</v>
      </c>
      <c r="D768" s="17" t="s">
        <v>2066</v>
      </c>
      <c r="E768" s="17" t="s">
        <v>4165</v>
      </c>
      <c r="F768" s="16" t="s">
        <v>2067</v>
      </c>
      <c r="G768" s="16" t="s">
        <v>2068</v>
      </c>
      <c r="H768" s="16" t="s">
        <v>2069</v>
      </c>
      <c r="I768" s="16" t="s">
        <v>4160</v>
      </c>
      <c r="J768" s="16" t="s">
        <v>79</v>
      </c>
      <c r="K768" s="16">
        <v>1200.3599999999999</v>
      </c>
      <c r="M768" s="15" t="s">
        <v>127</v>
      </c>
      <c r="N768" s="19">
        <v>45665.655775462998</v>
      </c>
    </row>
    <row r="769" spans="1:14" x14ac:dyDescent="0.3">
      <c r="A769" s="23" t="str">
        <f>VLOOKUP(C769,销售员!A:C,3,0)</f>
        <v>广深</v>
      </c>
      <c r="B769" s="29">
        <v>817936</v>
      </c>
      <c r="C769" s="16" t="s">
        <v>997</v>
      </c>
      <c r="D769" s="17" t="s">
        <v>998</v>
      </c>
      <c r="E769" s="17" t="s">
        <v>4165</v>
      </c>
      <c r="F769" s="16" t="s">
        <v>999</v>
      </c>
      <c r="G769" s="16" t="s">
        <v>1000</v>
      </c>
      <c r="H769" s="16" t="s">
        <v>1001</v>
      </c>
      <c r="I769" s="16" t="s">
        <v>4158</v>
      </c>
      <c r="J769" s="16" t="s">
        <v>79</v>
      </c>
      <c r="K769" s="16">
        <v>171690.54</v>
      </c>
      <c r="L769" s="18">
        <v>190024</v>
      </c>
      <c r="M769" s="15" t="s">
        <v>105</v>
      </c>
      <c r="N769" s="19">
        <v>45665.6938310185</v>
      </c>
    </row>
    <row r="770" spans="1:14" x14ac:dyDescent="0.3">
      <c r="A770" s="23" t="str">
        <f>VLOOKUP(C770,销售员!A:C,3,0)</f>
        <v>广深</v>
      </c>
      <c r="B770" s="29">
        <v>817936</v>
      </c>
      <c r="C770" s="16" t="s">
        <v>997</v>
      </c>
      <c r="D770" s="17" t="s">
        <v>998</v>
      </c>
      <c r="E770" s="17" t="s">
        <v>4165</v>
      </c>
      <c r="F770" s="16" t="s">
        <v>999</v>
      </c>
      <c r="G770" s="16" t="s">
        <v>1000</v>
      </c>
      <c r="H770" s="16" t="s">
        <v>1001</v>
      </c>
      <c r="I770" s="16" t="s">
        <v>4159</v>
      </c>
      <c r="J770" s="16" t="s">
        <v>79</v>
      </c>
      <c r="K770" s="16">
        <v>4938.5</v>
      </c>
      <c r="M770" s="15" t="s">
        <v>105</v>
      </c>
      <c r="N770" s="19">
        <v>45665.6938310185</v>
      </c>
    </row>
    <row r="771" spans="1:14" x14ac:dyDescent="0.3">
      <c r="A771" s="23" t="str">
        <f>VLOOKUP(C771,销售员!A:C,3,0)</f>
        <v>广深</v>
      </c>
      <c r="B771" s="29">
        <v>817936</v>
      </c>
      <c r="C771" s="16" t="s">
        <v>997</v>
      </c>
      <c r="D771" s="17" t="s">
        <v>998</v>
      </c>
      <c r="E771" s="17" t="s">
        <v>4165</v>
      </c>
      <c r="F771" s="16" t="s">
        <v>999</v>
      </c>
      <c r="G771" s="16" t="s">
        <v>1000</v>
      </c>
      <c r="H771" s="16" t="s">
        <v>1001</v>
      </c>
      <c r="I771" s="16" t="s">
        <v>4161</v>
      </c>
      <c r="J771" s="16" t="s">
        <v>79</v>
      </c>
      <c r="K771" s="16">
        <v>2153.92</v>
      </c>
      <c r="M771" s="15" t="s">
        <v>105</v>
      </c>
      <c r="N771" s="19">
        <v>45665.6938310185</v>
      </c>
    </row>
    <row r="772" spans="1:14" x14ac:dyDescent="0.3">
      <c r="A772" s="23" t="str">
        <f>VLOOKUP(C772,销售员!A:C,3,0)</f>
        <v>广深</v>
      </c>
      <c r="B772" s="29">
        <v>817936</v>
      </c>
      <c r="C772" s="16" t="s">
        <v>997</v>
      </c>
      <c r="D772" s="17" t="s">
        <v>998</v>
      </c>
      <c r="E772" s="17" t="s">
        <v>4165</v>
      </c>
      <c r="F772" s="16" t="s">
        <v>999</v>
      </c>
      <c r="G772" s="16" t="s">
        <v>1000</v>
      </c>
      <c r="H772" s="16" t="s">
        <v>1001</v>
      </c>
      <c r="I772" s="16" t="s">
        <v>4160</v>
      </c>
      <c r="J772" s="16" t="s">
        <v>79</v>
      </c>
      <c r="K772" s="16">
        <v>2690.06</v>
      </c>
      <c r="M772" s="15" t="s">
        <v>105</v>
      </c>
      <c r="N772" s="19">
        <v>45665.6938310185</v>
      </c>
    </row>
    <row r="773" spans="1:14" x14ac:dyDescent="0.3">
      <c r="A773" s="23" t="str">
        <f>VLOOKUP(C773,销售员!A:C,3,0)</f>
        <v>云贵川渝</v>
      </c>
      <c r="B773" s="29">
        <v>817926</v>
      </c>
      <c r="C773" s="16" t="s">
        <v>440</v>
      </c>
      <c r="D773" s="17" t="s">
        <v>1003</v>
      </c>
      <c r="E773" s="17" t="s">
        <v>4171</v>
      </c>
      <c r="F773" s="16" t="s">
        <v>1004</v>
      </c>
      <c r="G773" s="16" t="s">
        <v>1005</v>
      </c>
      <c r="H773" s="16" t="s">
        <v>1006</v>
      </c>
      <c r="I773" s="16" t="s">
        <v>4158</v>
      </c>
      <c r="J773" s="16" t="s">
        <v>79</v>
      </c>
      <c r="K773" s="16">
        <v>477723.76</v>
      </c>
      <c r="L773" s="18">
        <v>521766.5</v>
      </c>
      <c r="M773" s="15" t="s">
        <v>54</v>
      </c>
      <c r="N773" s="19">
        <v>45665.699606481503</v>
      </c>
    </row>
    <row r="774" spans="1:14" x14ac:dyDescent="0.3">
      <c r="A774" s="23" t="str">
        <f>VLOOKUP(C774,销售员!A:C,3,0)</f>
        <v>云贵川渝</v>
      </c>
      <c r="B774" s="29">
        <v>817926</v>
      </c>
      <c r="C774" s="16" t="s">
        <v>440</v>
      </c>
      <c r="D774" s="17" t="s">
        <v>1003</v>
      </c>
      <c r="E774" s="17" t="s">
        <v>4171</v>
      </c>
      <c r="F774" s="16" t="s">
        <v>1004</v>
      </c>
      <c r="G774" s="16" t="s">
        <v>1005</v>
      </c>
      <c r="H774" s="16" t="s">
        <v>1006</v>
      </c>
      <c r="I774" s="16" t="s">
        <v>4159</v>
      </c>
      <c r="J774" s="16" t="s">
        <v>79</v>
      </c>
      <c r="K774" s="16">
        <v>36215.49</v>
      </c>
      <c r="M774" s="15" t="s">
        <v>54</v>
      </c>
      <c r="N774" s="19">
        <v>45665.699606481503</v>
      </c>
    </row>
    <row r="775" spans="1:14" x14ac:dyDescent="0.3">
      <c r="A775" s="23" t="str">
        <f>VLOOKUP(C775,销售员!A:C,3,0)</f>
        <v>云贵川渝</v>
      </c>
      <c r="B775" s="29">
        <v>817926</v>
      </c>
      <c r="C775" s="16" t="s">
        <v>440</v>
      </c>
      <c r="D775" s="17" t="s">
        <v>1003</v>
      </c>
      <c r="E775" s="17" t="s">
        <v>4171</v>
      </c>
      <c r="F775" s="16" t="s">
        <v>1004</v>
      </c>
      <c r="G775" s="16" t="s">
        <v>1005</v>
      </c>
      <c r="H775" s="16" t="s">
        <v>1006</v>
      </c>
      <c r="I775" s="16" t="s">
        <v>4161</v>
      </c>
      <c r="J775" s="16" t="s">
        <v>79</v>
      </c>
      <c r="K775" s="16">
        <v>0</v>
      </c>
      <c r="M775" s="15" t="s">
        <v>54</v>
      </c>
      <c r="N775" s="19">
        <v>45665.699606481503</v>
      </c>
    </row>
    <row r="776" spans="1:14" x14ac:dyDescent="0.3">
      <c r="A776" s="23" t="str">
        <f>VLOOKUP(C776,销售员!A:C,3,0)</f>
        <v>云贵川渝</v>
      </c>
      <c r="B776" s="29">
        <v>817926</v>
      </c>
      <c r="C776" s="16" t="s">
        <v>440</v>
      </c>
      <c r="D776" s="17" t="s">
        <v>1003</v>
      </c>
      <c r="E776" s="17" t="s">
        <v>4171</v>
      </c>
      <c r="F776" s="16" t="s">
        <v>1004</v>
      </c>
      <c r="G776" s="16" t="s">
        <v>1005</v>
      </c>
      <c r="H776" s="16" t="s">
        <v>1006</v>
      </c>
      <c r="I776" s="16" t="s">
        <v>4160</v>
      </c>
      <c r="J776" s="16" t="s">
        <v>79</v>
      </c>
      <c r="K776" s="16">
        <v>7827.25</v>
      </c>
      <c r="M776" s="15" t="s">
        <v>54</v>
      </c>
      <c r="N776" s="19">
        <v>45665.699606481503</v>
      </c>
    </row>
    <row r="777" spans="1:14" x14ac:dyDescent="0.3">
      <c r="A777" s="23" t="str">
        <f>VLOOKUP(C777,销售员!A:C,3,0)</f>
        <v>京津冀</v>
      </c>
      <c r="B777" s="29">
        <v>817973</v>
      </c>
      <c r="C777" s="16" t="s">
        <v>1008</v>
      </c>
      <c r="D777" s="17" t="s">
        <v>1009</v>
      </c>
      <c r="E777" s="17" t="s">
        <v>4165</v>
      </c>
      <c r="F777" s="16" t="s">
        <v>1010</v>
      </c>
      <c r="G777" s="16" t="s">
        <v>1011</v>
      </c>
      <c r="H777" s="16" t="s">
        <v>1012</v>
      </c>
      <c r="I777" s="16" t="s">
        <v>4158</v>
      </c>
      <c r="J777" s="16" t="s">
        <v>79</v>
      </c>
      <c r="K777" s="16">
        <v>257905.49</v>
      </c>
      <c r="L777" s="18">
        <v>304133.69</v>
      </c>
      <c r="M777" s="15" t="s">
        <v>83</v>
      </c>
      <c r="N777" s="19">
        <v>45665.703206018501</v>
      </c>
    </row>
    <row r="778" spans="1:14" x14ac:dyDescent="0.3">
      <c r="A778" s="23" t="str">
        <f>VLOOKUP(C778,销售员!A:C,3,0)</f>
        <v>京津冀</v>
      </c>
      <c r="B778" s="29">
        <v>817973</v>
      </c>
      <c r="C778" s="16" t="s">
        <v>1008</v>
      </c>
      <c r="D778" s="17" t="s">
        <v>1009</v>
      </c>
      <c r="E778" s="17" t="s">
        <v>4165</v>
      </c>
      <c r="F778" s="16" t="s">
        <v>1010</v>
      </c>
      <c r="G778" s="16" t="s">
        <v>1011</v>
      </c>
      <c r="H778" s="16" t="s">
        <v>1012</v>
      </c>
      <c r="I778" s="16" t="s">
        <v>4159</v>
      </c>
      <c r="J778" s="16" t="s">
        <v>79</v>
      </c>
      <c r="K778" s="16">
        <v>24911.47</v>
      </c>
      <c r="M778" s="15" t="s">
        <v>83</v>
      </c>
      <c r="N778" s="19">
        <v>45665.703206018501</v>
      </c>
    </row>
    <row r="779" spans="1:14" x14ac:dyDescent="0.3">
      <c r="A779" s="23" t="str">
        <f>VLOOKUP(C779,销售员!A:C,3,0)</f>
        <v>京津冀</v>
      </c>
      <c r="B779" s="29">
        <v>817973</v>
      </c>
      <c r="C779" s="16" t="s">
        <v>1008</v>
      </c>
      <c r="D779" s="17" t="s">
        <v>1009</v>
      </c>
      <c r="E779" s="17" t="s">
        <v>4165</v>
      </c>
      <c r="F779" s="16" t="s">
        <v>1010</v>
      </c>
      <c r="G779" s="16" t="s">
        <v>1011</v>
      </c>
      <c r="H779" s="16" t="s">
        <v>1012</v>
      </c>
      <c r="I779" s="16" t="s">
        <v>4161</v>
      </c>
      <c r="J779" s="16" t="s">
        <v>79</v>
      </c>
      <c r="K779" s="16">
        <v>3322.25</v>
      </c>
      <c r="M779" s="15" t="s">
        <v>83</v>
      </c>
      <c r="N779" s="19">
        <v>45665.703206018501</v>
      </c>
    </row>
    <row r="780" spans="1:14" x14ac:dyDescent="0.3">
      <c r="A780" s="23" t="str">
        <f>VLOOKUP(C780,销售员!A:C,3,0)</f>
        <v>京津冀</v>
      </c>
      <c r="B780" s="29">
        <v>817973</v>
      </c>
      <c r="C780" s="16" t="s">
        <v>1008</v>
      </c>
      <c r="D780" s="17" t="s">
        <v>1009</v>
      </c>
      <c r="E780" s="17" t="s">
        <v>4165</v>
      </c>
      <c r="F780" s="16" t="s">
        <v>1010</v>
      </c>
      <c r="G780" s="16" t="s">
        <v>1011</v>
      </c>
      <c r="H780" s="16" t="s">
        <v>1012</v>
      </c>
      <c r="I780" s="16" t="s">
        <v>4160</v>
      </c>
      <c r="J780" s="16" t="s">
        <v>79</v>
      </c>
      <c r="K780" s="16">
        <v>4308.3900000000003</v>
      </c>
      <c r="M780" s="15" t="s">
        <v>83</v>
      </c>
      <c r="N780" s="19">
        <v>45665.703206018501</v>
      </c>
    </row>
    <row r="781" spans="1:14" x14ac:dyDescent="0.3">
      <c r="A781" s="23" t="str">
        <f>VLOOKUP(C781,销售员!A:C,3,0)</f>
        <v>沪浙</v>
      </c>
      <c r="B781" s="29">
        <v>817924</v>
      </c>
      <c r="C781" s="16" t="s">
        <v>1015</v>
      </c>
      <c r="D781" s="17" t="s">
        <v>1016</v>
      </c>
      <c r="E781" s="17" t="s">
        <v>4165</v>
      </c>
      <c r="F781" s="16" t="s">
        <v>1017</v>
      </c>
      <c r="G781" s="16" t="s">
        <v>1018</v>
      </c>
      <c r="H781" s="16" t="s">
        <v>1019</v>
      </c>
      <c r="I781" s="16" t="s">
        <v>4158</v>
      </c>
      <c r="J781" s="16" t="s">
        <v>79</v>
      </c>
      <c r="K781" s="16">
        <v>10287.219999999999</v>
      </c>
      <c r="L781" s="18">
        <v>10936</v>
      </c>
      <c r="M781" s="15" t="s">
        <v>127</v>
      </c>
      <c r="N781" s="19">
        <v>45665.706770833298</v>
      </c>
    </row>
    <row r="782" spans="1:14" x14ac:dyDescent="0.3">
      <c r="A782" s="23" t="str">
        <f>VLOOKUP(C782,销售员!A:C,3,0)</f>
        <v>沪浙</v>
      </c>
      <c r="B782" s="29">
        <v>817924</v>
      </c>
      <c r="C782" s="16" t="s">
        <v>1015</v>
      </c>
      <c r="D782" s="17" t="s">
        <v>1016</v>
      </c>
      <c r="E782" s="17" t="s">
        <v>4165</v>
      </c>
      <c r="F782" s="16" t="s">
        <v>1017</v>
      </c>
      <c r="G782" s="16" t="s">
        <v>1018</v>
      </c>
      <c r="H782" s="16" t="s">
        <v>1019</v>
      </c>
      <c r="I782" s="16" t="s">
        <v>4159</v>
      </c>
      <c r="J782" s="16" t="s">
        <v>79</v>
      </c>
      <c r="K782" s="16">
        <v>0</v>
      </c>
      <c r="M782" s="15" t="s">
        <v>127</v>
      </c>
      <c r="N782" s="19">
        <v>45665.706770833298</v>
      </c>
    </row>
    <row r="783" spans="1:14" x14ac:dyDescent="0.3">
      <c r="A783" s="23" t="str">
        <f>VLOOKUP(C783,销售员!A:C,3,0)</f>
        <v>沪浙</v>
      </c>
      <c r="B783" s="29">
        <v>817924</v>
      </c>
      <c r="C783" s="16" t="s">
        <v>1015</v>
      </c>
      <c r="D783" s="17" t="s">
        <v>1016</v>
      </c>
      <c r="E783" s="17" t="s">
        <v>4165</v>
      </c>
      <c r="F783" s="16" t="s">
        <v>1017</v>
      </c>
      <c r="G783" s="16" t="s">
        <v>1018</v>
      </c>
      <c r="H783" s="16" t="s">
        <v>1019</v>
      </c>
      <c r="I783" s="16" t="s">
        <v>4161</v>
      </c>
      <c r="J783" s="16" t="s">
        <v>79</v>
      </c>
      <c r="K783" s="16">
        <v>0</v>
      </c>
      <c r="M783" s="15" t="s">
        <v>127</v>
      </c>
      <c r="N783" s="19">
        <v>45665.706770833298</v>
      </c>
    </row>
    <row r="784" spans="1:14" x14ac:dyDescent="0.3">
      <c r="A784" s="23" t="str">
        <f>VLOOKUP(C784,销售员!A:C,3,0)</f>
        <v>沪浙</v>
      </c>
      <c r="B784" s="29">
        <v>817924</v>
      </c>
      <c r="C784" s="16" t="s">
        <v>1015</v>
      </c>
      <c r="D784" s="17" t="s">
        <v>1016</v>
      </c>
      <c r="E784" s="17" t="s">
        <v>4165</v>
      </c>
      <c r="F784" s="16" t="s">
        <v>1017</v>
      </c>
      <c r="G784" s="16" t="s">
        <v>1018</v>
      </c>
      <c r="H784" s="16" t="s">
        <v>1019</v>
      </c>
      <c r="I784" s="16" t="s">
        <v>4160</v>
      </c>
      <c r="J784" s="16" t="s">
        <v>79</v>
      </c>
      <c r="K784" s="16">
        <v>156.66</v>
      </c>
      <c r="M784" s="15" t="s">
        <v>127</v>
      </c>
      <c r="N784" s="19">
        <v>45665.706770833298</v>
      </c>
    </row>
    <row r="785" spans="1:14" x14ac:dyDescent="0.3">
      <c r="A785" s="23" t="str">
        <f>VLOOKUP(C785,销售员!A:C,3,0)</f>
        <v>湘桂琼</v>
      </c>
      <c r="B785" s="29">
        <v>817985</v>
      </c>
      <c r="C785" s="16" t="s">
        <v>1020</v>
      </c>
      <c r="D785" s="17" t="s">
        <v>1021</v>
      </c>
      <c r="E785" s="17" t="s">
        <v>4168</v>
      </c>
      <c r="F785" s="16" t="s">
        <v>1022</v>
      </c>
      <c r="G785" s="16" t="s">
        <v>1023</v>
      </c>
      <c r="H785" s="16" t="s">
        <v>4192</v>
      </c>
      <c r="I785" s="16" t="s">
        <v>4158</v>
      </c>
      <c r="J785" s="16" t="s">
        <v>79</v>
      </c>
      <c r="K785" s="16">
        <v>692811.85</v>
      </c>
      <c r="L785" s="18">
        <v>725135.09</v>
      </c>
      <c r="M785" s="15" t="s">
        <v>105</v>
      </c>
      <c r="N785" s="19">
        <v>45665.708877314799</v>
      </c>
    </row>
    <row r="786" spans="1:14" x14ac:dyDescent="0.3">
      <c r="A786" s="23" t="str">
        <f>VLOOKUP(C786,销售员!A:C,3,0)</f>
        <v>湘桂琼</v>
      </c>
      <c r="B786" s="29">
        <v>817985</v>
      </c>
      <c r="C786" s="16" t="s">
        <v>1020</v>
      </c>
      <c r="D786" s="17" t="s">
        <v>1021</v>
      </c>
      <c r="E786" s="17" t="s">
        <v>4168</v>
      </c>
      <c r="F786" s="16" t="s">
        <v>1022</v>
      </c>
      <c r="G786" s="16" t="s">
        <v>1023</v>
      </c>
      <c r="H786" s="16" t="s">
        <v>4192</v>
      </c>
      <c r="I786" s="16" t="s">
        <v>4159</v>
      </c>
      <c r="J786" s="16" t="s">
        <v>79</v>
      </c>
      <c r="K786" s="16">
        <v>0</v>
      </c>
      <c r="M786" s="15" t="s">
        <v>105</v>
      </c>
      <c r="N786" s="19">
        <v>45665.708877314799</v>
      </c>
    </row>
    <row r="787" spans="1:14" x14ac:dyDescent="0.3">
      <c r="A787" s="23" t="str">
        <f>VLOOKUP(C787,销售员!A:C,3,0)</f>
        <v>湘桂琼</v>
      </c>
      <c r="B787" s="29">
        <v>817985</v>
      </c>
      <c r="C787" s="16" t="s">
        <v>1020</v>
      </c>
      <c r="D787" s="17" t="s">
        <v>1021</v>
      </c>
      <c r="E787" s="17" t="s">
        <v>4168</v>
      </c>
      <c r="F787" s="16" t="s">
        <v>1022</v>
      </c>
      <c r="G787" s="16" t="s">
        <v>1023</v>
      </c>
      <c r="H787" s="16" t="s">
        <v>4192</v>
      </c>
      <c r="I787" s="16" t="s">
        <v>4161</v>
      </c>
      <c r="J787" s="16" t="s">
        <v>79</v>
      </c>
      <c r="K787" s="16">
        <v>0</v>
      </c>
      <c r="M787" s="15" t="s">
        <v>105</v>
      </c>
      <c r="N787" s="19">
        <v>45665.708877314799</v>
      </c>
    </row>
    <row r="788" spans="1:14" x14ac:dyDescent="0.3">
      <c r="A788" s="23" t="str">
        <f>VLOOKUP(C788,销售员!A:C,3,0)</f>
        <v>湘桂琼</v>
      </c>
      <c r="B788" s="29">
        <v>817985</v>
      </c>
      <c r="C788" s="16" t="s">
        <v>1020</v>
      </c>
      <c r="D788" s="17" t="s">
        <v>1021</v>
      </c>
      <c r="E788" s="17" t="s">
        <v>4168</v>
      </c>
      <c r="F788" s="16" t="s">
        <v>1022</v>
      </c>
      <c r="G788" s="16" t="s">
        <v>1023</v>
      </c>
      <c r="H788" s="16" t="s">
        <v>4192</v>
      </c>
      <c r="I788" s="16" t="s">
        <v>4160</v>
      </c>
      <c r="J788" s="16" t="s">
        <v>79</v>
      </c>
      <c r="K788" s="16">
        <v>10551.88</v>
      </c>
      <c r="M788" s="15" t="s">
        <v>105</v>
      </c>
      <c r="N788" s="19">
        <v>45665.708877314799</v>
      </c>
    </row>
    <row r="789" spans="1:14" x14ac:dyDescent="0.3">
      <c r="A789" s="23" t="str">
        <f>VLOOKUP(C789,销售员!A:C,3,0)</f>
        <v>湘桂琼</v>
      </c>
      <c r="B789" s="29">
        <v>817985</v>
      </c>
      <c r="C789" s="16" t="s">
        <v>1020</v>
      </c>
      <c r="D789" s="17" t="s">
        <v>1021</v>
      </c>
      <c r="E789" s="17" t="s">
        <v>4165</v>
      </c>
      <c r="F789" s="16" t="s">
        <v>1022</v>
      </c>
      <c r="G789" s="16" t="s">
        <v>1023</v>
      </c>
      <c r="H789" s="16" t="s">
        <v>4193</v>
      </c>
      <c r="I789" s="16" t="s">
        <v>4158</v>
      </c>
      <c r="J789" s="16" t="s">
        <v>79</v>
      </c>
      <c r="K789" s="16">
        <v>11002.72</v>
      </c>
      <c r="L789" s="18">
        <v>11635.2</v>
      </c>
      <c r="M789" s="15" t="s">
        <v>105</v>
      </c>
      <c r="N789" s="19">
        <v>45665.708877314799</v>
      </c>
    </row>
    <row r="790" spans="1:14" x14ac:dyDescent="0.3">
      <c r="A790" s="23" t="str">
        <f>VLOOKUP(C790,销售员!A:C,3,0)</f>
        <v>湘桂琼</v>
      </c>
      <c r="B790" s="29">
        <v>817985</v>
      </c>
      <c r="C790" s="16" t="s">
        <v>1020</v>
      </c>
      <c r="D790" s="17" t="s">
        <v>1021</v>
      </c>
      <c r="E790" s="17" t="s">
        <v>4165</v>
      </c>
      <c r="F790" s="16" t="s">
        <v>1022</v>
      </c>
      <c r="G790" s="16" t="s">
        <v>1023</v>
      </c>
      <c r="H790" s="16" t="s">
        <v>4193</v>
      </c>
      <c r="I790" s="16" t="s">
        <v>4159</v>
      </c>
      <c r="J790" s="16" t="s">
        <v>79</v>
      </c>
      <c r="K790" s="16">
        <v>0</v>
      </c>
      <c r="M790" s="15" t="s">
        <v>105</v>
      </c>
      <c r="N790" s="19">
        <v>45665.708877314799</v>
      </c>
    </row>
    <row r="791" spans="1:14" x14ac:dyDescent="0.3">
      <c r="A791" s="23" t="str">
        <f>VLOOKUP(C791,销售员!A:C,3,0)</f>
        <v>湘桂琼</v>
      </c>
      <c r="B791" s="29">
        <v>817985</v>
      </c>
      <c r="C791" s="16" t="s">
        <v>1020</v>
      </c>
      <c r="D791" s="17" t="s">
        <v>1021</v>
      </c>
      <c r="E791" s="17" t="s">
        <v>4165</v>
      </c>
      <c r="F791" s="16" t="s">
        <v>1022</v>
      </c>
      <c r="G791" s="16" t="s">
        <v>1023</v>
      </c>
      <c r="H791" s="16" t="s">
        <v>4193</v>
      </c>
      <c r="I791" s="16" t="s">
        <v>4161</v>
      </c>
      <c r="J791" s="16" t="s">
        <v>79</v>
      </c>
      <c r="K791" s="16">
        <v>0</v>
      </c>
      <c r="M791" s="15" t="s">
        <v>105</v>
      </c>
      <c r="N791" s="19">
        <v>45665.708877314799</v>
      </c>
    </row>
    <row r="792" spans="1:14" x14ac:dyDescent="0.3">
      <c r="A792" s="23" t="str">
        <f>VLOOKUP(C792,销售员!A:C,3,0)</f>
        <v>湘桂琼</v>
      </c>
      <c r="B792" s="29">
        <v>817985</v>
      </c>
      <c r="C792" s="16" t="s">
        <v>1020</v>
      </c>
      <c r="D792" s="17" t="s">
        <v>1021</v>
      </c>
      <c r="E792" s="17" t="s">
        <v>4165</v>
      </c>
      <c r="F792" s="16" t="s">
        <v>1022</v>
      </c>
      <c r="G792" s="16" t="s">
        <v>1023</v>
      </c>
      <c r="H792" s="16" t="s">
        <v>4193</v>
      </c>
      <c r="I792" s="16" t="s">
        <v>4160</v>
      </c>
      <c r="J792" s="16" t="s">
        <v>79</v>
      </c>
      <c r="K792" s="16">
        <v>167.36</v>
      </c>
      <c r="M792" s="15" t="s">
        <v>105</v>
      </c>
      <c r="N792" s="19">
        <v>45665.708877314799</v>
      </c>
    </row>
    <row r="793" spans="1:14" x14ac:dyDescent="0.3">
      <c r="A793" s="23" t="str">
        <f>VLOOKUP(C793,销售员!A:C,3,0)</f>
        <v>云贵川渝</v>
      </c>
      <c r="B793" s="29">
        <v>819236</v>
      </c>
      <c r="C793" s="16" t="s">
        <v>4194</v>
      </c>
      <c r="D793" s="17" t="s">
        <v>872</v>
      </c>
      <c r="E793" s="17" t="s">
        <v>4165</v>
      </c>
      <c r="F793" s="16" t="s">
        <v>873</v>
      </c>
      <c r="G793" s="16" t="s">
        <v>874</v>
      </c>
      <c r="H793" s="16" t="s">
        <v>4195</v>
      </c>
      <c r="I793" s="16" t="s">
        <v>4158</v>
      </c>
      <c r="J793" s="16" t="s">
        <v>79</v>
      </c>
      <c r="K793" s="16">
        <v>958054.81</v>
      </c>
      <c r="L793" s="18">
        <v>1053797.7</v>
      </c>
      <c r="M793" s="15" t="s">
        <v>54</v>
      </c>
      <c r="N793" s="19">
        <v>45674.651504629597</v>
      </c>
    </row>
    <row r="794" spans="1:14" x14ac:dyDescent="0.3">
      <c r="A794" s="23" t="str">
        <f>VLOOKUP(C794,销售员!A:C,3,0)</f>
        <v>云贵川渝</v>
      </c>
      <c r="B794" s="29">
        <v>819236</v>
      </c>
      <c r="C794" s="16" t="s">
        <v>4194</v>
      </c>
      <c r="D794" s="17" t="s">
        <v>872</v>
      </c>
      <c r="E794" s="17" t="s">
        <v>4165</v>
      </c>
      <c r="F794" s="16" t="s">
        <v>873</v>
      </c>
      <c r="G794" s="16" t="s">
        <v>874</v>
      </c>
      <c r="H794" s="16" t="s">
        <v>4195</v>
      </c>
      <c r="I794" s="16" t="s">
        <v>4159</v>
      </c>
      <c r="J794" s="16" t="s">
        <v>79</v>
      </c>
      <c r="K794" s="16">
        <v>20915.599999999999</v>
      </c>
      <c r="M794" s="15" t="s">
        <v>54</v>
      </c>
      <c r="N794" s="19">
        <v>45674.651504629597</v>
      </c>
    </row>
    <row r="795" spans="1:14" x14ac:dyDescent="0.3">
      <c r="A795" s="23" t="str">
        <f>VLOOKUP(C795,销售员!A:C,3,0)</f>
        <v>云贵川渝</v>
      </c>
      <c r="B795" s="29">
        <v>819236</v>
      </c>
      <c r="C795" s="16" t="s">
        <v>4194</v>
      </c>
      <c r="D795" s="17" t="s">
        <v>872</v>
      </c>
      <c r="E795" s="17" t="s">
        <v>4165</v>
      </c>
      <c r="F795" s="16" t="s">
        <v>873</v>
      </c>
      <c r="G795" s="16" t="s">
        <v>874</v>
      </c>
      <c r="H795" s="16" t="s">
        <v>4195</v>
      </c>
      <c r="I795" s="16" t="s">
        <v>4161</v>
      </c>
      <c r="J795" s="16" t="s">
        <v>79</v>
      </c>
      <c r="K795" s="16">
        <v>12573.67</v>
      </c>
      <c r="M795" s="15" t="s">
        <v>54</v>
      </c>
      <c r="N795" s="19">
        <v>45674.651504629597</v>
      </c>
    </row>
    <row r="796" spans="1:14" x14ac:dyDescent="0.3">
      <c r="A796" s="23" t="str">
        <f>VLOOKUP(C796,销售员!A:C,3,0)</f>
        <v>云贵川渝</v>
      </c>
      <c r="B796" s="29">
        <v>819236</v>
      </c>
      <c r="C796" s="16" t="s">
        <v>4194</v>
      </c>
      <c r="D796" s="17" t="s">
        <v>872</v>
      </c>
      <c r="E796" s="17" t="s">
        <v>4165</v>
      </c>
      <c r="F796" s="16" t="s">
        <v>873</v>
      </c>
      <c r="G796" s="16" t="s">
        <v>874</v>
      </c>
      <c r="H796" s="16" t="s">
        <v>4195</v>
      </c>
      <c r="I796" s="16" t="s">
        <v>4160</v>
      </c>
      <c r="J796" s="16" t="s">
        <v>79</v>
      </c>
      <c r="K796" s="16">
        <v>14908.51</v>
      </c>
      <c r="M796" s="15" t="s">
        <v>54</v>
      </c>
      <c r="N796" s="19">
        <v>45674.651504629597</v>
      </c>
    </row>
    <row r="797" spans="1:14" x14ac:dyDescent="0.3">
      <c r="A797" s="23" t="str">
        <f>VLOOKUP(C797,销售员!A:C,3,0)</f>
        <v>福建</v>
      </c>
      <c r="B797" s="29">
        <v>817921</v>
      </c>
      <c r="C797" s="16" t="s">
        <v>226</v>
      </c>
      <c r="D797" s="17" t="s">
        <v>1235</v>
      </c>
      <c r="E797" s="17" t="s">
        <v>4165</v>
      </c>
      <c r="F797" s="16" t="s">
        <v>756</v>
      </c>
      <c r="G797" s="16" t="s">
        <v>1236</v>
      </c>
      <c r="H797" s="16" t="s">
        <v>1237</v>
      </c>
      <c r="I797" s="16" t="s">
        <v>4158</v>
      </c>
      <c r="J797" s="16" t="s">
        <v>79</v>
      </c>
      <c r="K797" s="16">
        <v>142554.96</v>
      </c>
      <c r="L797" s="18">
        <v>164098.03</v>
      </c>
      <c r="M797" s="15" t="s">
        <v>105</v>
      </c>
      <c r="N797" s="19">
        <v>45665.712835648097</v>
      </c>
    </row>
    <row r="798" spans="1:14" x14ac:dyDescent="0.3">
      <c r="A798" s="23" t="str">
        <f>VLOOKUP(C798,销售员!A:C,3,0)</f>
        <v>福建</v>
      </c>
      <c r="B798" s="29">
        <v>817921</v>
      </c>
      <c r="C798" s="16" t="s">
        <v>226</v>
      </c>
      <c r="D798" s="17" t="s">
        <v>1235</v>
      </c>
      <c r="E798" s="17" t="s">
        <v>4165</v>
      </c>
      <c r="F798" s="16" t="s">
        <v>756</v>
      </c>
      <c r="G798" s="16" t="s">
        <v>1236</v>
      </c>
      <c r="H798" s="16" t="s">
        <v>1237</v>
      </c>
      <c r="I798" s="16" t="s">
        <v>4159</v>
      </c>
      <c r="J798" s="16" t="s">
        <v>79</v>
      </c>
      <c r="K798" s="16">
        <v>10422.98</v>
      </c>
      <c r="M798" s="15" t="s">
        <v>105</v>
      </c>
      <c r="N798" s="19">
        <v>45665.712835648097</v>
      </c>
    </row>
    <row r="799" spans="1:14" x14ac:dyDescent="0.3">
      <c r="A799" s="23" t="str">
        <f>VLOOKUP(C799,销售员!A:C,3,0)</f>
        <v>福建</v>
      </c>
      <c r="B799" s="29">
        <v>817921</v>
      </c>
      <c r="C799" s="16" t="s">
        <v>226</v>
      </c>
      <c r="D799" s="17" t="s">
        <v>1235</v>
      </c>
      <c r="E799" s="17" t="s">
        <v>4165</v>
      </c>
      <c r="F799" s="16" t="s">
        <v>756</v>
      </c>
      <c r="G799" s="16" t="s">
        <v>1236</v>
      </c>
      <c r="H799" s="16" t="s">
        <v>1237</v>
      </c>
      <c r="I799" s="16" t="s">
        <v>4161</v>
      </c>
      <c r="J799" s="16" t="s">
        <v>79</v>
      </c>
      <c r="K799" s="16">
        <v>1406.08</v>
      </c>
      <c r="M799" s="15" t="s">
        <v>105</v>
      </c>
      <c r="N799" s="19">
        <v>45665.712835648097</v>
      </c>
    </row>
    <row r="800" spans="1:14" x14ac:dyDescent="0.3">
      <c r="A800" s="23" t="str">
        <f>VLOOKUP(C800,销售员!A:C,3,0)</f>
        <v>福建</v>
      </c>
      <c r="B800" s="29">
        <v>817921</v>
      </c>
      <c r="C800" s="16" t="s">
        <v>226</v>
      </c>
      <c r="D800" s="17" t="s">
        <v>1235</v>
      </c>
      <c r="E800" s="17" t="s">
        <v>4165</v>
      </c>
      <c r="F800" s="16" t="s">
        <v>756</v>
      </c>
      <c r="G800" s="16" t="s">
        <v>1236</v>
      </c>
      <c r="H800" s="16" t="s">
        <v>1237</v>
      </c>
      <c r="I800" s="16" t="s">
        <v>4160</v>
      </c>
      <c r="J800" s="16" t="s">
        <v>79</v>
      </c>
      <c r="K800" s="16">
        <v>2329.6</v>
      </c>
      <c r="M800" s="15" t="s">
        <v>105</v>
      </c>
      <c r="N800" s="19">
        <v>45665.712835648097</v>
      </c>
    </row>
    <row r="801" spans="1:14" x14ac:dyDescent="0.3">
      <c r="A801" s="23" t="str">
        <f>VLOOKUP(C801,销售员!A:C,3,0)</f>
        <v>鄂赣</v>
      </c>
      <c r="B801" s="29">
        <v>817977</v>
      </c>
      <c r="C801" s="16" t="s">
        <v>598</v>
      </c>
      <c r="D801" s="17" t="s">
        <v>1033</v>
      </c>
      <c r="E801" s="17" t="s">
        <v>4165</v>
      </c>
      <c r="F801" s="16" t="s">
        <v>1034</v>
      </c>
      <c r="G801" s="16" t="s">
        <v>1035</v>
      </c>
      <c r="H801" s="16" t="s">
        <v>1036</v>
      </c>
      <c r="I801" s="16" t="s">
        <v>4158</v>
      </c>
      <c r="J801" s="16" t="s">
        <v>79</v>
      </c>
      <c r="K801" s="16">
        <v>220032.97</v>
      </c>
      <c r="L801" s="18">
        <v>249707.4</v>
      </c>
      <c r="M801" s="15" t="s">
        <v>127</v>
      </c>
      <c r="N801" s="19">
        <v>45665.719409722202</v>
      </c>
    </row>
    <row r="802" spans="1:14" x14ac:dyDescent="0.3">
      <c r="A802" s="23" t="str">
        <f>VLOOKUP(C802,销售员!A:C,3,0)</f>
        <v>鄂赣</v>
      </c>
      <c r="B802" s="29">
        <v>817977</v>
      </c>
      <c r="C802" s="16" t="s">
        <v>598</v>
      </c>
      <c r="D802" s="17" t="s">
        <v>1033</v>
      </c>
      <c r="E802" s="17" t="s">
        <v>4165</v>
      </c>
      <c r="F802" s="16" t="s">
        <v>1034</v>
      </c>
      <c r="G802" s="16" t="s">
        <v>1035</v>
      </c>
      <c r="H802" s="16" t="s">
        <v>1036</v>
      </c>
      <c r="I802" s="16" t="s">
        <v>4159</v>
      </c>
      <c r="J802" s="16" t="s">
        <v>79</v>
      </c>
      <c r="K802" s="16">
        <v>12301.63</v>
      </c>
      <c r="M802" s="15" t="s">
        <v>127</v>
      </c>
      <c r="N802" s="19">
        <v>45665.719409722202</v>
      </c>
    </row>
    <row r="803" spans="1:14" x14ac:dyDescent="0.3">
      <c r="A803" s="23" t="str">
        <f>VLOOKUP(C803,销售员!A:C,3,0)</f>
        <v>鄂赣</v>
      </c>
      <c r="B803" s="29">
        <v>817977</v>
      </c>
      <c r="C803" s="16" t="s">
        <v>598</v>
      </c>
      <c r="D803" s="17" t="s">
        <v>1033</v>
      </c>
      <c r="E803" s="17" t="s">
        <v>4165</v>
      </c>
      <c r="F803" s="16" t="s">
        <v>1034</v>
      </c>
      <c r="G803" s="16" t="s">
        <v>1035</v>
      </c>
      <c r="H803" s="16" t="s">
        <v>1036</v>
      </c>
      <c r="I803" s="16" t="s">
        <v>4161</v>
      </c>
      <c r="J803" s="16" t="s">
        <v>79</v>
      </c>
      <c r="K803" s="16">
        <v>2597.6799999999998</v>
      </c>
      <c r="M803" s="15" t="s">
        <v>127</v>
      </c>
      <c r="N803" s="19">
        <v>45665.719409722202</v>
      </c>
    </row>
    <row r="804" spans="1:14" x14ac:dyDescent="0.3">
      <c r="A804" s="23" t="str">
        <f>VLOOKUP(C804,销售员!A:C,3,0)</f>
        <v>鄂赣</v>
      </c>
      <c r="B804" s="29">
        <v>817977</v>
      </c>
      <c r="C804" s="16" t="s">
        <v>598</v>
      </c>
      <c r="D804" s="17" t="s">
        <v>1033</v>
      </c>
      <c r="E804" s="17" t="s">
        <v>4165</v>
      </c>
      <c r="F804" s="16" t="s">
        <v>1034</v>
      </c>
      <c r="G804" s="16" t="s">
        <v>1035</v>
      </c>
      <c r="H804" s="16" t="s">
        <v>1036</v>
      </c>
      <c r="I804" s="16" t="s">
        <v>4160</v>
      </c>
      <c r="J804" s="16" t="s">
        <v>79</v>
      </c>
      <c r="K804" s="16">
        <v>3538.26</v>
      </c>
      <c r="M804" s="15" t="s">
        <v>127</v>
      </c>
      <c r="N804" s="19">
        <v>45665.719409722202</v>
      </c>
    </row>
    <row r="805" spans="1:14" x14ac:dyDescent="0.3">
      <c r="A805" s="23" t="str">
        <f>VLOOKUP(C805,销售员!A:C,3,0)</f>
        <v>苏皖</v>
      </c>
      <c r="B805" s="29">
        <v>817997</v>
      </c>
      <c r="C805" s="16" t="s">
        <v>558</v>
      </c>
      <c r="D805" s="17" t="s">
        <v>1039</v>
      </c>
      <c r="E805" s="17" t="s">
        <v>4171</v>
      </c>
      <c r="F805" s="16" t="s">
        <v>1040</v>
      </c>
      <c r="G805" s="16" t="s">
        <v>1041</v>
      </c>
      <c r="H805" s="16" t="s">
        <v>1042</v>
      </c>
      <c r="I805" s="16" t="s">
        <v>4158</v>
      </c>
      <c r="J805" s="16" t="s">
        <v>79</v>
      </c>
      <c r="K805" s="16">
        <v>293280.34999999998</v>
      </c>
      <c r="L805" s="18">
        <v>323876.76</v>
      </c>
      <c r="M805" s="15" t="s">
        <v>127</v>
      </c>
      <c r="N805" s="19">
        <v>45665.721875000003</v>
      </c>
    </row>
    <row r="806" spans="1:14" x14ac:dyDescent="0.3">
      <c r="A806" s="23" t="str">
        <f>VLOOKUP(C806,销售员!A:C,3,0)</f>
        <v>苏皖</v>
      </c>
      <c r="B806" s="29">
        <v>817997</v>
      </c>
      <c r="C806" s="16" t="s">
        <v>558</v>
      </c>
      <c r="D806" s="17" t="s">
        <v>1039</v>
      </c>
      <c r="E806" s="17" t="s">
        <v>4171</v>
      </c>
      <c r="F806" s="16" t="s">
        <v>1040</v>
      </c>
      <c r="G806" s="16" t="s">
        <v>1041</v>
      </c>
      <c r="H806" s="16" t="s">
        <v>1042</v>
      </c>
      <c r="I806" s="16" t="s">
        <v>4159</v>
      </c>
      <c r="J806" s="16" t="s">
        <v>79</v>
      </c>
      <c r="K806" s="16">
        <v>16167.73</v>
      </c>
      <c r="M806" s="15" t="s">
        <v>127</v>
      </c>
      <c r="N806" s="19">
        <v>45665.721875000003</v>
      </c>
    </row>
    <row r="807" spans="1:14" x14ac:dyDescent="0.3">
      <c r="A807" s="23" t="str">
        <f>VLOOKUP(C807,销售员!A:C,3,0)</f>
        <v>苏皖</v>
      </c>
      <c r="B807" s="29">
        <v>817997</v>
      </c>
      <c r="C807" s="16" t="s">
        <v>558</v>
      </c>
      <c r="D807" s="17" t="s">
        <v>1039</v>
      </c>
      <c r="E807" s="17" t="s">
        <v>4171</v>
      </c>
      <c r="F807" s="16" t="s">
        <v>1040</v>
      </c>
      <c r="G807" s="16" t="s">
        <v>1041</v>
      </c>
      <c r="H807" s="16" t="s">
        <v>1042</v>
      </c>
      <c r="I807" s="16" t="s">
        <v>4161</v>
      </c>
      <c r="J807" s="16" t="s">
        <v>79</v>
      </c>
      <c r="K807" s="16">
        <v>0</v>
      </c>
      <c r="M807" s="15" t="s">
        <v>127</v>
      </c>
      <c r="N807" s="19">
        <v>45665.721875000003</v>
      </c>
    </row>
    <row r="808" spans="1:14" x14ac:dyDescent="0.3">
      <c r="A808" s="23" t="str">
        <f>VLOOKUP(C808,销售员!A:C,3,0)</f>
        <v>苏皖</v>
      </c>
      <c r="B808" s="29">
        <v>817997</v>
      </c>
      <c r="C808" s="16" t="s">
        <v>558</v>
      </c>
      <c r="D808" s="17" t="s">
        <v>1039</v>
      </c>
      <c r="E808" s="17" t="s">
        <v>4171</v>
      </c>
      <c r="F808" s="16" t="s">
        <v>1040</v>
      </c>
      <c r="G808" s="16" t="s">
        <v>1041</v>
      </c>
      <c r="H808" s="16" t="s">
        <v>1042</v>
      </c>
      <c r="I808" s="16" t="s">
        <v>4160</v>
      </c>
      <c r="J808" s="16" t="s">
        <v>79</v>
      </c>
      <c r="K808" s="16">
        <v>4712.0200000000004</v>
      </c>
      <c r="M808" s="15" t="s">
        <v>127</v>
      </c>
      <c r="N808" s="19">
        <v>45665.721875000003</v>
      </c>
    </row>
    <row r="809" spans="1:14" x14ac:dyDescent="0.3">
      <c r="A809" s="23" t="str">
        <f>VLOOKUP(C809,销售员!A:C,3,0)</f>
        <v>京津冀</v>
      </c>
      <c r="B809" s="29">
        <v>818030</v>
      </c>
      <c r="C809" s="16" t="s">
        <v>776</v>
      </c>
      <c r="D809" s="17" t="s">
        <v>1045</v>
      </c>
      <c r="E809" s="17" t="s">
        <v>4165</v>
      </c>
      <c r="F809" s="16" t="s">
        <v>1046</v>
      </c>
      <c r="G809" s="16" t="s">
        <v>1047</v>
      </c>
      <c r="H809" s="16" t="s">
        <v>1048</v>
      </c>
      <c r="I809" s="16" t="s">
        <v>4158</v>
      </c>
      <c r="J809" s="16" t="s">
        <v>79</v>
      </c>
      <c r="K809" s="16">
        <v>127800.74</v>
      </c>
      <c r="L809" s="18">
        <v>135861.92000000001</v>
      </c>
      <c r="M809" s="15" t="s">
        <v>94</v>
      </c>
      <c r="N809" s="19">
        <v>45666.416724536997</v>
      </c>
    </row>
    <row r="810" spans="1:14" x14ac:dyDescent="0.3">
      <c r="A810" s="23" t="str">
        <f>VLOOKUP(C810,销售员!A:C,3,0)</f>
        <v>京津冀</v>
      </c>
      <c r="B810" s="29">
        <v>818030</v>
      </c>
      <c r="C810" s="16" t="s">
        <v>776</v>
      </c>
      <c r="D810" s="17" t="s">
        <v>1045</v>
      </c>
      <c r="E810" s="17" t="s">
        <v>4165</v>
      </c>
      <c r="F810" s="16" t="s">
        <v>1046</v>
      </c>
      <c r="G810" s="16" t="s">
        <v>1047</v>
      </c>
      <c r="H810" s="16" t="s">
        <v>1048</v>
      </c>
      <c r="I810" s="16" t="s">
        <v>4159</v>
      </c>
      <c r="J810" s="16" t="s">
        <v>79</v>
      </c>
      <c r="K810" s="16">
        <v>0</v>
      </c>
      <c r="M810" s="15" t="s">
        <v>94</v>
      </c>
      <c r="N810" s="19">
        <v>45666.416724536997</v>
      </c>
    </row>
    <row r="811" spans="1:14" x14ac:dyDescent="0.3">
      <c r="A811" s="23" t="str">
        <f>VLOOKUP(C811,销售员!A:C,3,0)</f>
        <v>京津冀</v>
      </c>
      <c r="B811" s="29">
        <v>818030</v>
      </c>
      <c r="C811" s="16" t="s">
        <v>776</v>
      </c>
      <c r="D811" s="17" t="s">
        <v>1045</v>
      </c>
      <c r="E811" s="17" t="s">
        <v>4165</v>
      </c>
      <c r="F811" s="16" t="s">
        <v>1046</v>
      </c>
      <c r="G811" s="16" t="s">
        <v>1047</v>
      </c>
      <c r="H811" s="16" t="s">
        <v>1048</v>
      </c>
      <c r="I811" s="16" t="s">
        <v>4161</v>
      </c>
      <c r="J811" s="16" t="s">
        <v>79</v>
      </c>
      <c r="K811" s="16">
        <v>0</v>
      </c>
      <c r="M811" s="15" t="s">
        <v>94</v>
      </c>
      <c r="N811" s="19">
        <v>45666.416724536997</v>
      </c>
    </row>
    <row r="812" spans="1:14" x14ac:dyDescent="0.3">
      <c r="A812" s="23" t="str">
        <f>VLOOKUP(C812,销售员!A:C,3,0)</f>
        <v>京津冀</v>
      </c>
      <c r="B812" s="29">
        <v>818030</v>
      </c>
      <c r="C812" s="16" t="s">
        <v>776</v>
      </c>
      <c r="D812" s="17" t="s">
        <v>1045</v>
      </c>
      <c r="E812" s="17" t="s">
        <v>4165</v>
      </c>
      <c r="F812" s="16" t="s">
        <v>1046</v>
      </c>
      <c r="G812" s="16" t="s">
        <v>1047</v>
      </c>
      <c r="H812" s="16" t="s">
        <v>1048</v>
      </c>
      <c r="I812" s="16" t="s">
        <v>4160</v>
      </c>
      <c r="J812" s="16" t="s">
        <v>79</v>
      </c>
      <c r="K812" s="16">
        <v>1947.4</v>
      </c>
      <c r="M812" s="15" t="s">
        <v>94</v>
      </c>
      <c r="N812" s="19">
        <v>45666.416724536997</v>
      </c>
    </row>
    <row r="813" spans="1:14" x14ac:dyDescent="0.3">
      <c r="A813" s="23" t="str">
        <f>VLOOKUP(C813,销售员!A:C,3,0)</f>
        <v>福建</v>
      </c>
      <c r="B813" s="29">
        <v>818064</v>
      </c>
      <c r="C813" s="16" t="s">
        <v>226</v>
      </c>
      <c r="D813" s="17" t="s">
        <v>1050</v>
      </c>
      <c r="E813" s="17" t="s">
        <v>4165</v>
      </c>
      <c r="F813" s="16" t="s">
        <v>1051</v>
      </c>
      <c r="G813" s="16" t="s">
        <v>1052</v>
      </c>
      <c r="H813" s="16" t="s">
        <v>1053</v>
      </c>
      <c r="I813" s="16" t="s">
        <v>4166</v>
      </c>
      <c r="J813" s="16" t="s">
        <v>79</v>
      </c>
      <c r="K813" s="16">
        <v>4136.38</v>
      </c>
      <c r="L813" s="18">
        <v>4627.2</v>
      </c>
      <c r="M813" s="15" t="s">
        <v>105</v>
      </c>
      <c r="N813" s="19">
        <v>45666.442094907397</v>
      </c>
    </row>
    <row r="814" spans="1:14" x14ac:dyDescent="0.3">
      <c r="A814" s="23" t="str">
        <f>VLOOKUP(C814,销售员!A:C,3,0)</f>
        <v>福建</v>
      </c>
      <c r="B814" s="29">
        <v>818064</v>
      </c>
      <c r="C814" s="16" t="s">
        <v>226</v>
      </c>
      <c r="D814" s="17" t="s">
        <v>1050</v>
      </c>
      <c r="E814" s="17" t="s">
        <v>4165</v>
      </c>
      <c r="F814" s="16" t="s">
        <v>1051</v>
      </c>
      <c r="G814" s="16" t="s">
        <v>1052</v>
      </c>
      <c r="H814" s="16" t="s">
        <v>1053</v>
      </c>
      <c r="I814" s="16" t="s">
        <v>4167</v>
      </c>
      <c r="J814" s="16" t="s">
        <v>79</v>
      </c>
      <c r="K814" s="16">
        <v>176.1</v>
      </c>
      <c r="M814" s="15" t="s">
        <v>105</v>
      </c>
      <c r="N814" s="19">
        <v>45666.442094907397</v>
      </c>
    </row>
    <row r="815" spans="1:14" x14ac:dyDescent="0.3">
      <c r="A815" s="23" t="str">
        <f>VLOOKUP(C815,销售员!A:C,3,0)</f>
        <v>福建</v>
      </c>
      <c r="B815" s="29">
        <v>818064</v>
      </c>
      <c r="C815" s="16" t="s">
        <v>226</v>
      </c>
      <c r="D815" s="17" t="s">
        <v>1050</v>
      </c>
      <c r="E815" s="17" t="s">
        <v>4165</v>
      </c>
      <c r="F815" s="16" t="s">
        <v>1051</v>
      </c>
      <c r="G815" s="16" t="s">
        <v>1052</v>
      </c>
      <c r="H815" s="16" t="s">
        <v>1053</v>
      </c>
      <c r="I815" s="16" t="s">
        <v>4161</v>
      </c>
      <c r="J815" s="16" t="s">
        <v>79</v>
      </c>
      <c r="K815" s="16">
        <v>53.772939999999998</v>
      </c>
      <c r="M815" s="15" t="s">
        <v>105</v>
      </c>
      <c r="N815" s="19">
        <v>45666.442094907397</v>
      </c>
    </row>
    <row r="816" spans="1:14" x14ac:dyDescent="0.3">
      <c r="A816" s="23" t="str">
        <f>VLOOKUP(C816,销售员!A:C,3,0)</f>
        <v>福建</v>
      </c>
      <c r="B816" s="29">
        <v>818064</v>
      </c>
      <c r="C816" s="16" t="s">
        <v>226</v>
      </c>
      <c r="D816" s="17" t="s">
        <v>1050</v>
      </c>
      <c r="E816" s="17" t="s">
        <v>4165</v>
      </c>
      <c r="F816" s="16" t="s">
        <v>1051</v>
      </c>
      <c r="G816" s="16" t="s">
        <v>1052</v>
      </c>
      <c r="H816" s="16" t="s">
        <v>1053</v>
      </c>
      <c r="I816" s="16" t="s">
        <v>4160</v>
      </c>
      <c r="J816" s="16" t="s">
        <v>79</v>
      </c>
      <c r="K816" s="16">
        <v>64.687200000000004</v>
      </c>
      <c r="M816" s="15" t="s">
        <v>105</v>
      </c>
      <c r="N816" s="19">
        <v>45666.442094907397</v>
      </c>
    </row>
    <row r="817" spans="1:14" x14ac:dyDescent="0.3">
      <c r="A817" s="23" t="str">
        <f>VLOOKUP(C817,销售员!A:C,3,0)</f>
        <v>广深</v>
      </c>
      <c r="B817" s="29">
        <v>818034</v>
      </c>
      <c r="C817" s="16" t="s">
        <v>843</v>
      </c>
      <c r="D817" s="17" t="s">
        <v>1055</v>
      </c>
      <c r="E817" s="17" t="s">
        <v>4172</v>
      </c>
      <c r="F817" s="16" t="s">
        <v>845</v>
      </c>
      <c r="G817" s="16" t="s">
        <v>1056</v>
      </c>
      <c r="H817" s="16" t="s">
        <v>1057</v>
      </c>
      <c r="I817" s="16" t="s">
        <v>4166</v>
      </c>
      <c r="J817" s="16" t="s">
        <v>79</v>
      </c>
      <c r="K817" s="16">
        <v>9440.76</v>
      </c>
      <c r="L817" s="18">
        <v>10168.32</v>
      </c>
      <c r="M817" s="15" t="s">
        <v>105</v>
      </c>
      <c r="N817" s="19">
        <v>45666.449131944399</v>
      </c>
    </row>
    <row r="818" spans="1:14" x14ac:dyDescent="0.3">
      <c r="A818" s="23" t="str">
        <f>VLOOKUP(C818,销售员!A:C,3,0)</f>
        <v>广深</v>
      </c>
      <c r="B818" s="29">
        <v>818034</v>
      </c>
      <c r="C818" s="16" t="s">
        <v>843</v>
      </c>
      <c r="D818" s="17" t="s">
        <v>1055</v>
      </c>
      <c r="E818" s="17" t="s">
        <v>4172</v>
      </c>
      <c r="F818" s="16" t="s">
        <v>845</v>
      </c>
      <c r="G818" s="16" t="s">
        <v>1056</v>
      </c>
      <c r="H818" s="16" t="s">
        <v>1057</v>
      </c>
      <c r="I818" s="16" t="s">
        <v>4167</v>
      </c>
      <c r="J818" s="16" t="s">
        <v>79</v>
      </c>
      <c r="K818" s="16">
        <v>0</v>
      </c>
      <c r="M818" s="15" t="s">
        <v>105</v>
      </c>
      <c r="N818" s="19">
        <v>45666.449131944399</v>
      </c>
    </row>
    <row r="819" spans="1:14" x14ac:dyDescent="0.3">
      <c r="A819" s="23" t="str">
        <f>VLOOKUP(C819,销售员!A:C,3,0)</f>
        <v>广深</v>
      </c>
      <c r="B819" s="29">
        <v>818034</v>
      </c>
      <c r="C819" s="16" t="s">
        <v>843</v>
      </c>
      <c r="D819" s="17" t="s">
        <v>1055</v>
      </c>
      <c r="E819" s="17" t="s">
        <v>4172</v>
      </c>
      <c r="F819" s="16" t="s">
        <v>845</v>
      </c>
      <c r="G819" s="16" t="s">
        <v>1056</v>
      </c>
      <c r="H819" s="16" t="s">
        <v>1057</v>
      </c>
      <c r="I819" s="16" t="s">
        <v>4161</v>
      </c>
      <c r="J819" s="16" t="s">
        <v>79</v>
      </c>
      <c r="K819" s="16">
        <v>122.72987999999999</v>
      </c>
      <c r="M819" s="15" t="s">
        <v>105</v>
      </c>
      <c r="N819" s="19">
        <v>45666.449131944399</v>
      </c>
    </row>
    <row r="820" spans="1:14" x14ac:dyDescent="0.3">
      <c r="A820" s="23" t="str">
        <f>VLOOKUP(C820,销售员!A:C,3,0)</f>
        <v>广深</v>
      </c>
      <c r="B820" s="29">
        <v>818034</v>
      </c>
      <c r="C820" s="16" t="s">
        <v>843</v>
      </c>
      <c r="D820" s="17" t="s">
        <v>1055</v>
      </c>
      <c r="E820" s="17" t="s">
        <v>4172</v>
      </c>
      <c r="F820" s="16" t="s">
        <v>845</v>
      </c>
      <c r="G820" s="16" t="s">
        <v>1056</v>
      </c>
      <c r="H820" s="16" t="s">
        <v>1057</v>
      </c>
      <c r="I820" s="16" t="s">
        <v>4160</v>
      </c>
      <c r="J820" s="16" t="s">
        <v>79</v>
      </c>
      <c r="K820" s="16">
        <v>141.6114</v>
      </c>
      <c r="M820" s="15" t="s">
        <v>105</v>
      </c>
      <c r="N820" s="19">
        <v>45666.449131944399</v>
      </c>
    </row>
    <row r="821" spans="1:14" x14ac:dyDescent="0.3">
      <c r="A821" s="23" t="str">
        <f>VLOOKUP(C821,销售员!A:C,3,0)</f>
        <v>云贵川渝</v>
      </c>
      <c r="B821" s="29">
        <v>819236</v>
      </c>
      <c r="C821" s="16" t="s">
        <v>4194</v>
      </c>
      <c r="D821" s="17" t="s">
        <v>872</v>
      </c>
      <c r="E821" s="17" t="s">
        <v>4168</v>
      </c>
      <c r="F821" s="16" t="s">
        <v>873</v>
      </c>
      <c r="G821" s="16" t="s">
        <v>874</v>
      </c>
      <c r="H821" s="16" t="s">
        <v>4196</v>
      </c>
      <c r="I821" s="16" t="s">
        <v>4158</v>
      </c>
      <c r="J821" s="16" t="s">
        <v>79</v>
      </c>
      <c r="K821" s="16">
        <v>590671.76</v>
      </c>
      <c r="L821" s="18">
        <v>618214.24</v>
      </c>
      <c r="M821" s="15" t="s">
        <v>54</v>
      </c>
      <c r="N821" s="19">
        <v>45674.651504629597</v>
      </c>
    </row>
    <row r="822" spans="1:14" x14ac:dyDescent="0.3">
      <c r="A822" s="23" t="str">
        <f>VLOOKUP(C822,销售员!A:C,3,0)</f>
        <v>云贵川渝</v>
      </c>
      <c r="B822" s="29">
        <v>819236</v>
      </c>
      <c r="C822" s="16" t="s">
        <v>4194</v>
      </c>
      <c r="D822" s="17" t="s">
        <v>872</v>
      </c>
      <c r="E822" s="17" t="s">
        <v>4168</v>
      </c>
      <c r="F822" s="16" t="s">
        <v>873</v>
      </c>
      <c r="G822" s="16" t="s">
        <v>874</v>
      </c>
      <c r="H822" s="16" t="s">
        <v>4196</v>
      </c>
      <c r="I822" s="16" t="s">
        <v>4159</v>
      </c>
      <c r="J822" s="16" t="s">
        <v>79</v>
      </c>
      <c r="K822" s="16">
        <v>0</v>
      </c>
      <c r="M822" s="15" t="s">
        <v>54</v>
      </c>
      <c r="N822" s="19">
        <v>45674.651504629597</v>
      </c>
    </row>
    <row r="823" spans="1:14" x14ac:dyDescent="0.3">
      <c r="A823" s="23" t="str">
        <f>VLOOKUP(C823,销售员!A:C,3,0)</f>
        <v>云贵川渝</v>
      </c>
      <c r="B823" s="29">
        <v>819236</v>
      </c>
      <c r="C823" s="16" t="s">
        <v>4194</v>
      </c>
      <c r="D823" s="17" t="s">
        <v>872</v>
      </c>
      <c r="E823" s="17" t="s">
        <v>4168</v>
      </c>
      <c r="F823" s="16" t="s">
        <v>873</v>
      </c>
      <c r="G823" s="16" t="s">
        <v>874</v>
      </c>
      <c r="H823" s="16" t="s">
        <v>4196</v>
      </c>
      <c r="I823" s="16" t="s">
        <v>4161</v>
      </c>
      <c r="J823" s="16" t="s">
        <v>79</v>
      </c>
      <c r="K823" s="16">
        <v>0</v>
      </c>
      <c r="M823" s="15" t="s">
        <v>54</v>
      </c>
      <c r="N823" s="19">
        <v>45674.651504629597</v>
      </c>
    </row>
    <row r="824" spans="1:14" x14ac:dyDescent="0.3">
      <c r="A824" s="23" t="str">
        <f>VLOOKUP(C824,销售员!A:C,3,0)</f>
        <v>云贵川渝</v>
      </c>
      <c r="B824" s="29">
        <v>819236</v>
      </c>
      <c r="C824" s="16" t="s">
        <v>4194</v>
      </c>
      <c r="D824" s="17" t="s">
        <v>872</v>
      </c>
      <c r="E824" s="17" t="s">
        <v>4168</v>
      </c>
      <c r="F824" s="16" t="s">
        <v>873</v>
      </c>
      <c r="G824" s="16" t="s">
        <v>874</v>
      </c>
      <c r="H824" s="16" t="s">
        <v>4196</v>
      </c>
      <c r="I824" s="16" t="s">
        <v>4160</v>
      </c>
      <c r="J824" s="16" t="s">
        <v>79</v>
      </c>
      <c r="K824" s="16">
        <v>8997.2800000000007</v>
      </c>
      <c r="M824" s="15" t="s">
        <v>54</v>
      </c>
      <c r="N824" s="19">
        <v>45674.651504629597</v>
      </c>
    </row>
    <row r="825" spans="1:14" x14ac:dyDescent="0.3">
      <c r="A825" s="23" t="str">
        <f>VLOOKUP(C825,销售员!A:C,3,0)</f>
        <v>福建</v>
      </c>
      <c r="B825" s="29">
        <v>818075</v>
      </c>
      <c r="C825" s="16" t="s">
        <v>638</v>
      </c>
      <c r="D825" s="17" t="s">
        <v>1141</v>
      </c>
      <c r="E825" s="17" t="s">
        <v>4165</v>
      </c>
      <c r="F825" s="16" t="s">
        <v>1051</v>
      </c>
      <c r="G825" s="16" t="s">
        <v>1142</v>
      </c>
      <c r="H825" s="16" t="s">
        <v>1143</v>
      </c>
      <c r="I825" s="16" t="s">
        <v>4158</v>
      </c>
      <c r="J825" s="16" t="s">
        <v>79</v>
      </c>
      <c r="K825" s="16">
        <v>8701.14</v>
      </c>
      <c r="L825" s="18">
        <v>9372.16</v>
      </c>
      <c r="M825" s="15" t="s">
        <v>105</v>
      </c>
      <c r="N825" s="19">
        <v>45666.470023148097</v>
      </c>
    </row>
    <row r="826" spans="1:14" x14ac:dyDescent="0.3">
      <c r="A826" s="23" t="str">
        <f>VLOOKUP(C826,销售员!A:C,3,0)</f>
        <v>福建</v>
      </c>
      <c r="B826" s="29">
        <v>818075</v>
      </c>
      <c r="C826" s="16" t="s">
        <v>638</v>
      </c>
      <c r="D826" s="17" t="s">
        <v>1141</v>
      </c>
      <c r="E826" s="17" t="s">
        <v>4165</v>
      </c>
      <c r="F826" s="16" t="s">
        <v>1051</v>
      </c>
      <c r="G826" s="16" t="s">
        <v>1142</v>
      </c>
      <c r="H826" s="16" t="s">
        <v>1143</v>
      </c>
      <c r="I826" s="16" t="s">
        <v>4159</v>
      </c>
      <c r="J826" s="16" t="s">
        <v>79</v>
      </c>
      <c r="K826" s="16">
        <v>0</v>
      </c>
      <c r="M826" s="15" t="s">
        <v>105</v>
      </c>
      <c r="N826" s="19">
        <v>45666.470023148097</v>
      </c>
    </row>
    <row r="827" spans="1:14" x14ac:dyDescent="0.3">
      <c r="A827" s="23" t="str">
        <f>VLOOKUP(C827,销售员!A:C,3,0)</f>
        <v>福建</v>
      </c>
      <c r="B827" s="29">
        <v>818075</v>
      </c>
      <c r="C827" s="16" t="s">
        <v>638</v>
      </c>
      <c r="D827" s="17" t="s">
        <v>1141</v>
      </c>
      <c r="E827" s="17" t="s">
        <v>4165</v>
      </c>
      <c r="F827" s="16" t="s">
        <v>1051</v>
      </c>
      <c r="G827" s="16" t="s">
        <v>1142</v>
      </c>
      <c r="H827" s="16" t="s">
        <v>1143</v>
      </c>
      <c r="I827" s="16" t="s">
        <v>4161</v>
      </c>
      <c r="J827" s="16" t="s">
        <v>79</v>
      </c>
      <c r="K827" s="16">
        <v>116.52</v>
      </c>
      <c r="M827" s="15" t="s">
        <v>105</v>
      </c>
      <c r="N827" s="19">
        <v>45666.470023148097</v>
      </c>
    </row>
    <row r="828" spans="1:14" x14ac:dyDescent="0.3">
      <c r="A828" s="23" t="str">
        <f>VLOOKUP(C828,销售员!A:C,3,0)</f>
        <v>福建</v>
      </c>
      <c r="B828" s="29">
        <v>818075</v>
      </c>
      <c r="C828" s="16" t="s">
        <v>638</v>
      </c>
      <c r="D828" s="17" t="s">
        <v>1141</v>
      </c>
      <c r="E828" s="17" t="s">
        <v>4165</v>
      </c>
      <c r="F828" s="16" t="s">
        <v>1051</v>
      </c>
      <c r="G828" s="16" t="s">
        <v>1142</v>
      </c>
      <c r="H828" s="16" t="s">
        <v>1143</v>
      </c>
      <c r="I828" s="16" t="s">
        <v>4160</v>
      </c>
      <c r="J828" s="16" t="s">
        <v>79</v>
      </c>
      <c r="K828" s="16">
        <v>132.76</v>
      </c>
      <c r="M828" s="15" t="s">
        <v>105</v>
      </c>
      <c r="N828" s="19">
        <v>45666.470023148097</v>
      </c>
    </row>
    <row r="829" spans="1:14" x14ac:dyDescent="0.3">
      <c r="A829" s="23" t="str">
        <f>VLOOKUP(C829,销售员!A:C,3,0)</f>
        <v>广深</v>
      </c>
      <c r="B829" s="29">
        <v>818031</v>
      </c>
      <c r="C829" s="16" t="s">
        <v>843</v>
      </c>
      <c r="D829" s="17" t="s">
        <v>1067</v>
      </c>
      <c r="E829" s="17" t="s">
        <v>4165</v>
      </c>
      <c r="F829" s="16" t="s">
        <v>845</v>
      </c>
      <c r="G829" s="16" t="s">
        <v>1068</v>
      </c>
      <c r="H829" s="16" t="s">
        <v>1069</v>
      </c>
      <c r="I829" s="16" t="s">
        <v>4158</v>
      </c>
      <c r="J829" s="16" t="s">
        <v>79</v>
      </c>
      <c r="K829" s="16">
        <v>116766.72</v>
      </c>
      <c r="L829" s="18">
        <v>155077.76000000001</v>
      </c>
      <c r="M829" s="15" t="s">
        <v>105</v>
      </c>
      <c r="N829" s="19">
        <v>45666.472372685203</v>
      </c>
    </row>
    <row r="830" spans="1:14" x14ac:dyDescent="0.3">
      <c r="A830" s="23" t="str">
        <f>VLOOKUP(C830,销售员!A:C,3,0)</f>
        <v>广深</v>
      </c>
      <c r="B830" s="29">
        <v>818031</v>
      </c>
      <c r="C830" s="16" t="s">
        <v>843</v>
      </c>
      <c r="D830" s="17" t="s">
        <v>1067</v>
      </c>
      <c r="E830" s="17" t="s">
        <v>4165</v>
      </c>
      <c r="F830" s="16" t="s">
        <v>845</v>
      </c>
      <c r="G830" s="16" t="s">
        <v>1068</v>
      </c>
      <c r="H830" s="16" t="s">
        <v>1069</v>
      </c>
      <c r="I830" s="16" t="s">
        <v>4159</v>
      </c>
      <c r="J830" s="16" t="s">
        <v>79</v>
      </c>
      <c r="K830" s="16">
        <v>29953.64</v>
      </c>
      <c r="M830" s="15" t="s">
        <v>105</v>
      </c>
      <c r="N830" s="19">
        <v>45666.472372685203</v>
      </c>
    </row>
    <row r="831" spans="1:14" x14ac:dyDescent="0.3">
      <c r="A831" s="23" t="str">
        <f>VLOOKUP(C831,销售员!A:C,3,0)</f>
        <v>广深</v>
      </c>
      <c r="B831" s="29">
        <v>818031</v>
      </c>
      <c r="C831" s="16" t="s">
        <v>843</v>
      </c>
      <c r="D831" s="17" t="s">
        <v>1067</v>
      </c>
      <c r="E831" s="17" t="s">
        <v>4165</v>
      </c>
      <c r="F831" s="16" t="s">
        <v>845</v>
      </c>
      <c r="G831" s="16" t="s">
        <v>1068</v>
      </c>
      <c r="H831" s="16" t="s">
        <v>1069</v>
      </c>
      <c r="I831" s="16" t="s">
        <v>4161</v>
      </c>
      <c r="J831" s="16" t="s">
        <v>79</v>
      </c>
      <c r="K831" s="16">
        <v>1470.89</v>
      </c>
      <c r="M831" s="15" t="s">
        <v>105</v>
      </c>
      <c r="N831" s="19">
        <v>45666.472372685203</v>
      </c>
    </row>
    <row r="832" spans="1:14" x14ac:dyDescent="0.3">
      <c r="A832" s="23" t="str">
        <f>VLOOKUP(C832,销售员!A:C,3,0)</f>
        <v>广深</v>
      </c>
      <c r="B832" s="29">
        <v>818031</v>
      </c>
      <c r="C832" s="16" t="s">
        <v>843</v>
      </c>
      <c r="D832" s="17" t="s">
        <v>1067</v>
      </c>
      <c r="E832" s="17" t="s">
        <v>4165</v>
      </c>
      <c r="F832" s="16" t="s">
        <v>845</v>
      </c>
      <c r="G832" s="16" t="s">
        <v>1068</v>
      </c>
      <c r="H832" s="16" t="s">
        <v>1069</v>
      </c>
      <c r="I832" s="16" t="s">
        <v>4160</v>
      </c>
      <c r="J832" s="16" t="s">
        <v>79</v>
      </c>
      <c r="K832" s="16">
        <v>2234.17</v>
      </c>
      <c r="M832" s="15" t="s">
        <v>105</v>
      </c>
      <c r="N832" s="19">
        <v>45666.472372685203</v>
      </c>
    </row>
    <row r="833" spans="1:14" x14ac:dyDescent="0.3">
      <c r="A833" s="23" t="str">
        <f>VLOOKUP(C833,销售员!A:C,3,0)</f>
        <v>沪浙</v>
      </c>
      <c r="B833" s="29">
        <v>817897</v>
      </c>
      <c r="C833" s="16" t="s">
        <v>338</v>
      </c>
      <c r="D833" s="17" t="s">
        <v>1073</v>
      </c>
      <c r="E833" s="17" t="s">
        <v>4172</v>
      </c>
      <c r="F833" s="16" t="s">
        <v>1074</v>
      </c>
      <c r="G833" s="16" t="s">
        <v>1075</v>
      </c>
      <c r="H833" s="16" t="s">
        <v>1076</v>
      </c>
      <c r="I833" s="16" t="s">
        <v>4166</v>
      </c>
      <c r="J833" s="16" t="s">
        <v>79</v>
      </c>
      <c r="K833" s="16">
        <v>0</v>
      </c>
      <c r="L833" s="18">
        <v>7760.2</v>
      </c>
      <c r="M833" s="15" t="s">
        <v>127</v>
      </c>
      <c r="N833" s="19">
        <v>45666.473310185203</v>
      </c>
    </row>
    <row r="834" spans="1:14" x14ac:dyDescent="0.3">
      <c r="A834" s="23" t="str">
        <f>VLOOKUP(C834,销售员!A:C,3,0)</f>
        <v>沪浙</v>
      </c>
      <c r="B834" s="29">
        <v>817897</v>
      </c>
      <c r="C834" s="16" t="s">
        <v>338</v>
      </c>
      <c r="D834" s="17" t="s">
        <v>1073</v>
      </c>
      <c r="E834" s="17" t="s">
        <v>4172</v>
      </c>
      <c r="F834" s="16" t="s">
        <v>1074</v>
      </c>
      <c r="G834" s="16" t="s">
        <v>1075</v>
      </c>
      <c r="H834" s="16" t="s">
        <v>1076</v>
      </c>
      <c r="I834" s="16" t="s">
        <v>4167</v>
      </c>
      <c r="J834" s="16" t="s">
        <v>79</v>
      </c>
      <c r="K834" s="16">
        <v>7414.47</v>
      </c>
      <c r="M834" s="15" t="s">
        <v>127</v>
      </c>
      <c r="N834" s="19">
        <v>45666.473310185203</v>
      </c>
    </row>
    <row r="835" spans="1:14" x14ac:dyDescent="0.3">
      <c r="A835" s="23" t="str">
        <f>VLOOKUP(C835,销售员!A:C,3,0)</f>
        <v>沪浙</v>
      </c>
      <c r="B835" s="29">
        <v>817897</v>
      </c>
      <c r="C835" s="16" t="s">
        <v>338</v>
      </c>
      <c r="D835" s="17" t="s">
        <v>1073</v>
      </c>
      <c r="E835" s="17" t="s">
        <v>4172</v>
      </c>
      <c r="F835" s="16" t="s">
        <v>1074</v>
      </c>
      <c r="G835" s="16" t="s">
        <v>1075</v>
      </c>
      <c r="H835" s="16" t="s">
        <v>1076</v>
      </c>
      <c r="I835" s="16" t="s">
        <v>4161</v>
      </c>
      <c r="J835" s="16" t="s">
        <v>79</v>
      </c>
      <c r="K835" s="16">
        <v>0</v>
      </c>
      <c r="M835" s="15" t="s">
        <v>127</v>
      </c>
      <c r="N835" s="19">
        <v>45666.473310185203</v>
      </c>
    </row>
    <row r="836" spans="1:14" x14ac:dyDescent="0.3">
      <c r="A836" s="23" t="str">
        <f>VLOOKUP(C836,销售员!A:C,3,0)</f>
        <v>沪浙</v>
      </c>
      <c r="B836" s="29">
        <v>817897</v>
      </c>
      <c r="C836" s="16" t="s">
        <v>338</v>
      </c>
      <c r="D836" s="17" t="s">
        <v>1073</v>
      </c>
      <c r="E836" s="17" t="s">
        <v>4172</v>
      </c>
      <c r="F836" s="16" t="s">
        <v>1074</v>
      </c>
      <c r="G836" s="16" t="s">
        <v>1075</v>
      </c>
      <c r="H836" s="16" t="s">
        <v>1076</v>
      </c>
      <c r="I836" s="16" t="s">
        <v>4160</v>
      </c>
      <c r="J836" s="16" t="s">
        <v>79</v>
      </c>
      <c r="K836" s="16">
        <v>111.21705</v>
      </c>
      <c r="M836" s="15" t="s">
        <v>127</v>
      </c>
      <c r="N836" s="19">
        <v>45666.473310185203</v>
      </c>
    </row>
    <row r="837" spans="1:14" x14ac:dyDescent="0.3">
      <c r="A837" s="23" t="str">
        <f>VLOOKUP(C837,销售员!A:C,3,0)</f>
        <v>鄂赣</v>
      </c>
      <c r="B837" s="29">
        <v>818087</v>
      </c>
      <c r="C837" s="16" t="s">
        <v>598</v>
      </c>
      <c r="D837" s="17" t="s">
        <v>1079</v>
      </c>
      <c r="E837" s="17" t="s">
        <v>4165</v>
      </c>
      <c r="F837" s="16" t="s">
        <v>1080</v>
      </c>
      <c r="G837" s="16" t="s">
        <v>1081</v>
      </c>
      <c r="H837" s="16" t="s">
        <v>1082</v>
      </c>
      <c r="I837" s="16" t="s">
        <v>4158</v>
      </c>
      <c r="J837" s="16" t="s">
        <v>79</v>
      </c>
      <c r="K837" s="16">
        <v>224500.36</v>
      </c>
      <c r="L837" s="18">
        <v>246411.1</v>
      </c>
      <c r="M837" s="15" t="s">
        <v>127</v>
      </c>
      <c r="N837" s="19">
        <v>45666.476099537002</v>
      </c>
    </row>
    <row r="838" spans="1:14" x14ac:dyDescent="0.3">
      <c r="A838" s="23" t="str">
        <f>VLOOKUP(C838,销售员!A:C,3,0)</f>
        <v>鄂赣</v>
      </c>
      <c r="B838" s="29">
        <v>818087</v>
      </c>
      <c r="C838" s="16" t="s">
        <v>598</v>
      </c>
      <c r="D838" s="17" t="s">
        <v>1079</v>
      </c>
      <c r="E838" s="17" t="s">
        <v>4165</v>
      </c>
      <c r="F838" s="16" t="s">
        <v>1080</v>
      </c>
      <c r="G838" s="16" t="s">
        <v>1081</v>
      </c>
      <c r="H838" s="16" t="s">
        <v>1082</v>
      </c>
      <c r="I838" s="16" t="s">
        <v>4159</v>
      </c>
      <c r="J838" s="16" t="s">
        <v>79</v>
      </c>
      <c r="K838" s="16">
        <v>1385</v>
      </c>
      <c r="M838" s="15" t="s">
        <v>127</v>
      </c>
      <c r="N838" s="19">
        <v>45666.476099537002</v>
      </c>
    </row>
    <row r="839" spans="1:14" x14ac:dyDescent="0.3">
      <c r="A839" s="23" t="str">
        <f>VLOOKUP(C839,销售员!A:C,3,0)</f>
        <v>鄂赣</v>
      </c>
      <c r="B839" s="29">
        <v>818087</v>
      </c>
      <c r="C839" s="16" t="s">
        <v>598</v>
      </c>
      <c r="D839" s="17" t="s">
        <v>1079</v>
      </c>
      <c r="E839" s="17" t="s">
        <v>4165</v>
      </c>
      <c r="F839" s="16" t="s">
        <v>1080</v>
      </c>
      <c r="G839" s="16" t="s">
        <v>1081</v>
      </c>
      <c r="H839" s="16" t="s">
        <v>1082</v>
      </c>
      <c r="I839" s="16" t="s">
        <v>4161</v>
      </c>
      <c r="J839" s="16" t="s">
        <v>79</v>
      </c>
      <c r="K839" s="16">
        <v>2642</v>
      </c>
      <c r="M839" s="15" t="s">
        <v>127</v>
      </c>
      <c r="N839" s="19">
        <v>45666.476099537002</v>
      </c>
    </row>
    <row r="840" spans="1:14" x14ac:dyDescent="0.3">
      <c r="A840" s="23" t="str">
        <f>VLOOKUP(C840,销售员!A:C,3,0)</f>
        <v>鄂赣</v>
      </c>
      <c r="B840" s="29">
        <v>818087</v>
      </c>
      <c r="C840" s="16" t="s">
        <v>598</v>
      </c>
      <c r="D840" s="17" t="s">
        <v>1079</v>
      </c>
      <c r="E840" s="17" t="s">
        <v>4165</v>
      </c>
      <c r="F840" s="16" t="s">
        <v>1080</v>
      </c>
      <c r="G840" s="16" t="s">
        <v>1081</v>
      </c>
      <c r="H840" s="16" t="s">
        <v>1082</v>
      </c>
      <c r="I840" s="16" t="s">
        <v>4160</v>
      </c>
      <c r="J840" s="16" t="s">
        <v>79</v>
      </c>
      <c r="K840" s="16">
        <v>3438.57</v>
      </c>
      <c r="M840" s="15" t="s">
        <v>127</v>
      </c>
      <c r="N840" s="19">
        <v>45666.476099537002</v>
      </c>
    </row>
    <row r="841" spans="1:14" x14ac:dyDescent="0.3">
      <c r="A841" s="23" t="str">
        <f>VLOOKUP(C841,销售员!A:C,3,0)</f>
        <v>沪浙</v>
      </c>
      <c r="B841" s="29">
        <v>817916</v>
      </c>
      <c r="C841" s="16" t="s">
        <v>246</v>
      </c>
      <c r="D841" s="17" t="s">
        <v>1788</v>
      </c>
      <c r="E841" s="17" t="s">
        <v>4165</v>
      </c>
      <c r="F841" s="16" t="s">
        <v>4197</v>
      </c>
      <c r="G841" s="16" t="s">
        <v>2075</v>
      </c>
      <c r="H841" s="16" t="s">
        <v>2076</v>
      </c>
      <c r="I841" s="16" t="s">
        <v>4158</v>
      </c>
      <c r="J841" s="16" t="s">
        <v>79</v>
      </c>
      <c r="K841" s="16">
        <v>6636.84</v>
      </c>
      <c r="L841" s="18">
        <v>7432.86</v>
      </c>
      <c r="M841" s="15" t="s">
        <v>127</v>
      </c>
      <c r="N841" s="19">
        <v>45666.476458333302</v>
      </c>
    </row>
    <row r="842" spans="1:14" x14ac:dyDescent="0.3">
      <c r="A842" s="23" t="str">
        <f>VLOOKUP(C842,销售员!A:C,3,0)</f>
        <v>沪浙</v>
      </c>
      <c r="B842" s="29">
        <v>817916</v>
      </c>
      <c r="C842" s="16" t="s">
        <v>246</v>
      </c>
      <c r="D842" s="17" t="s">
        <v>1788</v>
      </c>
      <c r="E842" s="17" t="s">
        <v>4165</v>
      </c>
      <c r="F842" s="16" t="s">
        <v>4197</v>
      </c>
      <c r="G842" s="16" t="s">
        <v>2075</v>
      </c>
      <c r="H842" s="16" t="s">
        <v>2076</v>
      </c>
      <c r="I842" s="16" t="s">
        <v>4159</v>
      </c>
      <c r="J842" s="16" t="s">
        <v>79</v>
      </c>
      <c r="K842" s="16">
        <v>603.66</v>
      </c>
      <c r="M842" s="15" t="s">
        <v>127</v>
      </c>
      <c r="N842" s="19">
        <v>45666.476458333302</v>
      </c>
    </row>
    <row r="843" spans="1:14" x14ac:dyDescent="0.3">
      <c r="A843" s="23" t="str">
        <f>VLOOKUP(C843,销售员!A:C,3,0)</f>
        <v>沪浙</v>
      </c>
      <c r="B843" s="29">
        <v>817916</v>
      </c>
      <c r="C843" s="16" t="s">
        <v>246</v>
      </c>
      <c r="D843" s="17" t="s">
        <v>1788</v>
      </c>
      <c r="E843" s="17" t="s">
        <v>4165</v>
      </c>
      <c r="F843" s="16" t="s">
        <v>4197</v>
      </c>
      <c r="G843" s="16" t="s">
        <v>2075</v>
      </c>
      <c r="H843" s="16" t="s">
        <v>2076</v>
      </c>
      <c r="I843" s="16" t="s">
        <v>4161</v>
      </c>
      <c r="J843" s="16" t="s">
        <v>79</v>
      </c>
      <c r="K843" s="16">
        <v>82.08</v>
      </c>
      <c r="M843" s="15" t="s">
        <v>127</v>
      </c>
      <c r="N843" s="19">
        <v>45666.476458333302</v>
      </c>
    </row>
    <row r="844" spans="1:14" x14ac:dyDescent="0.3">
      <c r="A844" s="23" t="str">
        <f>VLOOKUP(C844,销售员!A:C,3,0)</f>
        <v>沪浙</v>
      </c>
      <c r="B844" s="29">
        <v>817916</v>
      </c>
      <c r="C844" s="16" t="s">
        <v>246</v>
      </c>
      <c r="D844" s="17" t="s">
        <v>1788</v>
      </c>
      <c r="E844" s="17" t="s">
        <v>4165</v>
      </c>
      <c r="F844" s="16" t="s">
        <v>4197</v>
      </c>
      <c r="G844" s="16" t="s">
        <v>2075</v>
      </c>
      <c r="H844" s="16" t="s">
        <v>2076</v>
      </c>
      <c r="I844" s="16" t="s">
        <v>4160</v>
      </c>
      <c r="J844" s="16" t="s">
        <v>79</v>
      </c>
      <c r="K844" s="16">
        <v>110.28</v>
      </c>
      <c r="M844" s="15" t="s">
        <v>127</v>
      </c>
      <c r="N844" s="19">
        <v>45666.476458333302</v>
      </c>
    </row>
    <row r="845" spans="1:14" x14ac:dyDescent="0.3">
      <c r="A845" s="23" t="str">
        <f>VLOOKUP(C845,销售员!A:C,3,0)</f>
        <v>云贵川渝</v>
      </c>
      <c r="B845" s="29">
        <v>818088</v>
      </c>
      <c r="C845" s="16" t="s">
        <v>68</v>
      </c>
      <c r="D845" s="17" t="s">
        <v>1091</v>
      </c>
      <c r="E845" s="17" t="s">
        <v>4165</v>
      </c>
      <c r="F845" s="16" t="s">
        <v>852</v>
      </c>
      <c r="G845" s="16" t="s">
        <v>1092</v>
      </c>
      <c r="H845" s="16" t="s">
        <v>1093</v>
      </c>
      <c r="I845" s="16" t="s">
        <v>4166</v>
      </c>
      <c r="J845" s="16" t="s">
        <v>79</v>
      </c>
      <c r="K845" s="16">
        <v>0</v>
      </c>
      <c r="L845" s="18">
        <v>1152</v>
      </c>
      <c r="M845" s="15" t="s">
        <v>54</v>
      </c>
      <c r="N845" s="19">
        <v>45666.497349537</v>
      </c>
    </row>
    <row r="846" spans="1:14" x14ac:dyDescent="0.3">
      <c r="A846" s="23" t="str">
        <f>VLOOKUP(C846,销售员!A:C,3,0)</f>
        <v>云贵川渝</v>
      </c>
      <c r="B846" s="29">
        <v>818088</v>
      </c>
      <c r="C846" s="16" t="s">
        <v>68</v>
      </c>
      <c r="D846" s="17" t="s">
        <v>1091</v>
      </c>
      <c r="E846" s="17" t="s">
        <v>4165</v>
      </c>
      <c r="F846" s="16" t="s">
        <v>852</v>
      </c>
      <c r="G846" s="16" t="s">
        <v>1092</v>
      </c>
      <c r="H846" s="16" t="s">
        <v>1093</v>
      </c>
      <c r="I846" s="16" t="s">
        <v>4167</v>
      </c>
      <c r="J846" s="16" t="s">
        <v>79</v>
      </c>
      <c r="K846" s="16">
        <v>1083.6600000000001</v>
      </c>
      <c r="M846" s="15" t="s">
        <v>54</v>
      </c>
      <c r="N846" s="19">
        <v>45666.497349537</v>
      </c>
    </row>
    <row r="847" spans="1:14" x14ac:dyDescent="0.3">
      <c r="A847" s="23" t="str">
        <f>VLOOKUP(C847,销售员!A:C,3,0)</f>
        <v>云贵川渝</v>
      </c>
      <c r="B847" s="29">
        <v>818088</v>
      </c>
      <c r="C847" s="16" t="s">
        <v>68</v>
      </c>
      <c r="D847" s="17" t="s">
        <v>1091</v>
      </c>
      <c r="E847" s="17" t="s">
        <v>4165</v>
      </c>
      <c r="F847" s="16" t="s">
        <v>852</v>
      </c>
      <c r="G847" s="16" t="s">
        <v>1092</v>
      </c>
      <c r="H847" s="16" t="s">
        <v>1093</v>
      </c>
      <c r="I847" s="16" t="s">
        <v>4161</v>
      </c>
      <c r="J847" s="16" t="s">
        <v>79</v>
      </c>
      <c r="K847" s="16">
        <v>0</v>
      </c>
      <c r="M847" s="15" t="s">
        <v>54</v>
      </c>
      <c r="N847" s="19">
        <v>45666.497349537</v>
      </c>
    </row>
    <row r="848" spans="1:14" x14ac:dyDescent="0.3">
      <c r="A848" s="23" t="str">
        <f>VLOOKUP(C848,销售员!A:C,3,0)</f>
        <v>云贵川渝</v>
      </c>
      <c r="B848" s="29">
        <v>818088</v>
      </c>
      <c r="C848" s="16" t="s">
        <v>68</v>
      </c>
      <c r="D848" s="17" t="s">
        <v>1091</v>
      </c>
      <c r="E848" s="17" t="s">
        <v>4165</v>
      </c>
      <c r="F848" s="16" t="s">
        <v>852</v>
      </c>
      <c r="G848" s="16" t="s">
        <v>1092</v>
      </c>
      <c r="H848" s="16" t="s">
        <v>1093</v>
      </c>
      <c r="I848" s="16" t="s">
        <v>4160</v>
      </c>
      <c r="J848" s="16" t="s">
        <v>79</v>
      </c>
      <c r="K848" s="16">
        <v>16.254899999999999</v>
      </c>
      <c r="M848" s="15" t="s">
        <v>54</v>
      </c>
      <c r="N848" s="19">
        <v>45666.497349537</v>
      </c>
    </row>
    <row r="849" spans="1:14" x14ac:dyDescent="0.3">
      <c r="A849" s="23" t="str">
        <f>VLOOKUP(C849,销售员!A:C,3,0)</f>
        <v>沪浙</v>
      </c>
      <c r="B849" s="29">
        <v>818093</v>
      </c>
      <c r="C849" s="16" t="s">
        <v>288</v>
      </c>
      <c r="D849" s="17" t="s">
        <v>2049</v>
      </c>
      <c r="E849" s="17" t="s">
        <v>4165</v>
      </c>
      <c r="F849" s="16" t="s">
        <v>248</v>
      </c>
      <c r="G849" s="16" t="s">
        <v>2050</v>
      </c>
      <c r="H849" s="16" t="s">
        <v>2051</v>
      </c>
      <c r="I849" s="16" t="s">
        <v>4158</v>
      </c>
      <c r="J849" s="16" t="s">
        <v>79</v>
      </c>
      <c r="K849" s="16">
        <v>102508.76</v>
      </c>
      <c r="L849" s="18">
        <v>108973.68</v>
      </c>
      <c r="M849" s="15" t="s">
        <v>127</v>
      </c>
      <c r="N849" s="19">
        <v>45666.575509259303</v>
      </c>
    </row>
    <row r="850" spans="1:14" x14ac:dyDescent="0.3">
      <c r="A850" s="23" t="str">
        <f>VLOOKUP(C850,销售员!A:C,3,0)</f>
        <v>沪浙</v>
      </c>
      <c r="B850" s="29">
        <v>818093</v>
      </c>
      <c r="C850" s="16" t="s">
        <v>288</v>
      </c>
      <c r="D850" s="17" t="s">
        <v>2049</v>
      </c>
      <c r="E850" s="17" t="s">
        <v>4165</v>
      </c>
      <c r="F850" s="16" t="s">
        <v>248</v>
      </c>
      <c r="G850" s="16" t="s">
        <v>2050</v>
      </c>
      <c r="H850" s="16" t="s">
        <v>2051</v>
      </c>
      <c r="I850" s="16" t="s">
        <v>4159</v>
      </c>
      <c r="J850" s="16" t="s">
        <v>79</v>
      </c>
      <c r="K850" s="16">
        <v>0</v>
      </c>
      <c r="M850" s="15" t="s">
        <v>127</v>
      </c>
      <c r="N850" s="19">
        <v>45666.575509259303</v>
      </c>
    </row>
    <row r="851" spans="1:14" x14ac:dyDescent="0.3">
      <c r="A851" s="23" t="str">
        <f>VLOOKUP(C851,销售员!A:C,3,0)</f>
        <v>沪浙</v>
      </c>
      <c r="B851" s="29">
        <v>818093</v>
      </c>
      <c r="C851" s="16" t="s">
        <v>288</v>
      </c>
      <c r="D851" s="17" t="s">
        <v>2049</v>
      </c>
      <c r="E851" s="17" t="s">
        <v>4165</v>
      </c>
      <c r="F851" s="16" t="s">
        <v>248</v>
      </c>
      <c r="G851" s="16" t="s">
        <v>2050</v>
      </c>
      <c r="H851" s="16" t="s">
        <v>2051</v>
      </c>
      <c r="I851" s="16" t="s">
        <v>4161</v>
      </c>
      <c r="J851" s="16" t="s">
        <v>79</v>
      </c>
      <c r="K851" s="16">
        <v>0</v>
      </c>
      <c r="M851" s="15" t="s">
        <v>127</v>
      </c>
      <c r="N851" s="19">
        <v>45666.575509259303</v>
      </c>
    </row>
    <row r="852" spans="1:14" x14ac:dyDescent="0.3">
      <c r="A852" s="23" t="str">
        <f>VLOOKUP(C852,销售员!A:C,3,0)</f>
        <v>沪浙</v>
      </c>
      <c r="B852" s="29">
        <v>818093</v>
      </c>
      <c r="C852" s="16" t="s">
        <v>288</v>
      </c>
      <c r="D852" s="17" t="s">
        <v>2049</v>
      </c>
      <c r="E852" s="17" t="s">
        <v>4165</v>
      </c>
      <c r="F852" s="16" t="s">
        <v>248</v>
      </c>
      <c r="G852" s="16" t="s">
        <v>2050</v>
      </c>
      <c r="H852" s="16" t="s">
        <v>2051</v>
      </c>
      <c r="I852" s="16" t="s">
        <v>4160</v>
      </c>
      <c r="J852" s="16" t="s">
        <v>79</v>
      </c>
      <c r="K852" s="16">
        <v>1561.08</v>
      </c>
      <c r="M852" s="15" t="s">
        <v>127</v>
      </c>
      <c r="N852" s="19">
        <v>45666.575509259303</v>
      </c>
    </row>
    <row r="853" spans="1:14" x14ac:dyDescent="0.3">
      <c r="A853" s="23" t="str">
        <f>VLOOKUP(C853,销售员!A:C,3,0)</f>
        <v>沪浙</v>
      </c>
      <c r="B853" s="29">
        <v>818101</v>
      </c>
      <c r="C853" s="16" t="s">
        <v>708</v>
      </c>
      <c r="D853" s="17" t="s">
        <v>1095</v>
      </c>
      <c r="E853" s="17" t="s">
        <v>4165</v>
      </c>
      <c r="F853" s="16" t="s">
        <v>1096</v>
      </c>
      <c r="G853" s="16" t="s">
        <v>1097</v>
      </c>
      <c r="H853" s="16" t="s">
        <v>1098</v>
      </c>
      <c r="I853" s="16" t="s">
        <v>4166</v>
      </c>
      <c r="J853" s="16" t="s">
        <v>79</v>
      </c>
      <c r="K853" s="16">
        <v>464.24</v>
      </c>
      <c r="L853" s="18">
        <v>500</v>
      </c>
      <c r="M853" s="15" t="s">
        <v>127</v>
      </c>
      <c r="N853" s="19">
        <v>45666.578402777799</v>
      </c>
    </row>
    <row r="854" spans="1:14" x14ac:dyDescent="0.3">
      <c r="A854" s="23" t="str">
        <f>VLOOKUP(C854,销售员!A:C,3,0)</f>
        <v>沪浙</v>
      </c>
      <c r="B854" s="29">
        <v>818101</v>
      </c>
      <c r="C854" s="16" t="s">
        <v>708</v>
      </c>
      <c r="D854" s="17" t="s">
        <v>1095</v>
      </c>
      <c r="E854" s="17" t="s">
        <v>4165</v>
      </c>
      <c r="F854" s="16" t="s">
        <v>1096</v>
      </c>
      <c r="G854" s="16" t="s">
        <v>1097</v>
      </c>
      <c r="H854" s="16" t="s">
        <v>1098</v>
      </c>
      <c r="I854" s="16" t="s">
        <v>4167</v>
      </c>
      <c r="J854" s="16" t="s">
        <v>79</v>
      </c>
      <c r="K854" s="16">
        <v>0</v>
      </c>
      <c r="M854" s="15" t="s">
        <v>127</v>
      </c>
      <c r="N854" s="19">
        <v>45666.578402777799</v>
      </c>
    </row>
    <row r="855" spans="1:14" x14ac:dyDescent="0.3">
      <c r="A855" s="23" t="str">
        <f>VLOOKUP(C855,销售员!A:C,3,0)</f>
        <v>沪浙</v>
      </c>
      <c r="B855" s="29">
        <v>818101</v>
      </c>
      <c r="C855" s="16" t="s">
        <v>708</v>
      </c>
      <c r="D855" s="17" t="s">
        <v>1095</v>
      </c>
      <c r="E855" s="17" t="s">
        <v>4165</v>
      </c>
      <c r="F855" s="16" t="s">
        <v>1096</v>
      </c>
      <c r="G855" s="16" t="s">
        <v>1097</v>
      </c>
      <c r="H855" s="16" t="s">
        <v>1098</v>
      </c>
      <c r="I855" s="16" t="s">
        <v>4161</v>
      </c>
      <c r="J855" s="16" t="s">
        <v>79</v>
      </c>
      <c r="K855" s="16">
        <v>6.03512</v>
      </c>
      <c r="M855" s="15" t="s">
        <v>127</v>
      </c>
      <c r="N855" s="19">
        <v>45666.578402777799</v>
      </c>
    </row>
    <row r="856" spans="1:14" x14ac:dyDescent="0.3">
      <c r="A856" s="23" t="str">
        <f>VLOOKUP(C856,销售员!A:C,3,0)</f>
        <v>沪浙</v>
      </c>
      <c r="B856" s="29">
        <v>818101</v>
      </c>
      <c r="C856" s="16" t="s">
        <v>708</v>
      </c>
      <c r="D856" s="17" t="s">
        <v>1095</v>
      </c>
      <c r="E856" s="17" t="s">
        <v>4165</v>
      </c>
      <c r="F856" s="16" t="s">
        <v>1096</v>
      </c>
      <c r="G856" s="16" t="s">
        <v>1097</v>
      </c>
      <c r="H856" s="16" t="s">
        <v>1098</v>
      </c>
      <c r="I856" s="16" t="s">
        <v>4160</v>
      </c>
      <c r="J856" s="16" t="s">
        <v>79</v>
      </c>
      <c r="K856" s="16">
        <v>6.9635999999999996</v>
      </c>
      <c r="M856" s="15" t="s">
        <v>127</v>
      </c>
      <c r="N856" s="19">
        <v>45666.578402777799</v>
      </c>
    </row>
    <row r="857" spans="1:14" x14ac:dyDescent="0.3">
      <c r="A857" s="23" t="str">
        <f>VLOOKUP(C857,销售员!A:C,3,0)</f>
        <v>京津冀</v>
      </c>
      <c r="B857" s="29">
        <v>818108</v>
      </c>
      <c r="C857" s="16" t="s">
        <v>776</v>
      </c>
      <c r="D857" s="17" t="s">
        <v>1101</v>
      </c>
      <c r="E857" s="17" t="s">
        <v>4165</v>
      </c>
      <c r="F857" s="16" t="s">
        <v>1102</v>
      </c>
      <c r="G857" s="16" t="s">
        <v>1103</v>
      </c>
      <c r="H857" s="16" t="s">
        <v>1104</v>
      </c>
      <c r="I857" s="16" t="s">
        <v>4158</v>
      </c>
      <c r="J857" s="16" t="s">
        <v>79</v>
      </c>
      <c r="K857" s="16">
        <v>70987.259999999995</v>
      </c>
      <c r="L857" s="18">
        <v>80926.17</v>
      </c>
      <c r="M857" s="15" t="s">
        <v>94</v>
      </c>
      <c r="N857" s="19">
        <v>45666.594363425902</v>
      </c>
    </row>
    <row r="858" spans="1:14" x14ac:dyDescent="0.3">
      <c r="A858" s="23" t="str">
        <f>VLOOKUP(C858,销售员!A:C,3,0)</f>
        <v>京津冀</v>
      </c>
      <c r="B858" s="29">
        <v>818108</v>
      </c>
      <c r="C858" s="16" t="s">
        <v>776</v>
      </c>
      <c r="D858" s="17" t="s">
        <v>1101</v>
      </c>
      <c r="E858" s="17" t="s">
        <v>4165</v>
      </c>
      <c r="F858" s="16" t="s">
        <v>1102</v>
      </c>
      <c r="G858" s="16" t="s">
        <v>1103</v>
      </c>
      <c r="H858" s="16" t="s">
        <v>1104</v>
      </c>
      <c r="I858" s="16" t="s">
        <v>4159</v>
      </c>
      <c r="J858" s="16" t="s">
        <v>79</v>
      </c>
      <c r="K858" s="16">
        <v>4387.6400000000003</v>
      </c>
      <c r="M858" s="15" t="s">
        <v>94</v>
      </c>
      <c r="N858" s="19">
        <v>45666.594363425902</v>
      </c>
    </row>
    <row r="859" spans="1:14" x14ac:dyDescent="0.3">
      <c r="A859" s="23" t="str">
        <f>VLOOKUP(C859,销售员!A:C,3,0)</f>
        <v>京津冀</v>
      </c>
      <c r="B859" s="29">
        <v>818108</v>
      </c>
      <c r="C859" s="16" t="s">
        <v>776</v>
      </c>
      <c r="D859" s="17" t="s">
        <v>1101</v>
      </c>
      <c r="E859" s="17" t="s">
        <v>4165</v>
      </c>
      <c r="F859" s="16" t="s">
        <v>1102</v>
      </c>
      <c r="G859" s="16" t="s">
        <v>1103</v>
      </c>
      <c r="H859" s="16" t="s">
        <v>1104</v>
      </c>
      <c r="I859" s="16" t="s">
        <v>4161</v>
      </c>
      <c r="J859" s="16" t="s">
        <v>79</v>
      </c>
      <c r="K859" s="16">
        <v>761.6</v>
      </c>
      <c r="M859" s="15" t="s">
        <v>94</v>
      </c>
      <c r="N859" s="19">
        <v>45666.594363425902</v>
      </c>
    </row>
    <row r="860" spans="1:14" x14ac:dyDescent="0.3">
      <c r="A860" s="23" t="str">
        <f>VLOOKUP(C860,销售员!A:C,3,0)</f>
        <v>京津冀</v>
      </c>
      <c r="B860" s="29">
        <v>818108</v>
      </c>
      <c r="C860" s="16" t="s">
        <v>776</v>
      </c>
      <c r="D860" s="17" t="s">
        <v>1101</v>
      </c>
      <c r="E860" s="17" t="s">
        <v>4165</v>
      </c>
      <c r="F860" s="16" t="s">
        <v>1102</v>
      </c>
      <c r="G860" s="16" t="s">
        <v>1103</v>
      </c>
      <c r="H860" s="16" t="s">
        <v>1104</v>
      </c>
      <c r="I860" s="16" t="s">
        <v>4160</v>
      </c>
      <c r="J860" s="16" t="s">
        <v>79</v>
      </c>
      <c r="K860" s="16">
        <v>1147.82</v>
      </c>
      <c r="M860" s="15" t="s">
        <v>94</v>
      </c>
      <c r="N860" s="19">
        <v>45666.594363425902</v>
      </c>
    </row>
    <row r="861" spans="1:14" x14ac:dyDescent="0.3">
      <c r="A861" s="23" t="str">
        <f>VLOOKUP(C861,销售员!A:C,3,0)</f>
        <v>云贵川渝</v>
      </c>
      <c r="B861" s="29">
        <v>818116</v>
      </c>
      <c r="C861" s="16" t="s">
        <v>1106</v>
      </c>
      <c r="D861" s="17" t="s">
        <v>1107</v>
      </c>
      <c r="E861" s="17" t="s">
        <v>4165</v>
      </c>
      <c r="F861" s="16" t="s">
        <v>1108</v>
      </c>
      <c r="G861" s="16" t="s">
        <v>1109</v>
      </c>
      <c r="H861" s="16" t="s">
        <v>1110</v>
      </c>
      <c r="I861" s="16" t="s">
        <v>4158</v>
      </c>
      <c r="J861" s="16" t="s">
        <v>79</v>
      </c>
      <c r="K861" s="16">
        <v>1203276.3600000001</v>
      </c>
      <c r="L861" s="18">
        <v>1443479.18</v>
      </c>
      <c r="M861" s="15" t="s">
        <v>54</v>
      </c>
      <c r="N861" s="19">
        <v>45666.597604166702</v>
      </c>
    </row>
    <row r="862" spans="1:14" x14ac:dyDescent="0.3">
      <c r="A862" s="23" t="str">
        <f>VLOOKUP(C862,销售员!A:C,3,0)</f>
        <v>云贵川渝</v>
      </c>
      <c r="B862" s="29">
        <v>818116</v>
      </c>
      <c r="C862" s="16" t="s">
        <v>1106</v>
      </c>
      <c r="D862" s="17" t="s">
        <v>1107</v>
      </c>
      <c r="E862" s="17" t="s">
        <v>4165</v>
      </c>
      <c r="F862" s="16" t="s">
        <v>1108</v>
      </c>
      <c r="G862" s="16" t="s">
        <v>1109</v>
      </c>
      <c r="H862" s="16" t="s">
        <v>1110</v>
      </c>
      <c r="I862" s="16" t="s">
        <v>4159</v>
      </c>
      <c r="J862" s="16" t="s">
        <v>79</v>
      </c>
      <c r="K862" s="16">
        <v>142123.01999999999</v>
      </c>
      <c r="M862" s="15" t="s">
        <v>54</v>
      </c>
      <c r="N862" s="19">
        <v>45666.597604166702</v>
      </c>
    </row>
    <row r="863" spans="1:14" x14ac:dyDescent="0.3">
      <c r="A863" s="23" t="str">
        <f>VLOOKUP(C863,销售员!A:C,3,0)</f>
        <v>云贵川渝</v>
      </c>
      <c r="B863" s="29">
        <v>818116</v>
      </c>
      <c r="C863" s="16" t="s">
        <v>1106</v>
      </c>
      <c r="D863" s="17" t="s">
        <v>1107</v>
      </c>
      <c r="E863" s="17" t="s">
        <v>4165</v>
      </c>
      <c r="F863" s="16" t="s">
        <v>1108</v>
      </c>
      <c r="G863" s="16" t="s">
        <v>1109</v>
      </c>
      <c r="H863" s="16" t="s">
        <v>1110</v>
      </c>
      <c r="I863" s="16" t="s">
        <v>4161</v>
      </c>
      <c r="J863" s="16" t="s">
        <v>79</v>
      </c>
      <c r="K863" s="16">
        <v>12634.56</v>
      </c>
      <c r="M863" s="15" t="s">
        <v>54</v>
      </c>
      <c r="N863" s="19">
        <v>45666.597604166702</v>
      </c>
    </row>
    <row r="864" spans="1:14" x14ac:dyDescent="0.3">
      <c r="A864" s="23" t="str">
        <f>VLOOKUP(C864,销售员!A:C,3,0)</f>
        <v>云贵川渝</v>
      </c>
      <c r="B864" s="29">
        <v>818116</v>
      </c>
      <c r="C864" s="16" t="s">
        <v>1106</v>
      </c>
      <c r="D864" s="17" t="s">
        <v>1107</v>
      </c>
      <c r="E864" s="17" t="s">
        <v>4165</v>
      </c>
      <c r="F864" s="16" t="s">
        <v>1108</v>
      </c>
      <c r="G864" s="16" t="s">
        <v>1109</v>
      </c>
      <c r="H864" s="16" t="s">
        <v>1110</v>
      </c>
      <c r="I864" s="16" t="s">
        <v>4160</v>
      </c>
      <c r="J864" s="16" t="s">
        <v>79</v>
      </c>
      <c r="K864" s="16">
        <v>20488.669999999998</v>
      </c>
      <c r="M864" s="15" t="s">
        <v>54</v>
      </c>
      <c r="N864" s="19">
        <v>45666.597604166702</v>
      </c>
    </row>
    <row r="865" spans="1:14" x14ac:dyDescent="0.3">
      <c r="A865" s="23" t="str">
        <f>VLOOKUP(C865,销售员!A:C,3,0)</f>
        <v>云贵川渝</v>
      </c>
      <c r="B865" s="29">
        <v>817863</v>
      </c>
      <c r="C865" s="16" t="s">
        <v>199</v>
      </c>
      <c r="D865" s="17" t="s">
        <v>1114</v>
      </c>
      <c r="E865" s="17" t="s">
        <v>4165</v>
      </c>
      <c r="F865" s="16" t="s">
        <v>1115</v>
      </c>
      <c r="G865" s="16" t="s">
        <v>1116</v>
      </c>
      <c r="H865" s="16" t="s">
        <v>1117</v>
      </c>
      <c r="I865" s="16" t="s">
        <v>4158</v>
      </c>
      <c r="J865" s="16" t="s">
        <v>79</v>
      </c>
      <c r="K865" s="16">
        <v>18450.04</v>
      </c>
      <c r="L865" s="18">
        <v>21999.24</v>
      </c>
      <c r="M865" s="15" t="s">
        <v>54</v>
      </c>
      <c r="N865" s="19">
        <v>45666.598715277803</v>
      </c>
    </row>
    <row r="866" spans="1:14" x14ac:dyDescent="0.3">
      <c r="A866" s="23" t="str">
        <f>VLOOKUP(C866,销售员!A:C,3,0)</f>
        <v>云贵川渝</v>
      </c>
      <c r="B866" s="29">
        <v>817863</v>
      </c>
      <c r="C866" s="16" t="s">
        <v>199</v>
      </c>
      <c r="D866" s="17" t="s">
        <v>1114</v>
      </c>
      <c r="E866" s="17" t="s">
        <v>4165</v>
      </c>
      <c r="F866" s="16" t="s">
        <v>1115</v>
      </c>
      <c r="G866" s="16" t="s">
        <v>1116</v>
      </c>
      <c r="H866" s="16" t="s">
        <v>1117</v>
      </c>
      <c r="I866" s="16" t="s">
        <v>4159</v>
      </c>
      <c r="J866" s="16" t="s">
        <v>79</v>
      </c>
      <c r="K866" s="16">
        <v>2016.5</v>
      </c>
      <c r="M866" s="15" t="s">
        <v>54</v>
      </c>
      <c r="N866" s="19">
        <v>45666.598715277803</v>
      </c>
    </row>
    <row r="867" spans="1:14" x14ac:dyDescent="0.3">
      <c r="A867" s="23" t="str">
        <f>VLOOKUP(C867,销售员!A:C,3,0)</f>
        <v>云贵川渝</v>
      </c>
      <c r="B867" s="29">
        <v>817863</v>
      </c>
      <c r="C867" s="16" t="s">
        <v>199</v>
      </c>
      <c r="D867" s="17" t="s">
        <v>1114</v>
      </c>
      <c r="E867" s="17" t="s">
        <v>4165</v>
      </c>
      <c r="F867" s="16" t="s">
        <v>1115</v>
      </c>
      <c r="G867" s="16" t="s">
        <v>1116</v>
      </c>
      <c r="H867" s="16" t="s">
        <v>1117</v>
      </c>
      <c r="I867" s="16" t="s">
        <v>4161</v>
      </c>
      <c r="J867" s="16" t="s">
        <v>79</v>
      </c>
      <c r="K867" s="16">
        <v>231.08</v>
      </c>
      <c r="M867" s="15" t="s">
        <v>54</v>
      </c>
      <c r="N867" s="19">
        <v>45666.598715277803</v>
      </c>
    </row>
    <row r="868" spans="1:14" x14ac:dyDescent="0.3">
      <c r="A868" s="23" t="str">
        <f>VLOOKUP(C868,销售员!A:C,3,0)</f>
        <v>云贵川渝</v>
      </c>
      <c r="B868" s="29">
        <v>817863</v>
      </c>
      <c r="C868" s="16" t="s">
        <v>199</v>
      </c>
      <c r="D868" s="17" t="s">
        <v>1114</v>
      </c>
      <c r="E868" s="17" t="s">
        <v>4165</v>
      </c>
      <c r="F868" s="16" t="s">
        <v>1115</v>
      </c>
      <c r="G868" s="16" t="s">
        <v>1116</v>
      </c>
      <c r="H868" s="16" t="s">
        <v>1117</v>
      </c>
      <c r="I868" s="16" t="s">
        <v>4160</v>
      </c>
      <c r="J868" s="16" t="s">
        <v>79</v>
      </c>
      <c r="K868" s="16">
        <v>311.66000000000003</v>
      </c>
      <c r="M868" s="15" t="s">
        <v>54</v>
      </c>
      <c r="N868" s="19">
        <v>45666.598715277803</v>
      </c>
    </row>
    <row r="869" spans="1:14" x14ac:dyDescent="0.3">
      <c r="A869" s="23" t="str">
        <f>VLOOKUP(C869,销售员!A:C,3,0)</f>
        <v>云贵川渝</v>
      </c>
      <c r="B869" s="29">
        <v>818142</v>
      </c>
      <c r="C869" s="16" t="s">
        <v>68</v>
      </c>
      <c r="D869" s="17" t="s">
        <v>1119</v>
      </c>
      <c r="E869" s="17" t="s">
        <v>4165</v>
      </c>
      <c r="F869" s="16" t="s">
        <v>1120</v>
      </c>
      <c r="G869" s="16" t="s">
        <v>1121</v>
      </c>
      <c r="H869" s="16" t="s">
        <v>1122</v>
      </c>
      <c r="I869" s="16" t="s">
        <v>4158</v>
      </c>
      <c r="J869" s="16" t="s">
        <v>79</v>
      </c>
      <c r="K869" s="16">
        <v>984077.36</v>
      </c>
      <c r="L869" s="18">
        <v>1349978.5</v>
      </c>
      <c r="M869" s="15" t="s">
        <v>54</v>
      </c>
      <c r="N869" s="19">
        <v>45666.622592592597</v>
      </c>
    </row>
    <row r="870" spans="1:14" x14ac:dyDescent="0.3">
      <c r="A870" s="23" t="str">
        <f>VLOOKUP(C870,销售员!A:C,3,0)</f>
        <v>云贵川渝</v>
      </c>
      <c r="B870" s="29">
        <v>818142</v>
      </c>
      <c r="C870" s="16" t="s">
        <v>68</v>
      </c>
      <c r="D870" s="17" t="s">
        <v>1119</v>
      </c>
      <c r="E870" s="17" t="s">
        <v>4165</v>
      </c>
      <c r="F870" s="16" t="s">
        <v>1120</v>
      </c>
      <c r="G870" s="16" t="s">
        <v>1121</v>
      </c>
      <c r="H870" s="16" t="s">
        <v>1122</v>
      </c>
      <c r="I870" s="16" t="s">
        <v>4159</v>
      </c>
      <c r="J870" s="16" t="s">
        <v>79</v>
      </c>
      <c r="K870" s="16">
        <v>275591.84999999998</v>
      </c>
      <c r="M870" s="15" t="s">
        <v>54</v>
      </c>
      <c r="N870" s="19">
        <v>45666.622592592597</v>
      </c>
    </row>
    <row r="871" spans="1:14" x14ac:dyDescent="0.3">
      <c r="A871" s="23" t="str">
        <f>VLOOKUP(C871,销售员!A:C,3,0)</f>
        <v>云贵川渝</v>
      </c>
      <c r="B871" s="29">
        <v>818142</v>
      </c>
      <c r="C871" s="16" t="s">
        <v>68</v>
      </c>
      <c r="D871" s="17" t="s">
        <v>1119</v>
      </c>
      <c r="E871" s="17" t="s">
        <v>4165</v>
      </c>
      <c r="F871" s="16" t="s">
        <v>1120</v>
      </c>
      <c r="G871" s="16" t="s">
        <v>1121</v>
      </c>
      <c r="H871" s="16" t="s">
        <v>1122</v>
      </c>
      <c r="I871" s="16" t="s">
        <v>4161</v>
      </c>
      <c r="J871" s="16" t="s">
        <v>79</v>
      </c>
      <c r="K871" s="16">
        <v>10376.93</v>
      </c>
      <c r="M871" s="15" t="s">
        <v>54</v>
      </c>
      <c r="N871" s="19">
        <v>45666.622592592597</v>
      </c>
    </row>
    <row r="872" spans="1:14" x14ac:dyDescent="0.3">
      <c r="A872" s="23" t="str">
        <f>VLOOKUP(C872,销售员!A:C,3,0)</f>
        <v>云贵川渝</v>
      </c>
      <c r="B872" s="29">
        <v>818142</v>
      </c>
      <c r="C872" s="16" t="s">
        <v>68</v>
      </c>
      <c r="D872" s="17" t="s">
        <v>1119</v>
      </c>
      <c r="E872" s="17" t="s">
        <v>4165</v>
      </c>
      <c r="F872" s="16" t="s">
        <v>1120</v>
      </c>
      <c r="G872" s="16" t="s">
        <v>1121</v>
      </c>
      <c r="H872" s="16" t="s">
        <v>1122</v>
      </c>
      <c r="I872" s="16" t="s">
        <v>4160</v>
      </c>
      <c r="J872" s="16" t="s">
        <v>79</v>
      </c>
      <c r="K872" s="16">
        <v>19180.490000000002</v>
      </c>
      <c r="M872" s="15" t="s">
        <v>54</v>
      </c>
      <c r="N872" s="19">
        <v>45666.622592592597</v>
      </c>
    </row>
    <row r="873" spans="1:14" x14ac:dyDescent="0.3">
      <c r="A873" s="23" t="str">
        <f>VLOOKUP(C873,销售员!A:C,3,0)</f>
        <v>广深</v>
      </c>
      <c r="B873" s="29">
        <v>818177</v>
      </c>
      <c r="C873" s="16" t="s">
        <v>1126</v>
      </c>
      <c r="D873" s="17" t="s">
        <v>1127</v>
      </c>
      <c r="E873" s="17" t="s">
        <v>4165</v>
      </c>
      <c r="F873" s="16" t="s">
        <v>1128</v>
      </c>
      <c r="G873" s="16" t="s">
        <v>1129</v>
      </c>
      <c r="H873" s="16" t="s">
        <v>1130</v>
      </c>
      <c r="I873" s="16" t="s">
        <v>4158</v>
      </c>
      <c r="J873" s="16" t="s">
        <v>79</v>
      </c>
      <c r="K873" s="16">
        <v>577746.48</v>
      </c>
      <c r="L873" s="18">
        <v>802953.36</v>
      </c>
      <c r="M873" s="15" t="s">
        <v>105</v>
      </c>
      <c r="N873" s="19">
        <v>45666.658194444397</v>
      </c>
    </row>
    <row r="874" spans="1:14" x14ac:dyDescent="0.3">
      <c r="A874" s="23" t="str">
        <f>VLOOKUP(C874,销售员!A:C,3,0)</f>
        <v>广深</v>
      </c>
      <c r="B874" s="29">
        <v>818177</v>
      </c>
      <c r="C874" s="16" t="s">
        <v>1126</v>
      </c>
      <c r="D874" s="17" t="s">
        <v>1127</v>
      </c>
      <c r="E874" s="17" t="s">
        <v>4165</v>
      </c>
      <c r="F874" s="16" t="s">
        <v>1128</v>
      </c>
      <c r="G874" s="16" t="s">
        <v>1129</v>
      </c>
      <c r="H874" s="16" t="s">
        <v>1130</v>
      </c>
      <c r="I874" s="16" t="s">
        <v>4159</v>
      </c>
      <c r="J874" s="16" t="s">
        <v>79</v>
      </c>
      <c r="K874" s="16">
        <v>166007.32999999999</v>
      </c>
      <c r="M874" s="15" t="s">
        <v>105</v>
      </c>
      <c r="N874" s="19">
        <v>45666.658194444397</v>
      </c>
    </row>
    <row r="875" spans="1:14" x14ac:dyDescent="0.3">
      <c r="A875" s="23" t="str">
        <f>VLOOKUP(C875,销售员!A:C,3,0)</f>
        <v>广深</v>
      </c>
      <c r="B875" s="29">
        <v>818177</v>
      </c>
      <c r="C875" s="16" t="s">
        <v>1126</v>
      </c>
      <c r="D875" s="17" t="s">
        <v>1127</v>
      </c>
      <c r="E875" s="17" t="s">
        <v>4165</v>
      </c>
      <c r="F875" s="16" t="s">
        <v>1128</v>
      </c>
      <c r="G875" s="16" t="s">
        <v>1129</v>
      </c>
      <c r="H875" s="16" t="s">
        <v>1130</v>
      </c>
      <c r="I875" s="16" t="s">
        <v>4161</v>
      </c>
      <c r="J875" s="16" t="s">
        <v>79</v>
      </c>
      <c r="K875" s="16">
        <v>7726.53</v>
      </c>
      <c r="M875" s="15" t="s">
        <v>105</v>
      </c>
      <c r="N875" s="19">
        <v>45666.658194444397</v>
      </c>
    </row>
    <row r="876" spans="1:14" x14ac:dyDescent="0.3">
      <c r="A876" s="23" t="str">
        <f>VLOOKUP(C876,销售员!A:C,3,0)</f>
        <v>广深</v>
      </c>
      <c r="B876" s="29">
        <v>818177</v>
      </c>
      <c r="C876" s="16" t="s">
        <v>1126</v>
      </c>
      <c r="D876" s="17" t="s">
        <v>1127</v>
      </c>
      <c r="E876" s="17" t="s">
        <v>4165</v>
      </c>
      <c r="F876" s="16" t="s">
        <v>1128</v>
      </c>
      <c r="G876" s="16" t="s">
        <v>1129</v>
      </c>
      <c r="H876" s="16" t="s">
        <v>1130</v>
      </c>
      <c r="I876" s="16" t="s">
        <v>4160</v>
      </c>
      <c r="J876" s="16" t="s">
        <v>79</v>
      </c>
      <c r="K876" s="16">
        <v>11324.02</v>
      </c>
      <c r="M876" s="15" t="s">
        <v>105</v>
      </c>
      <c r="N876" s="19">
        <v>45666.658194444397</v>
      </c>
    </row>
    <row r="877" spans="1:14" x14ac:dyDescent="0.3">
      <c r="A877" s="23" t="str">
        <f>VLOOKUP(C877,销售员!A:C,3,0)</f>
        <v>福建</v>
      </c>
      <c r="B877" s="29">
        <v>818182</v>
      </c>
      <c r="C877" s="16" t="s">
        <v>638</v>
      </c>
      <c r="D877" s="17" t="s">
        <v>1263</v>
      </c>
      <c r="E877" s="17" t="s">
        <v>4165</v>
      </c>
      <c r="F877" s="16" t="s">
        <v>1051</v>
      </c>
      <c r="G877" s="16" t="s">
        <v>1264</v>
      </c>
      <c r="H877" s="16" t="s">
        <v>1265</v>
      </c>
      <c r="I877" s="16" t="s">
        <v>4158</v>
      </c>
      <c r="J877" s="16" t="s">
        <v>79</v>
      </c>
      <c r="K877" s="16">
        <v>179706.23999999999</v>
      </c>
      <c r="L877" s="18">
        <v>198608.56</v>
      </c>
      <c r="M877" s="15" t="s">
        <v>105</v>
      </c>
      <c r="N877" s="19">
        <v>45666.659733796303</v>
      </c>
    </row>
    <row r="878" spans="1:14" x14ac:dyDescent="0.3">
      <c r="A878" s="23" t="str">
        <f>VLOOKUP(C878,销售员!A:C,3,0)</f>
        <v>福建</v>
      </c>
      <c r="B878" s="29">
        <v>818182</v>
      </c>
      <c r="C878" s="16" t="s">
        <v>638</v>
      </c>
      <c r="D878" s="17" t="s">
        <v>1263</v>
      </c>
      <c r="E878" s="17" t="s">
        <v>4165</v>
      </c>
      <c r="F878" s="16" t="s">
        <v>1051</v>
      </c>
      <c r="G878" s="16" t="s">
        <v>1264</v>
      </c>
      <c r="H878" s="16" t="s">
        <v>1265</v>
      </c>
      <c r="I878" s="16" t="s">
        <v>4159</v>
      </c>
      <c r="J878" s="16" t="s">
        <v>79</v>
      </c>
      <c r="K878" s="16">
        <v>1820.7</v>
      </c>
      <c r="M878" s="15" t="s">
        <v>105</v>
      </c>
      <c r="N878" s="19">
        <v>45666.659733796303</v>
      </c>
    </row>
    <row r="879" spans="1:14" x14ac:dyDescent="0.3">
      <c r="A879" s="23" t="str">
        <f>VLOOKUP(C879,销售员!A:C,3,0)</f>
        <v>福建</v>
      </c>
      <c r="B879" s="29">
        <v>818182</v>
      </c>
      <c r="C879" s="16" t="s">
        <v>638</v>
      </c>
      <c r="D879" s="17" t="s">
        <v>1263</v>
      </c>
      <c r="E879" s="17" t="s">
        <v>4165</v>
      </c>
      <c r="F879" s="16" t="s">
        <v>1051</v>
      </c>
      <c r="G879" s="16" t="s">
        <v>1264</v>
      </c>
      <c r="H879" s="16" t="s">
        <v>1265</v>
      </c>
      <c r="I879" s="16" t="s">
        <v>4161</v>
      </c>
      <c r="J879" s="16" t="s">
        <v>79</v>
      </c>
      <c r="K879" s="16">
        <v>2401.84</v>
      </c>
      <c r="M879" s="15" t="s">
        <v>105</v>
      </c>
      <c r="N879" s="19">
        <v>45666.659733796303</v>
      </c>
    </row>
    <row r="880" spans="1:14" x14ac:dyDescent="0.3">
      <c r="A880" s="23" t="str">
        <f>VLOOKUP(C880,销售员!A:C,3,0)</f>
        <v>福建</v>
      </c>
      <c r="B880" s="29">
        <v>818182</v>
      </c>
      <c r="C880" s="16" t="s">
        <v>638</v>
      </c>
      <c r="D880" s="17" t="s">
        <v>1263</v>
      </c>
      <c r="E880" s="17" t="s">
        <v>4165</v>
      </c>
      <c r="F880" s="16" t="s">
        <v>1051</v>
      </c>
      <c r="G880" s="16" t="s">
        <v>1264</v>
      </c>
      <c r="H880" s="16" t="s">
        <v>1265</v>
      </c>
      <c r="I880" s="16" t="s">
        <v>4160</v>
      </c>
      <c r="J880" s="16" t="s">
        <v>79</v>
      </c>
      <c r="K880" s="16">
        <v>2762.65</v>
      </c>
      <c r="M880" s="15" t="s">
        <v>105</v>
      </c>
      <c r="N880" s="19">
        <v>45666.659733796303</v>
      </c>
    </row>
    <row r="881" spans="1:14" x14ac:dyDescent="0.3">
      <c r="A881" s="23" t="str">
        <f>VLOOKUP(C881,销售员!A:C,3,0)</f>
        <v>京津冀</v>
      </c>
      <c r="B881" s="29">
        <v>818193</v>
      </c>
      <c r="C881" s="16" t="s">
        <v>776</v>
      </c>
      <c r="D881" s="17" t="s">
        <v>1137</v>
      </c>
      <c r="E881" s="17" t="s">
        <v>4165</v>
      </c>
      <c r="F881" s="16" t="s">
        <v>778</v>
      </c>
      <c r="G881" s="16" t="s">
        <v>1138</v>
      </c>
      <c r="H881" s="16" t="s">
        <v>1139</v>
      </c>
      <c r="I881" s="16" t="s">
        <v>4158</v>
      </c>
      <c r="J881" s="16" t="s">
        <v>79</v>
      </c>
      <c r="K881" s="16">
        <v>8811.76</v>
      </c>
      <c r="L881" s="18">
        <v>9467.7000000000007</v>
      </c>
      <c r="M881" s="15" t="s">
        <v>94</v>
      </c>
      <c r="N881" s="19">
        <v>45666.6694444444</v>
      </c>
    </row>
    <row r="882" spans="1:14" x14ac:dyDescent="0.3">
      <c r="A882" s="23" t="str">
        <f>VLOOKUP(C882,销售员!A:C,3,0)</f>
        <v>京津冀</v>
      </c>
      <c r="B882" s="29">
        <v>818193</v>
      </c>
      <c r="C882" s="16" t="s">
        <v>776</v>
      </c>
      <c r="D882" s="17" t="s">
        <v>1137</v>
      </c>
      <c r="E882" s="17" t="s">
        <v>4165</v>
      </c>
      <c r="F882" s="16" t="s">
        <v>778</v>
      </c>
      <c r="G882" s="16" t="s">
        <v>1138</v>
      </c>
      <c r="H882" s="16" t="s">
        <v>1139</v>
      </c>
      <c r="I882" s="16" t="s">
        <v>4159</v>
      </c>
      <c r="J882" s="16" t="s">
        <v>79</v>
      </c>
      <c r="K882" s="16">
        <v>0</v>
      </c>
      <c r="M882" s="15" t="s">
        <v>94</v>
      </c>
      <c r="N882" s="19">
        <v>45666.6694444444</v>
      </c>
    </row>
    <row r="883" spans="1:14" x14ac:dyDescent="0.3">
      <c r="A883" s="23" t="str">
        <f>VLOOKUP(C883,销售员!A:C,3,0)</f>
        <v>京津冀</v>
      </c>
      <c r="B883" s="29">
        <v>818193</v>
      </c>
      <c r="C883" s="16" t="s">
        <v>776</v>
      </c>
      <c r="D883" s="17" t="s">
        <v>1137</v>
      </c>
      <c r="E883" s="17" t="s">
        <v>4165</v>
      </c>
      <c r="F883" s="16" t="s">
        <v>778</v>
      </c>
      <c r="G883" s="16" t="s">
        <v>1138</v>
      </c>
      <c r="H883" s="16" t="s">
        <v>1139</v>
      </c>
      <c r="I883" s="16" t="s">
        <v>4161</v>
      </c>
      <c r="J883" s="16" t="s">
        <v>79</v>
      </c>
      <c r="K883" s="16">
        <v>95.7</v>
      </c>
      <c r="M883" s="15" t="s">
        <v>94</v>
      </c>
      <c r="N883" s="19">
        <v>45666.6694444444</v>
      </c>
    </row>
    <row r="884" spans="1:14" x14ac:dyDescent="0.3">
      <c r="A884" s="23" t="str">
        <f>VLOOKUP(C884,销售员!A:C,3,0)</f>
        <v>京津冀</v>
      </c>
      <c r="B884" s="29">
        <v>818193</v>
      </c>
      <c r="C884" s="16" t="s">
        <v>776</v>
      </c>
      <c r="D884" s="17" t="s">
        <v>1137</v>
      </c>
      <c r="E884" s="17" t="s">
        <v>4165</v>
      </c>
      <c r="F884" s="16" t="s">
        <v>778</v>
      </c>
      <c r="G884" s="16" t="s">
        <v>1138</v>
      </c>
      <c r="H884" s="16" t="s">
        <v>1139</v>
      </c>
      <c r="I884" s="16" t="s">
        <v>4160</v>
      </c>
      <c r="J884" s="16" t="s">
        <v>79</v>
      </c>
      <c r="K884" s="16">
        <v>134.18</v>
      </c>
      <c r="M884" s="15" t="s">
        <v>94</v>
      </c>
      <c r="N884" s="19">
        <v>45666.6694444444</v>
      </c>
    </row>
    <row r="885" spans="1:14" x14ac:dyDescent="0.3">
      <c r="A885" s="23" t="str">
        <f>VLOOKUP(C885,销售员!A:C,3,0)</f>
        <v>鄂赣</v>
      </c>
      <c r="B885" s="29">
        <v>818160</v>
      </c>
      <c r="C885" s="16" t="s">
        <v>121</v>
      </c>
      <c r="D885" s="17" t="s">
        <v>2613</v>
      </c>
      <c r="E885" s="17" t="s">
        <v>4165</v>
      </c>
      <c r="F885" s="16" t="s">
        <v>123</v>
      </c>
      <c r="G885" s="16" t="s">
        <v>2614</v>
      </c>
      <c r="H885" s="16" t="s">
        <v>2615</v>
      </c>
      <c r="I885" s="16" t="s">
        <v>4166</v>
      </c>
      <c r="J885" s="16" t="s">
        <v>79</v>
      </c>
      <c r="K885" s="16">
        <v>4456.5600000000004</v>
      </c>
      <c r="L885" s="18">
        <v>4800</v>
      </c>
      <c r="M885" s="15" t="s">
        <v>127</v>
      </c>
      <c r="N885" s="19">
        <v>45666.6695833333</v>
      </c>
    </row>
    <row r="886" spans="1:14" x14ac:dyDescent="0.3">
      <c r="A886" s="23" t="str">
        <f>VLOOKUP(C886,销售员!A:C,3,0)</f>
        <v>鄂赣</v>
      </c>
      <c r="B886" s="29">
        <v>818160</v>
      </c>
      <c r="C886" s="16" t="s">
        <v>121</v>
      </c>
      <c r="D886" s="17" t="s">
        <v>2613</v>
      </c>
      <c r="E886" s="17" t="s">
        <v>4165</v>
      </c>
      <c r="F886" s="16" t="s">
        <v>123</v>
      </c>
      <c r="G886" s="16" t="s">
        <v>2614</v>
      </c>
      <c r="H886" s="16" t="s">
        <v>2615</v>
      </c>
      <c r="I886" s="16" t="s">
        <v>4167</v>
      </c>
      <c r="J886" s="16" t="s">
        <v>79</v>
      </c>
      <c r="K886" s="16">
        <v>0</v>
      </c>
      <c r="M886" s="15" t="s">
        <v>127</v>
      </c>
      <c r="N886" s="19">
        <v>45666.6695833333</v>
      </c>
    </row>
    <row r="887" spans="1:14" x14ac:dyDescent="0.3">
      <c r="A887" s="23" t="str">
        <f>VLOOKUP(C887,销售员!A:C,3,0)</f>
        <v>鄂赣</v>
      </c>
      <c r="B887" s="29">
        <v>818160</v>
      </c>
      <c r="C887" s="16" t="s">
        <v>121</v>
      </c>
      <c r="D887" s="17" t="s">
        <v>2613</v>
      </c>
      <c r="E887" s="17" t="s">
        <v>4165</v>
      </c>
      <c r="F887" s="16" t="s">
        <v>123</v>
      </c>
      <c r="G887" s="16" t="s">
        <v>2614</v>
      </c>
      <c r="H887" s="16" t="s">
        <v>2615</v>
      </c>
      <c r="I887" s="16" t="s">
        <v>4161</v>
      </c>
      <c r="J887" s="16" t="s">
        <v>79</v>
      </c>
      <c r="K887" s="16">
        <v>57.935279999999999</v>
      </c>
      <c r="M887" s="15" t="s">
        <v>127</v>
      </c>
      <c r="N887" s="19">
        <v>45666.6695833333</v>
      </c>
    </row>
    <row r="888" spans="1:14" x14ac:dyDescent="0.3">
      <c r="A888" s="23" t="str">
        <f>VLOOKUP(C888,销售员!A:C,3,0)</f>
        <v>鄂赣</v>
      </c>
      <c r="B888" s="29">
        <v>818160</v>
      </c>
      <c r="C888" s="16" t="s">
        <v>121</v>
      </c>
      <c r="D888" s="17" t="s">
        <v>2613</v>
      </c>
      <c r="E888" s="17" t="s">
        <v>4165</v>
      </c>
      <c r="F888" s="16" t="s">
        <v>123</v>
      </c>
      <c r="G888" s="16" t="s">
        <v>2614</v>
      </c>
      <c r="H888" s="16" t="s">
        <v>2615</v>
      </c>
      <c r="I888" s="16" t="s">
        <v>4160</v>
      </c>
      <c r="J888" s="16" t="s">
        <v>79</v>
      </c>
      <c r="K888" s="16">
        <v>66.848399999999998</v>
      </c>
      <c r="M888" s="15" t="s">
        <v>127</v>
      </c>
      <c r="N888" s="19">
        <v>45666.6695833333</v>
      </c>
    </row>
    <row r="889" spans="1:14" x14ac:dyDescent="0.3">
      <c r="A889" s="23" t="str">
        <f>VLOOKUP(C889,销售员!A:C,3,0)</f>
        <v>福建</v>
      </c>
      <c r="B889" s="29">
        <v>818194</v>
      </c>
      <c r="C889" s="16" t="s">
        <v>822</v>
      </c>
      <c r="D889" s="17" t="s">
        <v>1146</v>
      </c>
      <c r="E889" s="17" t="s">
        <v>4165</v>
      </c>
      <c r="F889" s="16" t="s">
        <v>1051</v>
      </c>
      <c r="G889" s="16" t="s">
        <v>1147</v>
      </c>
      <c r="H889" s="16" t="s">
        <v>1148</v>
      </c>
      <c r="I889" s="16" t="s">
        <v>4166</v>
      </c>
      <c r="J889" s="16" t="s">
        <v>79</v>
      </c>
      <c r="K889" s="16">
        <v>13904.37</v>
      </c>
      <c r="L889" s="18">
        <v>14976</v>
      </c>
      <c r="M889" s="15" t="s">
        <v>105</v>
      </c>
      <c r="N889" s="19">
        <v>45666.677696759303</v>
      </c>
    </row>
    <row r="890" spans="1:14" x14ac:dyDescent="0.3">
      <c r="A890" s="23" t="str">
        <f>VLOOKUP(C890,销售员!A:C,3,0)</f>
        <v>福建</v>
      </c>
      <c r="B890" s="29">
        <v>818194</v>
      </c>
      <c r="C890" s="16" t="s">
        <v>822</v>
      </c>
      <c r="D890" s="17" t="s">
        <v>1146</v>
      </c>
      <c r="E890" s="17" t="s">
        <v>4165</v>
      </c>
      <c r="F890" s="16" t="s">
        <v>1051</v>
      </c>
      <c r="G890" s="16" t="s">
        <v>1147</v>
      </c>
      <c r="H890" s="16" t="s">
        <v>1148</v>
      </c>
      <c r="I890" s="16" t="s">
        <v>4167</v>
      </c>
      <c r="J890" s="16" t="s">
        <v>79</v>
      </c>
      <c r="K890" s="16">
        <v>0</v>
      </c>
      <c r="M890" s="15" t="s">
        <v>105</v>
      </c>
      <c r="N890" s="19">
        <v>45666.677696759303</v>
      </c>
    </row>
    <row r="891" spans="1:14" x14ac:dyDescent="0.3">
      <c r="A891" s="23" t="str">
        <f>VLOOKUP(C891,销售员!A:C,3,0)</f>
        <v>福建</v>
      </c>
      <c r="B891" s="29">
        <v>818194</v>
      </c>
      <c r="C891" s="16" t="s">
        <v>822</v>
      </c>
      <c r="D891" s="17" t="s">
        <v>1146</v>
      </c>
      <c r="E891" s="17" t="s">
        <v>4165</v>
      </c>
      <c r="F891" s="16" t="s">
        <v>1051</v>
      </c>
      <c r="G891" s="16" t="s">
        <v>1147</v>
      </c>
      <c r="H891" s="16" t="s">
        <v>1148</v>
      </c>
      <c r="I891" s="16" t="s">
        <v>4161</v>
      </c>
      <c r="J891" s="16" t="s">
        <v>79</v>
      </c>
      <c r="K891" s="16">
        <v>180.75681</v>
      </c>
      <c r="M891" s="15" t="s">
        <v>105</v>
      </c>
      <c r="N891" s="19">
        <v>45666.677696759303</v>
      </c>
    </row>
    <row r="892" spans="1:14" x14ac:dyDescent="0.3">
      <c r="A892" s="23" t="str">
        <f>VLOOKUP(C892,销售员!A:C,3,0)</f>
        <v>福建</v>
      </c>
      <c r="B892" s="29">
        <v>818194</v>
      </c>
      <c r="C892" s="16" t="s">
        <v>822</v>
      </c>
      <c r="D892" s="17" t="s">
        <v>1146</v>
      </c>
      <c r="E892" s="17" t="s">
        <v>4165</v>
      </c>
      <c r="F892" s="16" t="s">
        <v>1051</v>
      </c>
      <c r="G892" s="16" t="s">
        <v>1147</v>
      </c>
      <c r="H892" s="16" t="s">
        <v>1148</v>
      </c>
      <c r="I892" s="16" t="s">
        <v>4160</v>
      </c>
      <c r="J892" s="16" t="s">
        <v>79</v>
      </c>
      <c r="K892" s="16">
        <v>208.56555</v>
      </c>
      <c r="M892" s="15" t="s">
        <v>105</v>
      </c>
      <c r="N892" s="19">
        <v>45666.677696759303</v>
      </c>
    </row>
    <row r="893" spans="1:14" x14ac:dyDescent="0.3">
      <c r="A893" s="23" t="str">
        <f>VLOOKUP(C893,销售员!A:C,3,0)</f>
        <v>新甘青</v>
      </c>
      <c r="B893" s="29">
        <v>787533</v>
      </c>
      <c r="C893" s="16" t="s">
        <v>1152</v>
      </c>
      <c r="D893" s="17" t="s">
        <v>1153</v>
      </c>
      <c r="E893" s="17" t="s">
        <v>4171</v>
      </c>
      <c r="F893" s="16" t="s">
        <v>1154</v>
      </c>
      <c r="G893" s="16" t="s">
        <v>1155</v>
      </c>
      <c r="H893" s="16" t="s">
        <v>1156</v>
      </c>
      <c r="I893" s="16" t="s">
        <v>4158</v>
      </c>
      <c r="J893" s="16" t="s">
        <v>79</v>
      </c>
      <c r="K893" s="16">
        <v>698561.46</v>
      </c>
      <c r="L893" s="18">
        <v>764327.15</v>
      </c>
      <c r="M893" s="15" t="s">
        <v>54</v>
      </c>
      <c r="N893" s="19">
        <v>45666.6894791667</v>
      </c>
    </row>
    <row r="894" spans="1:14" x14ac:dyDescent="0.3">
      <c r="A894" s="23" t="str">
        <f>VLOOKUP(C894,销售员!A:C,3,0)</f>
        <v>新甘青</v>
      </c>
      <c r="B894" s="29">
        <v>787533</v>
      </c>
      <c r="C894" s="16" t="s">
        <v>1152</v>
      </c>
      <c r="D894" s="17" t="s">
        <v>1153</v>
      </c>
      <c r="E894" s="17" t="s">
        <v>4171</v>
      </c>
      <c r="F894" s="16" t="s">
        <v>1154</v>
      </c>
      <c r="G894" s="16" t="s">
        <v>1155</v>
      </c>
      <c r="H894" s="16" t="s">
        <v>1156</v>
      </c>
      <c r="I894" s="16" t="s">
        <v>4159</v>
      </c>
      <c r="J894" s="16" t="s">
        <v>79</v>
      </c>
      <c r="K894" s="16">
        <v>31714.06</v>
      </c>
      <c r="M894" s="15" t="s">
        <v>54</v>
      </c>
      <c r="N894" s="19">
        <v>45666.6894791667</v>
      </c>
    </row>
    <row r="895" spans="1:14" x14ac:dyDescent="0.3">
      <c r="A895" s="23" t="str">
        <f>VLOOKUP(C895,销售员!A:C,3,0)</f>
        <v>新甘青</v>
      </c>
      <c r="B895" s="29">
        <v>787533</v>
      </c>
      <c r="C895" s="16" t="s">
        <v>1152</v>
      </c>
      <c r="D895" s="17" t="s">
        <v>1153</v>
      </c>
      <c r="E895" s="17" t="s">
        <v>4171</v>
      </c>
      <c r="F895" s="16" t="s">
        <v>1154</v>
      </c>
      <c r="G895" s="16" t="s">
        <v>1155</v>
      </c>
      <c r="H895" s="16" t="s">
        <v>1156</v>
      </c>
      <c r="I895" s="16" t="s">
        <v>4161</v>
      </c>
      <c r="J895" s="16" t="s">
        <v>79</v>
      </c>
      <c r="K895" s="16">
        <v>0</v>
      </c>
      <c r="M895" s="15" t="s">
        <v>54</v>
      </c>
      <c r="N895" s="19">
        <v>45666.6894791667</v>
      </c>
    </row>
    <row r="896" spans="1:14" x14ac:dyDescent="0.3">
      <c r="A896" s="23" t="str">
        <f>VLOOKUP(C896,销售员!A:C,3,0)</f>
        <v>新甘青</v>
      </c>
      <c r="B896" s="29">
        <v>787533</v>
      </c>
      <c r="C896" s="16" t="s">
        <v>1152</v>
      </c>
      <c r="D896" s="17" t="s">
        <v>1153</v>
      </c>
      <c r="E896" s="17" t="s">
        <v>4171</v>
      </c>
      <c r="F896" s="16" t="s">
        <v>1154</v>
      </c>
      <c r="G896" s="16" t="s">
        <v>1155</v>
      </c>
      <c r="H896" s="16" t="s">
        <v>1156</v>
      </c>
      <c r="I896" s="16" t="s">
        <v>4160</v>
      </c>
      <c r="J896" s="16" t="s">
        <v>79</v>
      </c>
      <c r="K896" s="16">
        <v>11122.66</v>
      </c>
      <c r="M896" s="15" t="s">
        <v>54</v>
      </c>
      <c r="N896" s="19">
        <v>45666.6894791667</v>
      </c>
    </row>
    <row r="897" spans="1:14" x14ac:dyDescent="0.3">
      <c r="A897" s="23" t="str">
        <f>VLOOKUP(C897,销售员!A:C,3,0)</f>
        <v>黑吉辽</v>
      </c>
      <c r="B897" s="29">
        <v>818195</v>
      </c>
      <c r="C897" s="16" t="s">
        <v>1161</v>
      </c>
      <c r="D897" s="17" t="s">
        <v>1162</v>
      </c>
      <c r="E897" s="17" t="s">
        <v>4165</v>
      </c>
      <c r="F897" s="16" t="s">
        <v>1163</v>
      </c>
      <c r="G897" s="16" t="s">
        <v>1164</v>
      </c>
      <c r="H897" s="16" t="s">
        <v>1165</v>
      </c>
      <c r="I897" s="16" t="s">
        <v>4158</v>
      </c>
      <c r="J897" s="16" t="s">
        <v>79</v>
      </c>
      <c r="K897" s="16">
        <v>5196695.05</v>
      </c>
      <c r="L897" s="18">
        <v>6008485.2599999998</v>
      </c>
      <c r="M897" s="15" t="s">
        <v>94</v>
      </c>
      <c r="N897" s="19">
        <v>45666.691979166702</v>
      </c>
    </row>
    <row r="898" spans="1:14" x14ac:dyDescent="0.3">
      <c r="A898" s="23" t="str">
        <f>VLOOKUP(C898,销售员!A:C,3,0)</f>
        <v>黑吉辽</v>
      </c>
      <c r="B898" s="29">
        <v>818195</v>
      </c>
      <c r="C898" s="16" t="s">
        <v>1161</v>
      </c>
      <c r="D898" s="17" t="s">
        <v>1162</v>
      </c>
      <c r="E898" s="17" t="s">
        <v>4165</v>
      </c>
      <c r="F898" s="16" t="s">
        <v>1163</v>
      </c>
      <c r="G898" s="16" t="s">
        <v>1164</v>
      </c>
      <c r="H898" s="16" t="s">
        <v>1165</v>
      </c>
      <c r="I898" s="16" t="s">
        <v>4159</v>
      </c>
      <c r="J898" s="16" t="s">
        <v>79</v>
      </c>
      <c r="K898" s="16">
        <v>407213.08</v>
      </c>
      <c r="M898" s="15" t="s">
        <v>94</v>
      </c>
      <c r="N898" s="19">
        <v>45666.691979166702</v>
      </c>
    </row>
    <row r="899" spans="1:14" x14ac:dyDescent="0.3">
      <c r="A899" s="23" t="str">
        <f>VLOOKUP(C899,销售员!A:C,3,0)</f>
        <v>黑吉辽</v>
      </c>
      <c r="B899" s="29">
        <v>818195</v>
      </c>
      <c r="C899" s="16" t="s">
        <v>1161</v>
      </c>
      <c r="D899" s="17" t="s">
        <v>1162</v>
      </c>
      <c r="E899" s="17" t="s">
        <v>4165</v>
      </c>
      <c r="F899" s="16" t="s">
        <v>1163</v>
      </c>
      <c r="G899" s="16" t="s">
        <v>1164</v>
      </c>
      <c r="H899" s="16" t="s">
        <v>1165</v>
      </c>
      <c r="I899" s="16" t="s">
        <v>4161</v>
      </c>
      <c r="J899" s="16" t="s">
        <v>79</v>
      </c>
      <c r="K899" s="16">
        <v>65974.98</v>
      </c>
      <c r="M899" s="15" t="s">
        <v>94</v>
      </c>
      <c r="N899" s="19">
        <v>45666.691979166702</v>
      </c>
    </row>
    <row r="900" spans="1:14" x14ac:dyDescent="0.3">
      <c r="A900" s="23" t="str">
        <f>VLOOKUP(C900,销售员!A:C,3,0)</f>
        <v>黑吉辽</v>
      </c>
      <c r="B900" s="29">
        <v>818195</v>
      </c>
      <c r="C900" s="16" t="s">
        <v>1161</v>
      </c>
      <c r="D900" s="17" t="s">
        <v>1162</v>
      </c>
      <c r="E900" s="17" t="s">
        <v>4165</v>
      </c>
      <c r="F900" s="16" t="s">
        <v>1163</v>
      </c>
      <c r="G900" s="16" t="s">
        <v>1164</v>
      </c>
      <c r="H900" s="16" t="s">
        <v>1165</v>
      </c>
      <c r="I900" s="16" t="s">
        <v>4160</v>
      </c>
      <c r="J900" s="16" t="s">
        <v>79</v>
      </c>
      <c r="K900" s="16">
        <v>85340.62</v>
      </c>
      <c r="M900" s="15" t="s">
        <v>94</v>
      </c>
      <c r="N900" s="19">
        <v>45666.691979166702</v>
      </c>
    </row>
    <row r="901" spans="1:14" x14ac:dyDescent="0.3">
      <c r="A901" s="23" t="str">
        <f>VLOOKUP(C901,销售员!A:C,3,0)</f>
        <v>沪浙</v>
      </c>
      <c r="B901" s="29">
        <v>818186</v>
      </c>
      <c r="C901" s="16" t="s">
        <v>246</v>
      </c>
      <c r="D901" s="17" t="s">
        <v>1788</v>
      </c>
      <c r="E901" s="17" t="s">
        <v>4165</v>
      </c>
      <c r="F901" s="16" t="s">
        <v>1789</v>
      </c>
      <c r="G901" s="16" t="s">
        <v>2075</v>
      </c>
      <c r="H901" s="16" t="s">
        <v>2076</v>
      </c>
      <c r="I901" s="16" t="s">
        <v>4158</v>
      </c>
      <c r="J901" s="16" t="s">
        <v>79</v>
      </c>
      <c r="K901" s="16">
        <v>6636.84</v>
      </c>
      <c r="L901" s="18">
        <v>7432.86</v>
      </c>
      <c r="M901" s="15" t="s">
        <v>127</v>
      </c>
      <c r="N901" s="19">
        <v>45666.698935185203</v>
      </c>
    </row>
    <row r="902" spans="1:14" x14ac:dyDescent="0.3">
      <c r="A902" s="23" t="str">
        <f>VLOOKUP(C902,销售员!A:C,3,0)</f>
        <v>沪浙</v>
      </c>
      <c r="B902" s="29">
        <v>818186</v>
      </c>
      <c r="C902" s="16" t="s">
        <v>246</v>
      </c>
      <c r="D902" s="17" t="s">
        <v>1788</v>
      </c>
      <c r="E902" s="17" t="s">
        <v>4165</v>
      </c>
      <c r="F902" s="16" t="s">
        <v>1789</v>
      </c>
      <c r="G902" s="16" t="s">
        <v>2075</v>
      </c>
      <c r="H902" s="16" t="s">
        <v>2076</v>
      </c>
      <c r="I902" s="16" t="s">
        <v>4159</v>
      </c>
      <c r="J902" s="16" t="s">
        <v>79</v>
      </c>
      <c r="K902" s="16">
        <v>603.66</v>
      </c>
      <c r="M902" s="15" t="s">
        <v>127</v>
      </c>
      <c r="N902" s="19">
        <v>45666.698935185203</v>
      </c>
    </row>
    <row r="903" spans="1:14" x14ac:dyDescent="0.3">
      <c r="A903" s="23" t="str">
        <f>VLOOKUP(C903,销售员!A:C,3,0)</f>
        <v>沪浙</v>
      </c>
      <c r="B903" s="29">
        <v>818186</v>
      </c>
      <c r="C903" s="16" t="s">
        <v>246</v>
      </c>
      <c r="D903" s="17" t="s">
        <v>1788</v>
      </c>
      <c r="E903" s="17" t="s">
        <v>4165</v>
      </c>
      <c r="F903" s="16" t="s">
        <v>1789</v>
      </c>
      <c r="G903" s="16" t="s">
        <v>2075</v>
      </c>
      <c r="H903" s="16" t="s">
        <v>2076</v>
      </c>
      <c r="I903" s="16" t="s">
        <v>4161</v>
      </c>
      <c r="J903" s="16" t="s">
        <v>79</v>
      </c>
      <c r="K903" s="16">
        <v>82.08</v>
      </c>
      <c r="M903" s="15" t="s">
        <v>127</v>
      </c>
      <c r="N903" s="19">
        <v>45666.698935185203</v>
      </c>
    </row>
    <row r="904" spans="1:14" x14ac:dyDescent="0.3">
      <c r="A904" s="23" t="str">
        <f>VLOOKUP(C904,销售员!A:C,3,0)</f>
        <v>沪浙</v>
      </c>
      <c r="B904" s="29">
        <v>818186</v>
      </c>
      <c r="C904" s="16" t="s">
        <v>246</v>
      </c>
      <c r="D904" s="17" t="s">
        <v>1788</v>
      </c>
      <c r="E904" s="17" t="s">
        <v>4165</v>
      </c>
      <c r="F904" s="16" t="s">
        <v>1789</v>
      </c>
      <c r="G904" s="16" t="s">
        <v>2075</v>
      </c>
      <c r="H904" s="16" t="s">
        <v>2076</v>
      </c>
      <c r="I904" s="16" t="s">
        <v>4160</v>
      </c>
      <c r="J904" s="16" t="s">
        <v>79</v>
      </c>
      <c r="K904" s="16">
        <v>110.28</v>
      </c>
      <c r="M904" s="15" t="s">
        <v>127</v>
      </c>
      <c r="N904" s="19">
        <v>45666.698935185203</v>
      </c>
    </row>
    <row r="905" spans="1:14" x14ac:dyDescent="0.3">
      <c r="A905" s="23" t="str">
        <f>VLOOKUP(C905,销售员!A:C,3,0)</f>
        <v>京津冀</v>
      </c>
      <c r="B905" s="29">
        <v>818212</v>
      </c>
      <c r="C905" s="16" t="s">
        <v>471</v>
      </c>
      <c r="D905" s="17" t="s">
        <v>472</v>
      </c>
      <c r="E905" s="17" t="s">
        <v>4165</v>
      </c>
      <c r="F905" s="16" t="s">
        <v>473</v>
      </c>
      <c r="G905" s="16" t="s">
        <v>474</v>
      </c>
      <c r="H905" s="16" t="s">
        <v>475</v>
      </c>
      <c r="I905" s="16" t="s">
        <v>4158</v>
      </c>
      <c r="J905" s="16" t="s">
        <v>79</v>
      </c>
      <c r="K905" s="16">
        <v>9131.56</v>
      </c>
      <c r="L905" s="18">
        <v>10376.36</v>
      </c>
      <c r="M905" s="15" t="s">
        <v>94</v>
      </c>
      <c r="N905" s="19">
        <v>45666.720300925903</v>
      </c>
    </row>
    <row r="906" spans="1:14" x14ac:dyDescent="0.3">
      <c r="A906" s="23" t="str">
        <f>VLOOKUP(C906,销售员!A:C,3,0)</f>
        <v>京津冀</v>
      </c>
      <c r="B906" s="29">
        <v>818212</v>
      </c>
      <c r="C906" s="16" t="s">
        <v>471</v>
      </c>
      <c r="D906" s="17" t="s">
        <v>472</v>
      </c>
      <c r="E906" s="17" t="s">
        <v>4165</v>
      </c>
      <c r="F906" s="16" t="s">
        <v>473</v>
      </c>
      <c r="G906" s="16" t="s">
        <v>474</v>
      </c>
      <c r="H906" s="16" t="s">
        <v>475</v>
      </c>
      <c r="I906" s="16" t="s">
        <v>4159</v>
      </c>
      <c r="J906" s="16" t="s">
        <v>79</v>
      </c>
      <c r="K906" s="16">
        <v>515.82000000000005</v>
      </c>
      <c r="M906" s="15" t="s">
        <v>94</v>
      </c>
      <c r="N906" s="19">
        <v>45666.720300925903</v>
      </c>
    </row>
    <row r="907" spans="1:14" x14ac:dyDescent="0.3">
      <c r="A907" s="23" t="str">
        <f>VLOOKUP(C907,销售员!A:C,3,0)</f>
        <v>京津冀</v>
      </c>
      <c r="B907" s="29">
        <v>818212</v>
      </c>
      <c r="C907" s="16" t="s">
        <v>471</v>
      </c>
      <c r="D907" s="17" t="s">
        <v>472</v>
      </c>
      <c r="E907" s="17" t="s">
        <v>4165</v>
      </c>
      <c r="F907" s="16" t="s">
        <v>473</v>
      </c>
      <c r="G907" s="16" t="s">
        <v>474</v>
      </c>
      <c r="H907" s="16" t="s">
        <v>475</v>
      </c>
      <c r="I907" s="16" t="s">
        <v>4161</v>
      </c>
      <c r="J907" s="16" t="s">
        <v>79</v>
      </c>
      <c r="K907" s="16">
        <v>115.08</v>
      </c>
      <c r="M907" s="15" t="s">
        <v>94</v>
      </c>
      <c r="N907" s="19">
        <v>45666.720300925903</v>
      </c>
    </row>
    <row r="908" spans="1:14" x14ac:dyDescent="0.3">
      <c r="A908" s="23" t="str">
        <f>VLOOKUP(C908,销售员!A:C,3,0)</f>
        <v>京津冀</v>
      </c>
      <c r="B908" s="29">
        <v>818212</v>
      </c>
      <c r="C908" s="16" t="s">
        <v>471</v>
      </c>
      <c r="D908" s="17" t="s">
        <v>472</v>
      </c>
      <c r="E908" s="17" t="s">
        <v>4165</v>
      </c>
      <c r="F908" s="16" t="s">
        <v>473</v>
      </c>
      <c r="G908" s="16" t="s">
        <v>474</v>
      </c>
      <c r="H908" s="16" t="s">
        <v>475</v>
      </c>
      <c r="I908" s="16" t="s">
        <v>4160</v>
      </c>
      <c r="J908" s="16" t="s">
        <v>79</v>
      </c>
      <c r="K908" s="16">
        <v>146.94</v>
      </c>
      <c r="M908" s="15" t="s">
        <v>94</v>
      </c>
      <c r="N908" s="19">
        <v>45666.720300925903</v>
      </c>
    </row>
    <row r="909" spans="1:14" x14ac:dyDescent="0.3">
      <c r="A909" s="23" t="str">
        <f>VLOOKUP(C909,销售员!A:C,3,0)</f>
        <v>京津冀</v>
      </c>
      <c r="B909" s="29">
        <v>818217</v>
      </c>
      <c r="C909" s="16" t="s">
        <v>74</v>
      </c>
      <c r="D909" s="17" t="s">
        <v>1175</v>
      </c>
      <c r="E909" s="17" t="s">
        <v>4165</v>
      </c>
      <c r="F909" s="16" t="s">
        <v>1176</v>
      </c>
      <c r="G909" s="16" t="s">
        <v>1177</v>
      </c>
      <c r="H909" s="16" t="s">
        <v>1178</v>
      </c>
      <c r="I909" s="16" t="s">
        <v>4158</v>
      </c>
      <c r="J909" s="16" t="s">
        <v>79</v>
      </c>
      <c r="K909" s="16">
        <v>1704209.39</v>
      </c>
      <c r="L909" s="18">
        <v>1834621.65</v>
      </c>
      <c r="M909" s="15" t="s">
        <v>83</v>
      </c>
      <c r="N909" s="19">
        <v>45666.734849537002</v>
      </c>
    </row>
    <row r="910" spans="1:14" x14ac:dyDescent="0.3">
      <c r="A910" s="23" t="str">
        <f>VLOOKUP(C910,销售员!A:C,3,0)</f>
        <v>京津冀</v>
      </c>
      <c r="B910" s="29">
        <v>818217</v>
      </c>
      <c r="C910" s="16" t="s">
        <v>74</v>
      </c>
      <c r="D910" s="17" t="s">
        <v>1175</v>
      </c>
      <c r="E910" s="17" t="s">
        <v>4165</v>
      </c>
      <c r="F910" s="16" t="s">
        <v>1176</v>
      </c>
      <c r="G910" s="16" t="s">
        <v>1177</v>
      </c>
      <c r="H910" s="16" t="s">
        <v>1178</v>
      </c>
      <c r="I910" s="16" t="s">
        <v>4159</v>
      </c>
      <c r="J910" s="16" t="s">
        <v>79</v>
      </c>
      <c r="K910" s="16">
        <v>0</v>
      </c>
      <c r="M910" s="15" t="s">
        <v>83</v>
      </c>
      <c r="N910" s="19">
        <v>45666.734849537002</v>
      </c>
    </row>
    <row r="911" spans="1:14" x14ac:dyDescent="0.3">
      <c r="A911" s="23" t="str">
        <f>VLOOKUP(C911,销售员!A:C,3,0)</f>
        <v>京津冀</v>
      </c>
      <c r="B911" s="29">
        <v>818217</v>
      </c>
      <c r="C911" s="16" t="s">
        <v>74</v>
      </c>
      <c r="D911" s="17" t="s">
        <v>1175</v>
      </c>
      <c r="E911" s="17" t="s">
        <v>4165</v>
      </c>
      <c r="F911" s="16" t="s">
        <v>1176</v>
      </c>
      <c r="G911" s="16" t="s">
        <v>1177</v>
      </c>
      <c r="H911" s="16" t="s">
        <v>1178</v>
      </c>
      <c r="I911" s="16" t="s">
        <v>4161</v>
      </c>
      <c r="J911" s="16" t="s">
        <v>79</v>
      </c>
      <c r="K911" s="16">
        <v>21901.89</v>
      </c>
      <c r="M911" s="15" t="s">
        <v>83</v>
      </c>
      <c r="N911" s="19">
        <v>45666.734849537002</v>
      </c>
    </row>
    <row r="912" spans="1:14" x14ac:dyDescent="0.3">
      <c r="A912" s="23" t="str">
        <f>VLOOKUP(C912,销售员!A:C,3,0)</f>
        <v>京津冀</v>
      </c>
      <c r="B912" s="29">
        <v>818217</v>
      </c>
      <c r="C912" s="16" t="s">
        <v>74</v>
      </c>
      <c r="D912" s="17" t="s">
        <v>1175</v>
      </c>
      <c r="E912" s="17" t="s">
        <v>4165</v>
      </c>
      <c r="F912" s="16" t="s">
        <v>1176</v>
      </c>
      <c r="G912" s="16" t="s">
        <v>1177</v>
      </c>
      <c r="H912" s="16" t="s">
        <v>1178</v>
      </c>
      <c r="I912" s="16" t="s">
        <v>4160</v>
      </c>
      <c r="J912" s="16" t="s">
        <v>79</v>
      </c>
      <c r="K912" s="16">
        <v>25952.46</v>
      </c>
      <c r="M912" s="15" t="s">
        <v>83</v>
      </c>
      <c r="N912" s="19">
        <v>45666.734849537002</v>
      </c>
    </row>
    <row r="913" spans="1:14" x14ac:dyDescent="0.3">
      <c r="A913" s="23" t="str">
        <f>VLOOKUP(C913,销售员!A:C,3,0)</f>
        <v>晋蒙宁</v>
      </c>
      <c r="B913" s="29">
        <v>818159</v>
      </c>
      <c r="C913" s="16" t="s">
        <v>1181</v>
      </c>
      <c r="D913" s="17" t="s">
        <v>1182</v>
      </c>
      <c r="E913" s="17" t="s">
        <v>4165</v>
      </c>
      <c r="F913" s="16" t="s">
        <v>188</v>
      </c>
      <c r="G913" s="16" t="s">
        <v>1183</v>
      </c>
      <c r="H913" s="16" t="s">
        <v>1184</v>
      </c>
      <c r="I913" s="16" t="s">
        <v>4158</v>
      </c>
      <c r="J913" s="16" t="s">
        <v>79</v>
      </c>
      <c r="K913" s="16">
        <v>266617.51</v>
      </c>
      <c r="L913" s="18">
        <v>299870.68</v>
      </c>
      <c r="M913" s="15" t="s">
        <v>83</v>
      </c>
      <c r="N913" s="19">
        <v>45666.735520833303</v>
      </c>
    </row>
    <row r="914" spans="1:14" x14ac:dyDescent="0.3">
      <c r="A914" s="23" t="str">
        <f>VLOOKUP(C914,销售员!A:C,3,0)</f>
        <v>晋蒙宁</v>
      </c>
      <c r="B914" s="29">
        <v>818159</v>
      </c>
      <c r="C914" s="16" t="s">
        <v>1181</v>
      </c>
      <c r="D914" s="17" t="s">
        <v>1182</v>
      </c>
      <c r="E914" s="17" t="s">
        <v>4165</v>
      </c>
      <c r="F914" s="16" t="s">
        <v>188</v>
      </c>
      <c r="G914" s="16" t="s">
        <v>1183</v>
      </c>
      <c r="H914" s="16" t="s">
        <v>1184</v>
      </c>
      <c r="I914" s="16" t="s">
        <v>4159</v>
      </c>
      <c r="J914" s="16" t="s">
        <v>79</v>
      </c>
      <c r="K914" s="16">
        <v>13100.32</v>
      </c>
      <c r="M914" s="15" t="s">
        <v>83</v>
      </c>
      <c r="N914" s="19">
        <v>45666.735520833303</v>
      </c>
    </row>
    <row r="915" spans="1:14" x14ac:dyDescent="0.3">
      <c r="A915" s="23" t="str">
        <f>VLOOKUP(C915,销售员!A:C,3,0)</f>
        <v>晋蒙宁</v>
      </c>
      <c r="B915" s="29">
        <v>818159</v>
      </c>
      <c r="C915" s="16" t="s">
        <v>1181</v>
      </c>
      <c r="D915" s="17" t="s">
        <v>1182</v>
      </c>
      <c r="E915" s="17" t="s">
        <v>4165</v>
      </c>
      <c r="F915" s="16" t="s">
        <v>188</v>
      </c>
      <c r="G915" s="16" t="s">
        <v>1183</v>
      </c>
      <c r="H915" s="16" t="s">
        <v>1184</v>
      </c>
      <c r="I915" s="16" t="s">
        <v>4161</v>
      </c>
      <c r="J915" s="16" t="s">
        <v>79</v>
      </c>
      <c r="K915" s="16">
        <v>2398.8000000000002</v>
      </c>
      <c r="M915" s="15" t="s">
        <v>83</v>
      </c>
      <c r="N915" s="19">
        <v>45666.735520833303</v>
      </c>
    </row>
    <row r="916" spans="1:14" x14ac:dyDescent="0.3">
      <c r="A916" s="23" t="str">
        <f>VLOOKUP(C916,销售员!A:C,3,0)</f>
        <v>晋蒙宁</v>
      </c>
      <c r="B916" s="29">
        <v>818159</v>
      </c>
      <c r="C916" s="16" t="s">
        <v>1181</v>
      </c>
      <c r="D916" s="17" t="s">
        <v>1182</v>
      </c>
      <c r="E916" s="17" t="s">
        <v>4165</v>
      </c>
      <c r="F916" s="16" t="s">
        <v>188</v>
      </c>
      <c r="G916" s="16" t="s">
        <v>1183</v>
      </c>
      <c r="H916" s="16" t="s">
        <v>1184</v>
      </c>
      <c r="I916" s="16" t="s">
        <v>4160</v>
      </c>
      <c r="J916" s="16" t="s">
        <v>79</v>
      </c>
      <c r="K916" s="16">
        <v>4259.82</v>
      </c>
      <c r="M916" s="15" t="s">
        <v>83</v>
      </c>
      <c r="N916" s="19">
        <v>45666.735520833303</v>
      </c>
    </row>
    <row r="917" spans="1:14" x14ac:dyDescent="0.3">
      <c r="A917" s="23" t="str">
        <f>VLOOKUP(C917,销售员!A:C,3,0)</f>
        <v>苏皖</v>
      </c>
      <c r="B917" s="29">
        <v>818207</v>
      </c>
      <c r="C917" s="16" t="s">
        <v>180</v>
      </c>
      <c r="D917" s="17" t="s">
        <v>1188</v>
      </c>
      <c r="E917" s="17" t="s">
        <v>4165</v>
      </c>
      <c r="F917" s="16" t="s">
        <v>1189</v>
      </c>
      <c r="G917" s="16" t="s">
        <v>1190</v>
      </c>
      <c r="H917" s="16" t="s">
        <v>1191</v>
      </c>
      <c r="I917" s="16" t="s">
        <v>4166</v>
      </c>
      <c r="J917" s="16" t="s">
        <v>79</v>
      </c>
      <c r="K917" s="16">
        <v>15374.21</v>
      </c>
      <c r="L917" s="18">
        <v>17470.88</v>
      </c>
      <c r="M917" s="15" t="s">
        <v>127</v>
      </c>
      <c r="N917" s="19">
        <v>45667.410324074102</v>
      </c>
    </row>
    <row r="918" spans="1:14" x14ac:dyDescent="0.3">
      <c r="A918" s="23" t="str">
        <f>VLOOKUP(C918,销售员!A:C,3,0)</f>
        <v>苏皖</v>
      </c>
      <c r="B918" s="29">
        <v>818207</v>
      </c>
      <c r="C918" s="16" t="s">
        <v>180</v>
      </c>
      <c r="D918" s="17" t="s">
        <v>1188</v>
      </c>
      <c r="E918" s="17" t="s">
        <v>4165</v>
      </c>
      <c r="F918" s="16" t="s">
        <v>1189</v>
      </c>
      <c r="G918" s="16" t="s">
        <v>1190</v>
      </c>
      <c r="H918" s="16" t="s">
        <v>1191</v>
      </c>
      <c r="I918" s="16" t="s">
        <v>4167</v>
      </c>
      <c r="J918" s="16" t="s">
        <v>79</v>
      </c>
      <c r="K918" s="16">
        <v>869.18</v>
      </c>
      <c r="M918" s="15" t="s">
        <v>127</v>
      </c>
      <c r="N918" s="19">
        <v>45667.410324074102</v>
      </c>
    </row>
    <row r="919" spans="1:14" x14ac:dyDescent="0.3">
      <c r="A919" s="23" t="str">
        <f>VLOOKUP(C919,销售员!A:C,3,0)</f>
        <v>苏皖</v>
      </c>
      <c r="B919" s="29">
        <v>818207</v>
      </c>
      <c r="C919" s="16" t="s">
        <v>180</v>
      </c>
      <c r="D919" s="17" t="s">
        <v>1188</v>
      </c>
      <c r="E919" s="17" t="s">
        <v>4165</v>
      </c>
      <c r="F919" s="16" t="s">
        <v>1189</v>
      </c>
      <c r="G919" s="16" t="s">
        <v>1190</v>
      </c>
      <c r="H919" s="16" t="s">
        <v>1191</v>
      </c>
      <c r="I919" s="16" t="s">
        <v>4161</v>
      </c>
      <c r="J919" s="16" t="s">
        <v>79</v>
      </c>
      <c r="K919" s="16">
        <v>199.86473000000001</v>
      </c>
      <c r="M919" s="15" t="s">
        <v>127</v>
      </c>
      <c r="N919" s="19">
        <v>45667.410324074102</v>
      </c>
    </row>
    <row r="920" spans="1:14" x14ac:dyDescent="0.3">
      <c r="A920" s="23" t="str">
        <f>VLOOKUP(C920,销售员!A:C,3,0)</f>
        <v>苏皖</v>
      </c>
      <c r="B920" s="29">
        <v>818207</v>
      </c>
      <c r="C920" s="16" t="s">
        <v>180</v>
      </c>
      <c r="D920" s="17" t="s">
        <v>1188</v>
      </c>
      <c r="E920" s="17" t="s">
        <v>4165</v>
      </c>
      <c r="F920" s="16" t="s">
        <v>1189</v>
      </c>
      <c r="G920" s="16" t="s">
        <v>1190</v>
      </c>
      <c r="H920" s="16" t="s">
        <v>1191</v>
      </c>
      <c r="I920" s="16" t="s">
        <v>4160</v>
      </c>
      <c r="J920" s="16" t="s">
        <v>79</v>
      </c>
      <c r="K920" s="16">
        <v>243.65084999999999</v>
      </c>
      <c r="M920" s="15" t="s">
        <v>127</v>
      </c>
      <c r="N920" s="19">
        <v>45667.410324074102</v>
      </c>
    </row>
    <row r="921" spans="1:14" x14ac:dyDescent="0.3">
      <c r="A921" s="23" t="str">
        <f>VLOOKUP(C921,销售员!A:C,3,0)</f>
        <v>云贵川渝</v>
      </c>
      <c r="B921" s="29">
        <v>818203</v>
      </c>
      <c r="C921" s="16" t="s">
        <v>963</v>
      </c>
      <c r="D921" s="17" t="s">
        <v>1193</v>
      </c>
      <c r="E921" s="17" t="s">
        <v>4165</v>
      </c>
      <c r="F921" s="16" t="s">
        <v>1194</v>
      </c>
      <c r="G921" s="16" t="s">
        <v>1195</v>
      </c>
      <c r="H921" s="16" t="s">
        <v>1196</v>
      </c>
      <c r="I921" s="16" t="s">
        <v>4158</v>
      </c>
      <c r="J921" s="16" t="s">
        <v>79</v>
      </c>
      <c r="K921" s="16">
        <v>1631837.22</v>
      </c>
      <c r="L921" s="18">
        <v>1757600</v>
      </c>
      <c r="M921" s="15" t="s">
        <v>54</v>
      </c>
      <c r="N921" s="19">
        <v>45667.4230902778</v>
      </c>
    </row>
    <row r="922" spans="1:14" x14ac:dyDescent="0.3">
      <c r="A922" s="23" t="str">
        <f>VLOOKUP(C922,销售员!A:C,3,0)</f>
        <v>云贵川渝</v>
      </c>
      <c r="B922" s="29">
        <v>818203</v>
      </c>
      <c r="C922" s="16" t="s">
        <v>963</v>
      </c>
      <c r="D922" s="17" t="s">
        <v>1193</v>
      </c>
      <c r="E922" s="17" t="s">
        <v>4165</v>
      </c>
      <c r="F922" s="16" t="s">
        <v>1194</v>
      </c>
      <c r="G922" s="16" t="s">
        <v>1195</v>
      </c>
      <c r="H922" s="16" t="s">
        <v>1196</v>
      </c>
      <c r="I922" s="16" t="s">
        <v>4159</v>
      </c>
      <c r="J922" s="16" t="s">
        <v>79</v>
      </c>
      <c r="K922" s="16">
        <v>0</v>
      </c>
      <c r="M922" s="15" t="s">
        <v>54</v>
      </c>
      <c r="N922" s="19">
        <v>45667.4230902778</v>
      </c>
    </row>
    <row r="923" spans="1:14" x14ac:dyDescent="0.3">
      <c r="A923" s="23" t="str">
        <f>VLOOKUP(C923,销售员!A:C,3,0)</f>
        <v>云贵川渝</v>
      </c>
      <c r="B923" s="29">
        <v>818203</v>
      </c>
      <c r="C923" s="16" t="s">
        <v>963</v>
      </c>
      <c r="D923" s="17" t="s">
        <v>1193</v>
      </c>
      <c r="E923" s="17" t="s">
        <v>4165</v>
      </c>
      <c r="F923" s="16" t="s">
        <v>1194</v>
      </c>
      <c r="G923" s="16" t="s">
        <v>1195</v>
      </c>
      <c r="H923" s="16" t="s">
        <v>1196</v>
      </c>
      <c r="I923" s="16" t="s">
        <v>4161</v>
      </c>
      <c r="J923" s="16" t="s">
        <v>79</v>
      </c>
      <c r="K923" s="16">
        <v>21820.5</v>
      </c>
      <c r="M923" s="15" t="s">
        <v>54</v>
      </c>
      <c r="N923" s="19">
        <v>45667.4230902778</v>
      </c>
    </row>
    <row r="924" spans="1:14" x14ac:dyDescent="0.3">
      <c r="A924" s="23" t="str">
        <f>VLOOKUP(C924,销售员!A:C,3,0)</f>
        <v>云贵川渝</v>
      </c>
      <c r="B924" s="29">
        <v>818203</v>
      </c>
      <c r="C924" s="16" t="s">
        <v>963</v>
      </c>
      <c r="D924" s="17" t="s">
        <v>1193</v>
      </c>
      <c r="E924" s="17" t="s">
        <v>4165</v>
      </c>
      <c r="F924" s="16" t="s">
        <v>1194</v>
      </c>
      <c r="G924" s="16" t="s">
        <v>1195</v>
      </c>
      <c r="H924" s="16" t="s">
        <v>1196</v>
      </c>
      <c r="I924" s="16" t="s">
        <v>4160</v>
      </c>
      <c r="J924" s="16" t="s">
        <v>79</v>
      </c>
      <c r="K924" s="16">
        <v>24850.28</v>
      </c>
      <c r="M924" s="15" t="s">
        <v>54</v>
      </c>
      <c r="N924" s="19">
        <v>45667.4230902778</v>
      </c>
    </row>
    <row r="925" spans="1:14" x14ac:dyDescent="0.3">
      <c r="A925" s="23" t="str">
        <f>VLOOKUP(C925,销售员!A:C,3,0)</f>
        <v>京津冀</v>
      </c>
      <c r="B925" s="29">
        <v>818234</v>
      </c>
      <c r="C925" s="16" t="s">
        <v>776</v>
      </c>
      <c r="D925" s="17" t="s">
        <v>1198</v>
      </c>
      <c r="E925" s="17" t="s">
        <v>4165</v>
      </c>
      <c r="F925" s="16" t="s">
        <v>1199</v>
      </c>
      <c r="G925" s="16" t="s">
        <v>1200</v>
      </c>
      <c r="H925" s="16" t="s">
        <v>1201</v>
      </c>
      <c r="I925" s="16" t="s">
        <v>4158</v>
      </c>
      <c r="J925" s="16" t="s">
        <v>79</v>
      </c>
      <c r="K925" s="16">
        <v>1863.54</v>
      </c>
      <c r="L925" s="18">
        <v>2007.2</v>
      </c>
      <c r="M925" s="15" t="s">
        <v>127</v>
      </c>
      <c r="N925" s="19">
        <v>45667.4308564815</v>
      </c>
    </row>
    <row r="926" spans="1:14" x14ac:dyDescent="0.3">
      <c r="A926" s="23" t="str">
        <f>VLOOKUP(C926,销售员!A:C,3,0)</f>
        <v>京津冀</v>
      </c>
      <c r="B926" s="29">
        <v>818234</v>
      </c>
      <c r="C926" s="16" t="s">
        <v>776</v>
      </c>
      <c r="D926" s="17" t="s">
        <v>1198</v>
      </c>
      <c r="E926" s="17" t="s">
        <v>4165</v>
      </c>
      <c r="F926" s="16" t="s">
        <v>1199</v>
      </c>
      <c r="G926" s="16" t="s">
        <v>1200</v>
      </c>
      <c r="H926" s="16" t="s">
        <v>1201</v>
      </c>
      <c r="I926" s="16" t="s">
        <v>4159</v>
      </c>
      <c r="J926" s="16" t="s">
        <v>79</v>
      </c>
      <c r="K926" s="16">
        <v>0</v>
      </c>
      <c r="M926" s="15" t="s">
        <v>127</v>
      </c>
      <c r="N926" s="19">
        <v>45667.4308564815</v>
      </c>
    </row>
    <row r="927" spans="1:14" x14ac:dyDescent="0.3">
      <c r="A927" s="23" t="str">
        <f>VLOOKUP(C927,销售员!A:C,3,0)</f>
        <v>京津冀</v>
      </c>
      <c r="B927" s="29">
        <v>818234</v>
      </c>
      <c r="C927" s="16" t="s">
        <v>776</v>
      </c>
      <c r="D927" s="17" t="s">
        <v>1198</v>
      </c>
      <c r="E927" s="17" t="s">
        <v>4165</v>
      </c>
      <c r="F927" s="16" t="s">
        <v>1199</v>
      </c>
      <c r="G927" s="16" t="s">
        <v>1200</v>
      </c>
      <c r="H927" s="16" t="s">
        <v>1201</v>
      </c>
      <c r="I927" s="16" t="s">
        <v>4161</v>
      </c>
      <c r="J927" s="16" t="s">
        <v>79</v>
      </c>
      <c r="K927" s="16">
        <v>24.94</v>
      </c>
      <c r="M927" s="15" t="s">
        <v>127</v>
      </c>
      <c r="N927" s="19">
        <v>45667.4308564815</v>
      </c>
    </row>
    <row r="928" spans="1:14" x14ac:dyDescent="0.3">
      <c r="A928" s="23" t="str">
        <f>VLOOKUP(C928,销售员!A:C,3,0)</f>
        <v>京津冀</v>
      </c>
      <c r="B928" s="29">
        <v>818234</v>
      </c>
      <c r="C928" s="16" t="s">
        <v>776</v>
      </c>
      <c r="D928" s="17" t="s">
        <v>1198</v>
      </c>
      <c r="E928" s="17" t="s">
        <v>4165</v>
      </c>
      <c r="F928" s="16" t="s">
        <v>1199</v>
      </c>
      <c r="G928" s="16" t="s">
        <v>1200</v>
      </c>
      <c r="H928" s="16" t="s">
        <v>1201</v>
      </c>
      <c r="I928" s="16" t="s">
        <v>4160</v>
      </c>
      <c r="J928" s="16" t="s">
        <v>79</v>
      </c>
      <c r="K928" s="16">
        <v>28.38</v>
      </c>
      <c r="M928" s="15" t="s">
        <v>127</v>
      </c>
      <c r="N928" s="19">
        <v>45667.4308564815</v>
      </c>
    </row>
    <row r="929" spans="1:14" x14ac:dyDescent="0.3">
      <c r="A929" s="23" t="str">
        <f>VLOOKUP(C929,销售员!A:C,3,0)</f>
        <v>京津冀</v>
      </c>
      <c r="B929" s="29">
        <v>818266</v>
      </c>
      <c r="C929" s="16" t="s">
        <v>471</v>
      </c>
      <c r="D929" s="17" t="s">
        <v>472</v>
      </c>
      <c r="E929" s="17" t="s">
        <v>4165</v>
      </c>
      <c r="F929" s="16" t="s">
        <v>473</v>
      </c>
      <c r="G929" s="16" t="s">
        <v>474</v>
      </c>
      <c r="H929" s="16" t="s">
        <v>475</v>
      </c>
      <c r="I929" s="16" t="s">
        <v>4158</v>
      </c>
      <c r="J929" s="16" t="s">
        <v>79</v>
      </c>
      <c r="K929" s="16">
        <v>9131.56</v>
      </c>
      <c r="L929" s="18">
        <v>10376.36</v>
      </c>
      <c r="M929" s="15" t="s">
        <v>127</v>
      </c>
      <c r="N929" s="19">
        <v>45667.4394328704</v>
      </c>
    </row>
    <row r="930" spans="1:14" x14ac:dyDescent="0.3">
      <c r="A930" s="23" t="str">
        <f>VLOOKUP(C930,销售员!A:C,3,0)</f>
        <v>京津冀</v>
      </c>
      <c r="B930" s="29">
        <v>818266</v>
      </c>
      <c r="C930" s="16" t="s">
        <v>471</v>
      </c>
      <c r="D930" s="17" t="s">
        <v>472</v>
      </c>
      <c r="E930" s="17" t="s">
        <v>4165</v>
      </c>
      <c r="F930" s="16" t="s">
        <v>473</v>
      </c>
      <c r="G930" s="16" t="s">
        <v>474</v>
      </c>
      <c r="H930" s="16" t="s">
        <v>475</v>
      </c>
      <c r="I930" s="16" t="s">
        <v>4159</v>
      </c>
      <c r="J930" s="16" t="s">
        <v>79</v>
      </c>
      <c r="K930" s="16">
        <v>515.82000000000005</v>
      </c>
      <c r="M930" s="15" t="s">
        <v>127</v>
      </c>
      <c r="N930" s="19">
        <v>45667.4394328704</v>
      </c>
    </row>
    <row r="931" spans="1:14" x14ac:dyDescent="0.3">
      <c r="A931" s="23" t="str">
        <f>VLOOKUP(C931,销售员!A:C,3,0)</f>
        <v>京津冀</v>
      </c>
      <c r="B931" s="29">
        <v>818266</v>
      </c>
      <c r="C931" s="16" t="s">
        <v>471</v>
      </c>
      <c r="D931" s="17" t="s">
        <v>472</v>
      </c>
      <c r="E931" s="17" t="s">
        <v>4165</v>
      </c>
      <c r="F931" s="16" t="s">
        <v>473</v>
      </c>
      <c r="G931" s="16" t="s">
        <v>474</v>
      </c>
      <c r="H931" s="16" t="s">
        <v>475</v>
      </c>
      <c r="I931" s="16" t="s">
        <v>4161</v>
      </c>
      <c r="J931" s="16" t="s">
        <v>79</v>
      </c>
      <c r="K931" s="16">
        <v>115.08</v>
      </c>
      <c r="M931" s="15" t="s">
        <v>127</v>
      </c>
      <c r="N931" s="19">
        <v>45667.4394328704</v>
      </c>
    </row>
    <row r="932" spans="1:14" x14ac:dyDescent="0.3">
      <c r="A932" s="23" t="str">
        <f>VLOOKUP(C932,销售员!A:C,3,0)</f>
        <v>京津冀</v>
      </c>
      <c r="B932" s="29">
        <v>818266</v>
      </c>
      <c r="C932" s="16" t="s">
        <v>471</v>
      </c>
      <c r="D932" s="17" t="s">
        <v>472</v>
      </c>
      <c r="E932" s="17" t="s">
        <v>4165</v>
      </c>
      <c r="F932" s="16" t="s">
        <v>473</v>
      </c>
      <c r="G932" s="16" t="s">
        <v>474</v>
      </c>
      <c r="H932" s="16" t="s">
        <v>475</v>
      </c>
      <c r="I932" s="16" t="s">
        <v>4160</v>
      </c>
      <c r="J932" s="16" t="s">
        <v>79</v>
      </c>
      <c r="K932" s="16">
        <v>146.94</v>
      </c>
      <c r="M932" s="15" t="s">
        <v>127</v>
      </c>
      <c r="N932" s="19">
        <v>45667.4394328704</v>
      </c>
    </row>
    <row r="933" spans="1:14" x14ac:dyDescent="0.3">
      <c r="A933" s="23" t="str">
        <f>VLOOKUP(C933,销售员!A:C,3,0)</f>
        <v>行业业务</v>
      </c>
      <c r="B933" s="29">
        <v>818260</v>
      </c>
      <c r="C933" s="16" t="s">
        <v>1206</v>
      </c>
      <c r="D933" s="17" t="s">
        <v>1207</v>
      </c>
      <c r="E933" s="17" t="s">
        <v>4171</v>
      </c>
      <c r="F933" s="16" t="s">
        <v>1208</v>
      </c>
      <c r="G933" s="16" t="s">
        <v>1209</v>
      </c>
      <c r="H933" s="16" t="s">
        <v>1210</v>
      </c>
      <c r="I933" s="16" t="s">
        <v>4158</v>
      </c>
      <c r="J933" s="16" t="s">
        <v>79</v>
      </c>
      <c r="K933" s="16">
        <v>31453.599999999999</v>
      </c>
      <c r="L933" s="18">
        <v>34051.14</v>
      </c>
      <c r="M933" s="15" t="s">
        <v>105</v>
      </c>
      <c r="N933" s="19">
        <v>45667.4538425926</v>
      </c>
    </row>
    <row r="934" spans="1:14" x14ac:dyDescent="0.3">
      <c r="A934" s="23" t="str">
        <f>VLOOKUP(C934,销售员!A:C,3,0)</f>
        <v>行业业务</v>
      </c>
      <c r="B934" s="29">
        <v>818260</v>
      </c>
      <c r="C934" s="16" t="s">
        <v>1206</v>
      </c>
      <c r="D934" s="17" t="s">
        <v>1207</v>
      </c>
      <c r="E934" s="17" t="s">
        <v>4171</v>
      </c>
      <c r="F934" s="16" t="s">
        <v>1208</v>
      </c>
      <c r="G934" s="16" t="s">
        <v>1209</v>
      </c>
      <c r="H934" s="16" t="s">
        <v>1210</v>
      </c>
      <c r="I934" s="16" t="s">
        <v>4159</v>
      </c>
      <c r="J934" s="16" t="s">
        <v>79</v>
      </c>
      <c r="K934" s="16">
        <v>1080.55</v>
      </c>
      <c r="M934" s="15" t="s">
        <v>105</v>
      </c>
      <c r="N934" s="19">
        <v>45667.4538425926</v>
      </c>
    </row>
    <row r="935" spans="1:14" x14ac:dyDescent="0.3">
      <c r="A935" s="23" t="str">
        <f>VLOOKUP(C935,销售员!A:C,3,0)</f>
        <v>行业业务</v>
      </c>
      <c r="B935" s="29">
        <v>818260</v>
      </c>
      <c r="C935" s="16" t="s">
        <v>1206</v>
      </c>
      <c r="D935" s="17" t="s">
        <v>1207</v>
      </c>
      <c r="E935" s="17" t="s">
        <v>4171</v>
      </c>
      <c r="F935" s="16" t="s">
        <v>1208</v>
      </c>
      <c r="G935" s="16" t="s">
        <v>1209</v>
      </c>
      <c r="H935" s="16" t="s">
        <v>1210</v>
      </c>
      <c r="I935" s="16" t="s">
        <v>4161</v>
      </c>
      <c r="J935" s="16" t="s">
        <v>79</v>
      </c>
      <c r="K935" s="16">
        <v>0</v>
      </c>
      <c r="M935" s="15" t="s">
        <v>105</v>
      </c>
      <c r="N935" s="19">
        <v>45667.4538425926</v>
      </c>
    </row>
    <row r="936" spans="1:14" x14ac:dyDescent="0.3">
      <c r="A936" s="23" t="str">
        <f>VLOOKUP(C936,销售员!A:C,3,0)</f>
        <v>行业业务</v>
      </c>
      <c r="B936" s="29">
        <v>818260</v>
      </c>
      <c r="C936" s="16" t="s">
        <v>1206</v>
      </c>
      <c r="D936" s="17" t="s">
        <v>1207</v>
      </c>
      <c r="E936" s="17" t="s">
        <v>4171</v>
      </c>
      <c r="F936" s="16" t="s">
        <v>1208</v>
      </c>
      <c r="G936" s="16" t="s">
        <v>1209</v>
      </c>
      <c r="H936" s="16" t="s">
        <v>1210</v>
      </c>
      <c r="I936" s="16" t="s">
        <v>4160</v>
      </c>
      <c r="J936" s="16" t="s">
        <v>79</v>
      </c>
      <c r="K936" s="16">
        <v>495.46</v>
      </c>
      <c r="M936" s="15" t="s">
        <v>105</v>
      </c>
      <c r="N936" s="19">
        <v>45667.4538425926</v>
      </c>
    </row>
    <row r="937" spans="1:14" x14ac:dyDescent="0.3">
      <c r="A937" s="23" t="str">
        <f>VLOOKUP(C937,销售员!A:C,3,0)</f>
        <v>云贵川渝</v>
      </c>
      <c r="B937" s="29">
        <v>819205</v>
      </c>
      <c r="C937" s="16" t="s">
        <v>896</v>
      </c>
      <c r="D937" s="17" t="s">
        <v>897</v>
      </c>
      <c r="E937" s="17" t="s">
        <v>4165</v>
      </c>
      <c r="F937" s="16" t="s">
        <v>898</v>
      </c>
      <c r="G937" s="16" t="s">
        <v>899</v>
      </c>
      <c r="H937" s="16" t="s">
        <v>900</v>
      </c>
      <c r="I937" s="16" t="s">
        <v>4158</v>
      </c>
      <c r="J937" s="16" t="s">
        <v>79</v>
      </c>
      <c r="K937" s="16">
        <v>1127260.1599999999</v>
      </c>
      <c r="L937" s="18">
        <v>1217743.42</v>
      </c>
      <c r="M937" s="15" t="s">
        <v>54</v>
      </c>
      <c r="N937" s="19">
        <v>45674.434374999997</v>
      </c>
    </row>
    <row r="938" spans="1:14" x14ac:dyDescent="0.3">
      <c r="A938" s="23" t="str">
        <f>VLOOKUP(C938,销售员!A:C,3,0)</f>
        <v>云贵川渝</v>
      </c>
      <c r="B938" s="29">
        <v>819205</v>
      </c>
      <c r="C938" s="16" t="s">
        <v>896</v>
      </c>
      <c r="D938" s="17" t="s">
        <v>897</v>
      </c>
      <c r="E938" s="17" t="s">
        <v>4165</v>
      </c>
      <c r="F938" s="16" t="s">
        <v>898</v>
      </c>
      <c r="G938" s="16" t="s">
        <v>899</v>
      </c>
      <c r="H938" s="16" t="s">
        <v>900</v>
      </c>
      <c r="I938" s="16" t="s">
        <v>4159</v>
      </c>
      <c r="J938" s="16" t="s">
        <v>79</v>
      </c>
      <c r="K938" s="16">
        <v>6597.49</v>
      </c>
      <c r="M938" s="15" t="s">
        <v>54</v>
      </c>
      <c r="N938" s="19">
        <v>45674.434374999997</v>
      </c>
    </row>
    <row r="939" spans="1:14" x14ac:dyDescent="0.3">
      <c r="A939" s="23" t="str">
        <f>VLOOKUP(C939,销售员!A:C,3,0)</f>
        <v>云贵川渝</v>
      </c>
      <c r="B939" s="29">
        <v>819205</v>
      </c>
      <c r="C939" s="16" t="s">
        <v>896</v>
      </c>
      <c r="D939" s="17" t="s">
        <v>897</v>
      </c>
      <c r="E939" s="17" t="s">
        <v>4165</v>
      </c>
      <c r="F939" s="16" t="s">
        <v>898</v>
      </c>
      <c r="G939" s="16" t="s">
        <v>899</v>
      </c>
      <c r="H939" s="16" t="s">
        <v>900</v>
      </c>
      <c r="I939" s="16" t="s">
        <v>4161</v>
      </c>
      <c r="J939" s="16" t="s">
        <v>79</v>
      </c>
      <c r="K939" s="16">
        <v>11818.34</v>
      </c>
      <c r="M939" s="15" t="s">
        <v>54</v>
      </c>
      <c r="N939" s="19">
        <v>45674.434374999997</v>
      </c>
    </row>
    <row r="940" spans="1:14" x14ac:dyDescent="0.3">
      <c r="A940" s="23" t="str">
        <f>VLOOKUP(C940,销售员!A:C,3,0)</f>
        <v>云贵川渝</v>
      </c>
      <c r="B940" s="29">
        <v>819205</v>
      </c>
      <c r="C940" s="16" t="s">
        <v>896</v>
      </c>
      <c r="D940" s="17" t="s">
        <v>897</v>
      </c>
      <c r="E940" s="17" t="s">
        <v>4165</v>
      </c>
      <c r="F940" s="16" t="s">
        <v>898</v>
      </c>
      <c r="G940" s="16" t="s">
        <v>899</v>
      </c>
      <c r="H940" s="16" t="s">
        <v>900</v>
      </c>
      <c r="I940" s="16" t="s">
        <v>4160</v>
      </c>
      <c r="J940" s="16" t="s">
        <v>79</v>
      </c>
      <c r="K940" s="16">
        <v>17266.849999999999</v>
      </c>
      <c r="M940" s="15" t="s">
        <v>54</v>
      </c>
      <c r="N940" s="19">
        <v>45674.434374999997</v>
      </c>
    </row>
    <row r="941" spans="1:14" x14ac:dyDescent="0.3">
      <c r="A941" s="23" t="str">
        <f>VLOOKUP(C941,销售员!A:C,3,0)</f>
        <v>广深</v>
      </c>
      <c r="B941" s="29">
        <v>818276</v>
      </c>
      <c r="C941" s="16" t="s">
        <v>843</v>
      </c>
      <c r="D941" s="17" t="s">
        <v>1212</v>
      </c>
      <c r="E941" s="17" t="s">
        <v>4165</v>
      </c>
      <c r="F941" s="16" t="s">
        <v>845</v>
      </c>
      <c r="G941" s="16" t="s">
        <v>1213</v>
      </c>
      <c r="H941" s="16" t="s">
        <v>1214</v>
      </c>
      <c r="I941" s="16" t="s">
        <v>4158</v>
      </c>
      <c r="J941" s="16" t="s">
        <v>79</v>
      </c>
      <c r="K941" s="16">
        <v>146495.35999999999</v>
      </c>
      <c r="L941" s="18">
        <v>191027.3</v>
      </c>
      <c r="M941" s="15" t="s">
        <v>94</v>
      </c>
      <c r="N941" s="19">
        <v>45667.481736111098</v>
      </c>
    </row>
    <row r="942" spans="1:14" x14ac:dyDescent="0.3">
      <c r="A942" s="23" t="str">
        <f>VLOOKUP(C942,销售员!A:C,3,0)</f>
        <v>广深</v>
      </c>
      <c r="B942" s="29">
        <v>818276</v>
      </c>
      <c r="C942" s="16" t="s">
        <v>843</v>
      </c>
      <c r="D942" s="17" t="s">
        <v>1212</v>
      </c>
      <c r="E942" s="17" t="s">
        <v>4165</v>
      </c>
      <c r="F942" s="16" t="s">
        <v>845</v>
      </c>
      <c r="G942" s="16" t="s">
        <v>1213</v>
      </c>
      <c r="H942" s="16" t="s">
        <v>1214</v>
      </c>
      <c r="I942" s="16" t="s">
        <v>4159</v>
      </c>
      <c r="J942" s="16" t="s">
        <v>79</v>
      </c>
      <c r="K942" s="16">
        <v>32478.959999999999</v>
      </c>
      <c r="M942" s="15" t="s">
        <v>94</v>
      </c>
      <c r="N942" s="19">
        <v>45667.481736111098</v>
      </c>
    </row>
    <row r="943" spans="1:14" x14ac:dyDescent="0.3">
      <c r="A943" s="23" t="str">
        <f>VLOOKUP(C943,销售员!A:C,3,0)</f>
        <v>广深</v>
      </c>
      <c r="B943" s="29">
        <v>818276</v>
      </c>
      <c r="C943" s="16" t="s">
        <v>843</v>
      </c>
      <c r="D943" s="17" t="s">
        <v>1212</v>
      </c>
      <c r="E943" s="17" t="s">
        <v>4165</v>
      </c>
      <c r="F943" s="16" t="s">
        <v>845</v>
      </c>
      <c r="G943" s="16" t="s">
        <v>1213</v>
      </c>
      <c r="H943" s="16" t="s">
        <v>1214</v>
      </c>
      <c r="I943" s="16" t="s">
        <v>4161</v>
      </c>
      <c r="J943" s="16" t="s">
        <v>79</v>
      </c>
      <c r="K943" s="16">
        <v>731.24</v>
      </c>
      <c r="M943" s="15" t="s">
        <v>94</v>
      </c>
      <c r="N943" s="19">
        <v>45667.481736111098</v>
      </c>
    </row>
    <row r="944" spans="1:14" x14ac:dyDescent="0.3">
      <c r="A944" s="23" t="str">
        <f>VLOOKUP(C944,销售员!A:C,3,0)</f>
        <v>广深</v>
      </c>
      <c r="B944" s="29">
        <v>818276</v>
      </c>
      <c r="C944" s="16" t="s">
        <v>843</v>
      </c>
      <c r="D944" s="17" t="s">
        <v>1212</v>
      </c>
      <c r="E944" s="17" t="s">
        <v>4165</v>
      </c>
      <c r="F944" s="16" t="s">
        <v>845</v>
      </c>
      <c r="G944" s="16" t="s">
        <v>1213</v>
      </c>
      <c r="H944" s="16" t="s">
        <v>1214</v>
      </c>
      <c r="I944" s="16" t="s">
        <v>4160</v>
      </c>
      <c r="J944" s="16" t="s">
        <v>79</v>
      </c>
      <c r="K944" s="16">
        <v>2725.5</v>
      </c>
      <c r="M944" s="15" t="s">
        <v>94</v>
      </c>
      <c r="N944" s="19">
        <v>45667.481736111098</v>
      </c>
    </row>
    <row r="945" spans="1:14" x14ac:dyDescent="0.3">
      <c r="A945" s="23" t="str">
        <f>VLOOKUP(C945,销售员!A:C,3,0)</f>
        <v>云贵川渝</v>
      </c>
      <c r="B945" s="29">
        <v>818230</v>
      </c>
      <c r="C945" s="16" t="s">
        <v>1218</v>
      </c>
      <c r="D945" s="17" t="s">
        <v>1219</v>
      </c>
      <c r="E945" s="17" t="s">
        <v>4165</v>
      </c>
      <c r="F945" s="16" t="s">
        <v>1220</v>
      </c>
      <c r="G945" s="16" t="s">
        <v>1221</v>
      </c>
      <c r="H945" s="16" t="s">
        <v>1222</v>
      </c>
      <c r="I945" s="16" t="s">
        <v>4158</v>
      </c>
      <c r="J945" s="16" t="s">
        <v>79</v>
      </c>
      <c r="K945" s="16">
        <v>101437.96</v>
      </c>
      <c r="L945" s="18">
        <v>118975.76</v>
      </c>
      <c r="M945" s="15" t="s">
        <v>54</v>
      </c>
      <c r="N945" s="19">
        <v>45667.482719907399</v>
      </c>
    </row>
    <row r="946" spans="1:14" x14ac:dyDescent="0.3">
      <c r="A946" s="23" t="str">
        <f>VLOOKUP(C946,销售员!A:C,3,0)</f>
        <v>云贵川渝</v>
      </c>
      <c r="B946" s="29">
        <v>818230</v>
      </c>
      <c r="C946" s="16" t="s">
        <v>1218</v>
      </c>
      <c r="D946" s="17" t="s">
        <v>1219</v>
      </c>
      <c r="E946" s="17" t="s">
        <v>4165</v>
      </c>
      <c r="F946" s="16" t="s">
        <v>1220</v>
      </c>
      <c r="G946" s="16" t="s">
        <v>1221</v>
      </c>
      <c r="H946" s="16" t="s">
        <v>1222</v>
      </c>
      <c r="I946" s="16" t="s">
        <v>4159</v>
      </c>
      <c r="J946" s="16" t="s">
        <v>79</v>
      </c>
      <c r="K946" s="16">
        <v>9167.24</v>
      </c>
      <c r="M946" s="15" t="s">
        <v>54</v>
      </c>
      <c r="N946" s="19">
        <v>45667.482719907399</v>
      </c>
    </row>
    <row r="947" spans="1:14" x14ac:dyDescent="0.3">
      <c r="A947" s="23" t="str">
        <f>VLOOKUP(C947,销售员!A:C,3,0)</f>
        <v>云贵川渝</v>
      </c>
      <c r="B947" s="29">
        <v>818230</v>
      </c>
      <c r="C947" s="16" t="s">
        <v>1218</v>
      </c>
      <c r="D947" s="17" t="s">
        <v>1219</v>
      </c>
      <c r="E947" s="17" t="s">
        <v>4165</v>
      </c>
      <c r="F947" s="16" t="s">
        <v>1220</v>
      </c>
      <c r="G947" s="16" t="s">
        <v>1221</v>
      </c>
      <c r="H947" s="16" t="s">
        <v>1222</v>
      </c>
      <c r="I947" s="16" t="s">
        <v>4161</v>
      </c>
      <c r="J947" s="16" t="s">
        <v>79</v>
      </c>
      <c r="K947" s="16">
        <v>1332.26</v>
      </c>
      <c r="M947" s="15" t="s">
        <v>54</v>
      </c>
      <c r="N947" s="19">
        <v>45667.482719907399</v>
      </c>
    </row>
    <row r="948" spans="1:14" x14ac:dyDescent="0.3">
      <c r="A948" s="23" t="str">
        <f>VLOOKUP(C948,销售员!A:C,3,0)</f>
        <v>云贵川渝</v>
      </c>
      <c r="B948" s="29">
        <v>818230</v>
      </c>
      <c r="C948" s="16" t="s">
        <v>1218</v>
      </c>
      <c r="D948" s="17" t="s">
        <v>1219</v>
      </c>
      <c r="E948" s="17" t="s">
        <v>4165</v>
      </c>
      <c r="F948" s="16" t="s">
        <v>1220</v>
      </c>
      <c r="G948" s="16" t="s">
        <v>1221</v>
      </c>
      <c r="H948" s="16" t="s">
        <v>1222</v>
      </c>
      <c r="I948" s="16" t="s">
        <v>4160</v>
      </c>
      <c r="J948" s="16" t="s">
        <v>79</v>
      </c>
      <c r="K948" s="16">
        <v>1684.39</v>
      </c>
      <c r="M948" s="15" t="s">
        <v>54</v>
      </c>
      <c r="N948" s="19">
        <v>45667.482719907399</v>
      </c>
    </row>
    <row r="949" spans="1:14" x14ac:dyDescent="0.3">
      <c r="A949" s="23" t="str">
        <f>VLOOKUP(C949,销售员!A:C,3,0)</f>
        <v>陕豫鲁</v>
      </c>
      <c r="B949" s="29">
        <v>818258</v>
      </c>
      <c r="C949" s="16" t="s">
        <v>354</v>
      </c>
      <c r="D949" s="17" t="s">
        <v>2749</v>
      </c>
      <c r="E949" s="17" t="s">
        <v>4165</v>
      </c>
      <c r="F949" s="16" t="s">
        <v>2750</v>
      </c>
      <c r="G949" s="16" t="s">
        <v>2751</v>
      </c>
      <c r="H949" s="16" t="s">
        <v>2752</v>
      </c>
      <c r="I949" s="16" t="s">
        <v>4158</v>
      </c>
      <c r="J949" s="16" t="s">
        <v>79</v>
      </c>
      <c r="K949" s="16">
        <v>51409.13</v>
      </c>
      <c r="L949" s="18">
        <v>55618.080000000002</v>
      </c>
      <c r="M949" s="15" t="s">
        <v>105</v>
      </c>
      <c r="N949" s="19">
        <v>45667.588946759301</v>
      </c>
    </row>
    <row r="950" spans="1:14" x14ac:dyDescent="0.3">
      <c r="A950" s="23" t="str">
        <f>VLOOKUP(C950,销售员!A:C,3,0)</f>
        <v>陕豫鲁</v>
      </c>
      <c r="B950" s="29">
        <v>818258</v>
      </c>
      <c r="C950" s="16" t="s">
        <v>354</v>
      </c>
      <c r="D950" s="17" t="s">
        <v>2749</v>
      </c>
      <c r="E950" s="17" t="s">
        <v>4165</v>
      </c>
      <c r="F950" s="16" t="s">
        <v>2750</v>
      </c>
      <c r="G950" s="16" t="s">
        <v>2751</v>
      </c>
      <c r="H950" s="16" t="s">
        <v>2752</v>
      </c>
      <c r="I950" s="16" t="s">
        <v>4159</v>
      </c>
      <c r="J950" s="16" t="s">
        <v>79</v>
      </c>
      <c r="K950" s="16">
        <v>0</v>
      </c>
      <c r="M950" s="15" t="s">
        <v>105</v>
      </c>
      <c r="N950" s="19">
        <v>45667.588946759301</v>
      </c>
    </row>
    <row r="951" spans="1:14" x14ac:dyDescent="0.3">
      <c r="A951" s="23" t="str">
        <f>VLOOKUP(C951,销售员!A:C,3,0)</f>
        <v>陕豫鲁</v>
      </c>
      <c r="B951" s="29">
        <v>818258</v>
      </c>
      <c r="C951" s="16" t="s">
        <v>354</v>
      </c>
      <c r="D951" s="17" t="s">
        <v>2749</v>
      </c>
      <c r="E951" s="17" t="s">
        <v>4165</v>
      </c>
      <c r="F951" s="16" t="s">
        <v>2750</v>
      </c>
      <c r="G951" s="16" t="s">
        <v>2751</v>
      </c>
      <c r="H951" s="16" t="s">
        <v>2752</v>
      </c>
      <c r="I951" s="16" t="s">
        <v>4161</v>
      </c>
      <c r="J951" s="16" t="s">
        <v>79</v>
      </c>
      <c r="K951" s="16">
        <v>681.43</v>
      </c>
      <c r="M951" s="15" t="s">
        <v>105</v>
      </c>
      <c r="N951" s="19">
        <v>45667.588946759301</v>
      </c>
    </row>
    <row r="952" spans="1:14" x14ac:dyDescent="0.3">
      <c r="A952" s="23" t="str">
        <f>VLOOKUP(C952,销售员!A:C,3,0)</f>
        <v>陕豫鲁</v>
      </c>
      <c r="B952" s="29">
        <v>818258</v>
      </c>
      <c r="C952" s="16" t="s">
        <v>354</v>
      </c>
      <c r="D952" s="17" t="s">
        <v>2749</v>
      </c>
      <c r="E952" s="17" t="s">
        <v>4165</v>
      </c>
      <c r="F952" s="16" t="s">
        <v>2750</v>
      </c>
      <c r="G952" s="16" t="s">
        <v>2751</v>
      </c>
      <c r="H952" s="16" t="s">
        <v>2752</v>
      </c>
      <c r="I952" s="16" t="s">
        <v>4160</v>
      </c>
      <c r="J952" s="16" t="s">
        <v>79</v>
      </c>
      <c r="K952" s="16">
        <v>782.74</v>
      </c>
      <c r="M952" s="15" t="s">
        <v>105</v>
      </c>
      <c r="N952" s="19">
        <v>45667.588946759301</v>
      </c>
    </row>
    <row r="953" spans="1:14" x14ac:dyDescent="0.3">
      <c r="A953" s="23" t="str">
        <f>VLOOKUP(C953,销售员!A:C,3,0)</f>
        <v>福建</v>
      </c>
      <c r="B953" s="29">
        <v>818343</v>
      </c>
      <c r="C953" s="16" t="s">
        <v>226</v>
      </c>
      <c r="D953" s="17" t="s">
        <v>1203</v>
      </c>
      <c r="E953" s="17" t="s">
        <v>4165</v>
      </c>
      <c r="F953" s="16" t="s">
        <v>756</v>
      </c>
      <c r="G953" s="16" t="s">
        <v>1204</v>
      </c>
      <c r="H953" s="16" t="s">
        <v>1205</v>
      </c>
      <c r="I953" s="16" t="s">
        <v>4158</v>
      </c>
      <c r="J953" s="16" t="s">
        <v>79</v>
      </c>
      <c r="K953" s="16">
        <v>12278.75</v>
      </c>
      <c r="L953" s="18">
        <v>14142.95</v>
      </c>
      <c r="M953" s="15" t="s">
        <v>94</v>
      </c>
      <c r="N953" s="19">
        <v>45667.603611111103</v>
      </c>
    </row>
    <row r="954" spans="1:14" x14ac:dyDescent="0.3">
      <c r="A954" s="23" t="str">
        <f>VLOOKUP(C954,销售员!A:C,3,0)</f>
        <v>福建</v>
      </c>
      <c r="B954" s="29">
        <v>818343</v>
      </c>
      <c r="C954" s="16" t="s">
        <v>226</v>
      </c>
      <c r="D954" s="17" t="s">
        <v>1203</v>
      </c>
      <c r="E954" s="17" t="s">
        <v>4165</v>
      </c>
      <c r="F954" s="16" t="s">
        <v>756</v>
      </c>
      <c r="G954" s="16" t="s">
        <v>1204</v>
      </c>
      <c r="H954" s="16" t="s">
        <v>1205</v>
      </c>
      <c r="I954" s="16" t="s">
        <v>4159</v>
      </c>
      <c r="J954" s="16" t="s">
        <v>79</v>
      </c>
      <c r="K954" s="16">
        <v>877.75</v>
      </c>
      <c r="M954" s="15" t="s">
        <v>94</v>
      </c>
      <c r="N954" s="19">
        <v>45667.603611111103</v>
      </c>
    </row>
    <row r="955" spans="1:14" x14ac:dyDescent="0.3">
      <c r="A955" s="23" t="str">
        <f>VLOOKUP(C955,销售员!A:C,3,0)</f>
        <v>福建</v>
      </c>
      <c r="B955" s="29">
        <v>818343</v>
      </c>
      <c r="C955" s="16" t="s">
        <v>226</v>
      </c>
      <c r="D955" s="17" t="s">
        <v>1203</v>
      </c>
      <c r="E955" s="17" t="s">
        <v>4165</v>
      </c>
      <c r="F955" s="16" t="s">
        <v>756</v>
      </c>
      <c r="G955" s="16" t="s">
        <v>1204</v>
      </c>
      <c r="H955" s="16" t="s">
        <v>1205</v>
      </c>
      <c r="I955" s="16" t="s">
        <v>4161</v>
      </c>
      <c r="J955" s="16" t="s">
        <v>79</v>
      </c>
      <c r="K955" s="16">
        <v>149.69999999999999</v>
      </c>
      <c r="M955" s="15" t="s">
        <v>94</v>
      </c>
      <c r="N955" s="19">
        <v>45667.603611111103</v>
      </c>
    </row>
    <row r="956" spans="1:14" x14ac:dyDescent="0.3">
      <c r="A956" s="23" t="str">
        <f>VLOOKUP(C956,销售员!A:C,3,0)</f>
        <v>福建</v>
      </c>
      <c r="B956" s="29">
        <v>818343</v>
      </c>
      <c r="C956" s="16" t="s">
        <v>226</v>
      </c>
      <c r="D956" s="17" t="s">
        <v>1203</v>
      </c>
      <c r="E956" s="17" t="s">
        <v>4165</v>
      </c>
      <c r="F956" s="16" t="s">
        <v>756</v>
      </c>
      <c r="G956" s="16" t="s">
        <v>1204</v>
      </c>
      <c r="H956" s="16" t="s">
        <v>1205</v>
      </c>
      <c r="I956" s="16" t="s">
        <v>4160</v>
      </c>
      <c r="J956" s="16" t="s">
        <v>79</v>
      </c>
      <c r="K956" s="16">
        <v>200.3</v>
      </c>
      <c r="M956" s="15" t="s">
        <v>94</v>
      </c>
      <c r="N956" s="19">
        <v>45667.603611111103</v>
      </c>
    </row>
    <row r="957" spans="1:14" x14ac:dyDescent="0.3">
      <c r="A957" s="23" t="str">
        <f>VLOOKUP(C957,销售员!A:C,3,0)</f>
        <v>云贵川渝</v>
      </c>
      <c r="B957" s="29">
        <v>818323</v>
      </c>
      <c r="C957" s="16" t="s">
        <v>199</v>
      </c>
      <c r="D957" s="17" t="s">
        <v>1230</v>
      </c>
      <c r="E957" s="17" t="s">
        <v>4165</v>
      </c>
      <c r="F957" s="16" t="s">
        <v>1231</v>
      </c>
      <c r="G957" s="16" t="s">
        <v>1232</v>
      </c>
      <c r="H957" s="16" t="s">
        <v>1233</v>
      </c>
      <c r="I957" s="16" t="s">
        <v>4158</v>
      </c>
      <c r="J957" s="16" t="s">
        <v>79</v>
      </c>
      <c r="K957" s="16">
        <v>3906.24</v>
      </c>
      <c r="L957" s="18">
        <v>4495.2</v>
      </c>
      <c r="M957" s="15" t="s">
        <v>54</v>
      </c>
      <c r="N957" s="19">
        <v>45667.606006944399</v>
      </c>
    </row>
    <row r="958" spans="1:14" x14ac:dyDescent="0.3">
      <c r="A958" s="23" t="str">
        <f>VLOOKUP(C958,销售员!A:C,3,0)</f>
        <v>云贵川渝</v>
      </c>
      <c r="B958" s="29">
        <v>818323</v>
      </c>
      <c r="C958" s="16" t="s">
        <v>199</v>
      </c>
      <c r="D958" s="17" t="s">
        <v>1230</v>
      </c>
      <c r="E958" s="17" t="s">
        <v>4165</v>
      </c>
      <c r="F958" s="16" t="s">
        <v>1231</v>
      </c>
      <c r="G958" s="16" t="s">
        <v>1232</v>
      </c>
      <c r="H958" s="16" t="s">
        <v>1233</v>
      </c>
      <c r="I958" s="16" t="s">
        <v>4159</v>
      </c>
      <c r="J958" s="16" t="s">
        <v>79</v>
      </c>
      <c r="K958" s="16">
        <v>277.7</v>
      </c>
      <c r="M958" s="15" t="s">
        <v>54</v>
      </c>
      <c r="N958" s="19">
        <v>45667.606006944399</v>
      </c>
    </row>
    <row r="959" spans="1:14" x14ac:dyDescent="0.3">
      <c r="A959" s="23" t="str">
        <f>VLOOKUP(C959,销售员!A:C,3,0)</f>
        <v>云贵川渝</v>
      </c>
      <c r="B959" s="29">
        <v>818323</v>
      </c>
      <c r="C959" s="16" t="s">
        <v>199</v>
      </c>
      <c r="D959" s="17" t="s">
        <v>1230</v>
      </c>
      <c r="E959" s="17" t="s">
        <v>4165</v>
      </c>
      <c r="F959" s="16" t="s">
        <v>1231</v>
      </c>
      <c r="G959" s="16" t="s">
        <v>1232</v>
      </c>
      <c r="H959" s="16" t="s">
        <v>1233</v>
      </c>
      <c r="I959" s="16" t="s">
        <v>4161</v>
      </c>
      <c r="J959" s="16" t="s">
        <v>79</v>
      </c>
      <c r="K959" s="16">
        <v>45.28</v>
      </c>
      <c r="M959" s="15" t="s">
        <v>54</v>
      </c>
      <c r="N959" s="19">
        <v>45667.606006944399</v>
      </c>
    </row>
    <row r="960" spans="1:14" x14ac:dyDescent="0.3">
      <c r="A960" s="23" t="str">
        <f>VLOOKUP(C960,销售员!A:C,3,0)</f>
        <v>云贵川渝</v>
      </c>
      <c r="B960" s="29">
        <v>818323</v>
      </c>
      <c r="C960" s="16" t="s">
        <v>199</v>
      </c>
      <c r="D960" s="17" t="s">
        <v>1230</v>
      </c>
      <c r="E960" s="17" t="s">
        <v>4165</v>
      </c>
      <c r="F960" s="16" t="s">
        <v>1231</v>
      </c>
      <c r="G960" s="16" t="s">
        <v>1232</v>
      </c>
      <c r="H960" s="16" t="s">
        <v>1233</v>
      </c>
      <c r="I960" s="16" t="s">
        <v>4160</v>
      </c>
      <c r="J960" s="16" t="s">
        <v>79</v>
      </c>
      <c r="K960" s="16">
        <v>63.7</v>
      </c>
      <c r="M960" s="15" t="s">
        <v>54</v>
      </c>
      <c r="N960" s="19">
        <v>45667.606006944399</v>
      </c>
    </row>
    <row r="961" spans="1:14" x14ac:dyDescent="0.3">
      <c r="A961" s="23" t="str">
        <f>VLOOKUP(C961,销售员!A:C,3,0)</f>
        <v>福建</v>
      </c>
      <c r="B961" s="29">
        <v>818351</v>
      </c>
      <c r="C961" s="16" t="s">
        <v>226</v>
      </c>
      <c r="D961" s="17" t="s">
        <v>1170</v>
      </c>
      <c r="E961" s="17" t="s">
        <v>4165</v>
      </c>
      <c r="F961" s="16" t="s">
        <v>756</v>
      </c>
      <c r="G961" s="16" t="s">
        <v>1171</v>
      </c>
      <c r="H961" s="16" t="s">
        <v>1172</v>
      </c>
      <c r="I961" s="16" t="s">
        <v>4158</v>
      </c>
      <c r="J961" s="16" t="s">
        <v>79</v>
      </c>
      <c r="K961" s="16">
        <v>5008.76</v>
      </c>
      <c r="L961" s="18">
        <v>5616</v>
      </c>
      <c r="M961" s="15" t="s">
        <v>94</v>
      </c>
      <c r="N961" s="19">
        <v>45667.6093287037</v>
      </c>
    </row>
    <row r="962" spans="1:14" x14ac:dyDescent="0.3">
      <c r="A962" s="23" t="str">
        <f>VLOOKUP(C962,销售员!A:C,3,0)</f>
        <v>福建</v>
      </c>
      <c r="B962" s="29">
        <v>818351</v>
      </c>
      <c r="C962" s="16" t="s">
        <v>226</v>
      </c>
      <c r="D962" s="17" t="s">
        <v>1170</v>
      </c>
      <c r="E962" s="17" t="s">
        <v>4165</v>
      </c>
      <c r="F962" s="16" t="s">
        <v>756</v>
      </c>
      <c r="G962" s="16" t="s">
        <v>1171</v>
      </c>
      <c r="H962" s="16" t="s">
        <v>1172</v>
      </c>
      <c r="I962" s="16" t="s">
        <v>4159</v>
      </c>
      <c r="J962" s="16" t="s">
        <v>79</v>
      </c>
      <c r="K962" s="16">
        <v>224.85</v>
      </c>
      <c r="M962" s="15" t="s">
        <v>94</v>
      </c>
      <c r="N962" s="19">
        <v>45667.6093287037</v>
      </c>
    </row>
    <row r="963" spans="1:14" x14ac:dyDescent="0.3">
      <c r="A963" s="23" t="str">
        <f>VLOOKUP(C963,销售员!A:C,3,0)</f>
        <v>福建</v>
      </c>
      <c r="B963" s="29">
        <v>818351</v>
      </c>
      <c r="C963" s="16" t="s">
        <v>226</v>
      </c>
      <c r="D963" s="17" t="s">
        <v>1170</v>
      </c>
      <c r="E963" s="17" t="s">
        <v>4165</v>
      </c>
      <c r="F963" s="16" t="s">
        <v>756</v>
      </c>
      <c r="G963" s="16" t="s">
        <v>1171</v>
      </c>
      <c r="H963" s="16" t="s">
        <v>1172</v>
      </c>
      <c r="I963" s="16" t="s">
        <v>4161</v>
      </c>
      <c r="J963" s="16" t="s">
        <v>79</v>
      </c>
      <c r="K963" s="16">
        <v>49.94</v>
      </c>
      <c r="M963" s="15" t="s">
        <v>94</v>
      </c>
      <c r="N963" s="19">
        <v>45667.6093287037</v>
      </c>
    </row>
    <row r="964" spans="1:14" x14ac:dyDescent="0.3">
      <c r="A964" s="23" t="str">
        <f>VLOOKUP(C964,销售员!A:C,3,0)</f>
        <v>福建</v>
      </c>
      <c r="B964" s="29">
        <v>818351</v>
      </c>
      <c r="C964" s="16" t="s">
        <v>226</v>
      </c>
      <c r="D964" s="17" t="s">
        <v>1170</v>
      </c>
      <c r="E964" s="17" t="s">
        <v>4165</v>
      </c>
      <c r="F964" s="16" t="s">
        <v>756</v>
      </c>
      <c r="G964" s="16" t="s">
        <v>1171</v>
      </c>
      <c r="H964" s="16" t="s">
        <v>1172</v>
      </c>
      <c r="I964" s="16" t="s">
        <v>4160</v>
      </c>
      <c r="J964" s="16" t="s">
        <v>79</v>
      </c>
      <c r="K964" s="16">
        <v>79.72</v>
      </c>
      <c r="M964" s="15" t="s">
        <v>94</v>
      </c>
      <c r="N964" s="19">
        <v>45667.6093287037</v>
      </c>
    </row>
    <row r="965" spans="1:14" x14ac:dyDescent="0.3">
      <c r="A965" s="23" t="str">
        <f>VLOOKUP(C965,销售员!A:C,3,0)</f>
        <v>福建</v>
      </c>
      <c r="B965" s="29">
        <v>818368</v>
      </c>
      <c r="C965" s="16" t="s">
        <v>822</v>
      </c>
      <c r="D965" s="17" t="s">
        <v>1239</v>
      </c>
      <c r="E965" s="17" t="s">
        <v>4165</v>
      </c>
      <c r="F965" s="16" t="s">
        <v>747</v>
      </c>
      <c r="G965" s="16" t="s">
        <v>1240</v>
      </c>
      <c r="H965" s="16" t="s">
        <v>1241</v>
      </c>
      <c r="I965" s="16" t="s">
        <v>4158</v>
      </c>
      <c r="J965" s="16" t="s">
        <v>79</v>
      </c>
      <c r="K965" s="16">
        <v>16475913.84</v>
      </c>
      <c r="L965" s="18">
        <v>17950437.800000001</v>
      </c>
      <c r="M965" s="15" t="s">
        <v>94</v>
      </c>
      <c r="N965" s="19">
        <v>45667.643726851798</v>
      </c>
    </row>
    <row r="966" spans="1:14" x14ac:dyDescent="0.3">
      <c r="A966" s="23" t="str">
        <f>VLOOKUP(C966,销售员!A:C,3,0)</f>
        <v>福建</v>
      </c>
      <c r="B966" s="29">
        <v>818368</v>
      </c>
      <c r="C966" s="16" t="s">
        <v>822</v>
      </c>
      <c r="D966" s="17" t="s">
        <v>1239</v>
      </c>
      <c r="E966" s="17" t="s">
        <v>4165</v>
      </c>
      <c r="F966" s="16" t="s">
        <v>747</v>
      </c>
      <c r="G966" s="16" t="s">
        <v>1240</v>
      </c>
      <c r="H966" s="16" t="s">
        <v>1241</v>
      </c>
      <c r="I966" s="16" t="s">
        <v>4159</v>
      </c>
      <c r="J966" s="16" t="s">
        <v>79</v>
      </c>
      <c r="K966" s="16">
        <v>198900.34</v>
      </c>
      <c r="M966" s="15" t="s">
        <v>94</v>
      </c>
      <c r="N966" s="19">
        <v>45667.643726851798</v>
      </c>
    </row>
    <row r="967" spans="1:14" x14ac:dyDescent="0.3">
      <c r="A967" s="23" t="str">
        <f>VLOOKUP(C967,销售员!A:C,3,0)</f>
        <v>福建</v>
      </c>
      <c r="B967" s="29">
        <v>818368</v>
      </c>
      <c r="C967" s="16" t="s">
        <v>822</v>
      </c>
      <c r="D967" s="17" t="s">
        <v>1239</v>
      </c>
      <c r="E967" s="17" t="s">
        <v>4165</v>
      </c>
      <c r="F967" s="16" t="s">
        <v>747</v>
      </c>
      <c r="G967" s="16" t="s">
        <v>1240</v>
      </c>
      <c r="H967" s="16" t="s">
        <v>1241</v>
      </c>
      <c r="I967" s="16" t="s">
        <v>4161</v>
      </c>
      <c r="J967" s="16" t="s">
        <v>79</v>
      </c>
      <c r="K967" s="16">
        <v>213857.45</v>
      </c>
      <c r="M967" s="15" t="s">
        <v>94</v>
      </c>
      <c r="N967" s="19">
        <v>45667.643726851798</v>
      </c>
    </row>
    <row r="968" spans="1:14" x14ac:dyDescent="0.3">
      <c r="A968" s="23" t="str">
        <f>VLOOKUP(C968,销售员!A:C,3,0)</f>
        <v>福建</v>
      </c>
      <c r="B968" s="29">
        <v>818368</v>
      </c>
      <c r="C968" s="16" t="s">
        <v>822</v>
      </c>
      <c r="D968" s="17" t="s">
        <v>1239</v>
      </c>
      <c r="E968" s="17" t="s">
        <v>4165</v>
      </c>
      <c r="F968" s="16" t="s">
        <v>747</v>
      </c>
      <c r="G968" s="16" t="s">
        <v>1240</v>
      </c>
      <c r="H968" s="16" t="s">
        <v>1241</v>
      </c>
      <c r="I968" s="16" t="s">
        <v>4160</v>
      </c>
      <c r="J968" s="16" t="s">
        <v>79</v>
      </c>
      <c r="K968" s="16">
        <v>253954.39</v>
      </c>
      <c r="M968" s="15" t="s">
        <v>94</v>
      </c>
      <c r="N968" s="19">
        <v>45667.643726851798</v>
      </c>
    </row>
    <row r="969" spans="1:14" x14ac:dyDescent="0.3">
      <c r="A969" s="23" t="str">
        <f>VLOOKUP(C969,销售员!A:C,3,0)</f>
        <v>云贵川渝</v>
      </c>
      <c r="B969" s="29">
        <v>818306</v>
      </c>
      <c r="C969" s="16" t="s">
        <v>1245</v>
      </c>
      <c r="D969" s="17" t="s">
        <v>1246</v>
      </c>
      <c r="E969" s="17" t="s">
        <v>4165</v>
      </c>
      <c r="F969" s="16" t="s">
        <v>1247</v>
      </c>
      <c r="G969" s="16" t="s">
        <v>1248</v>
      </c>
      <c r="H969" s="16" t="s">
        <v>1249</v>
      </c>
      <c r="I969" s="16" t="s">
        <v>4166</v>
      </c>
      <c r="J969" s="16" t="s">
        <v>79</v>
      </c>
      <c r="K969" s="16">
        <v>20713.22</v>
      </c>
      <c r="L969" s="18">
        <v>25094.84</v>
      </c>
      <c r="M969" s="15" t="s">
        <v>54</v>
      </c>
      <c r="N969" s="19">
        <v>45667.659409722197</v>
      </c>
    </row>
    <row r="970" spans="1:14" x14ac:dyDescent="0.3">
      <c r="A970" s="23" t="str">
        <f>VLOOKUP(C970,销售员!A:C,3,0)</f>
        <v>云贵川渝</v>
      </c>
      <c r="B970" s="29">
        <v>818306</v>
      </c>
      <c r="C970" s="16" t="s">
        <v>1245</v>
      </c>
      <c r="D970" s="17" t="s">
        <v>1246</v>
      </c>
      <c r="E970" s="17" t="s">
        <v>4165</v>
      </c>
      <c r="F970" s="16" t="s">
        <v>1247</v>
      </c>
      <c r="G970" s="16" t="s">
        <v>1248</v>
      </c>
      <c r="H970" s="16" t="s">
        <v>1249</v>
      </c>
      <c r="I970" s="16" t="s">
        <v>4167</v>
      </c>
      <c r="J970" s="16" t="s">
        <v>79</v>
      </c>
      <c r="K970" s="16">
        <v>2620.04</v>
      </c>
      <c r="M970" s="15" t="s">
        <v>54</v>
      </c>
      <c r="N970" s="19">
        <v>45667.659409722197</v>
      </c>
    </row>
    <row r="971" spans="1:14" x14ac:dyDescent="0.3">
      <c r="A971" s="23" t="str">
        <f>VLOOKUP(C971,销售员!A:C,3,0)</f>
        <v>云贵川渝</v>
      </c>
      <c r="B971" s="29">
        <v>818306</v>
      </c>
      <c r="C971" s="16" t="s">
        <v>1245</v>
      </c>
      <c r="D971" s="17" t="s">
        <v>1246</v>
      </c>
      <c r="E971" s="17" t="s">
        <v>4165</v>
      </c>
      <c r="F971" s="16" t="s">
        <v>1247</v>
      </c>
      <c r="G971" s="16" t="s">
        <v>1248</v>
      </c>
      <c r="H971" s="16" t="s">
        <v>1249</v>
      </c>
      <c r="I971" s="16" t="s">
        <v>4161</v>
      </c>
      <c r="J971" s="16" t="s">
        <v>79</v>
      </c>
      <c r="K971" s="16">
        <v>269.27186</v>
      </c>
      <c r="M971" s="15" t="s">
        <v>54</v>
      </c>
      <c r="N971" s="19">
        <v>45667.659409722197</v>
      </c>
    </row>
    <row r="972" spans="1:14" x14ac:dyDescent="0.3">
      <c r="A972" s="23" t="str">
        <f>VLOOKUP(C972,销售员!A:C,3,0)</f>
        <v>云贵川渝</v>
      </c>
      <c r="B972" s="29">
        <v>818306</v>
      </c>
      <c r="C972" s="16" t="s">
        <v>1245</v>
      </c>
      <c r="D972" s="17" t="s">
        <v>1246</v>
      </c>
      <c r="E972" s="17" t="s">
        <v>4165</v>
      </c>
      <c r="F972" s="16" t="s">
        <v>1247</v>
      </c>
      <c r="G972" s="16" t="s">
        <v>1248</v>
      </c>
      <c r="H972" s="16" t="s">
        <v>1249</v>
      </c>
      <c r="I972" s="16" t="s">
        <v>4160</v>
      </c>
      <c r="J972" s="16" t="s">
        <v>79</v>
      </c>
      <c r="K972" s="16">
        <v>349.99889999999999</v>
      </c>
      <c r="M972" s="15" t="s">
        <v>54</v>
      </c>
      <c r="N972" s="19">
        <v>45667.659409722197</v>
      </c>
    </row>
    <row r="973" spans="1:14" x14ac:dyDescent="0.3">
      <c r="A973" s="23" t="str">
        <f>VLOOKUP(C973,销售员!A:C,3,0)</f>
        <v>福建</v>
      </c>
      <c r="B973" s="29">
        <v>818222</v>
      </c>
      <c r="C973" s="16" t="s">
        <v>638</v>
      </c>
      <c r="D973" s="17" t="s">
        <v>1277</v>
      </c>
      <c r="E973" s="17" t="s">
        <v>4165</v>
      </c>
      <c r="F973" s="16" t="s">
        <v>1051</v>
      </c>
      <c r="G973" s="16" t="s">
        <v>1278</v>
      </c>
      <c r="H973" s="16" t="s">
        <v>1279</v>
      </c>
      <c r="I973" s="16" t="s">
        <v>4158</v>
      </c>
      <c r="J973" s="16" t="s">
        <v>79</v>
      </c>
      <c r="K973" s="16">
        <v>154966.74</v>
      </c>
      <c r="L973" s="18">
        <v>171267.25</v>
      </c>
      <c r="M973" s="15" t="s">
        <v>94</v>
      </c>
      <c r="N973" s="19">
        <v>45667.661180555602</v>
      </c>
    </row>
    <row r="974" spans="1:14" x14ac:dyDescent="0.3">
      <c r="A974" s="23" t="str">
        <f>VLOOKUP(C974,销售员!A:C,3,0)</f>
        <v>福建</v>
      </c>
      <c r="B974" s="29">
        <v>818222</v>
      </c>
      <c r="C974" s="16" t="s">
        <v>638</v>
      </c>
      <c r="D974" s="17" t="s">
        <v>1277</v>
      </c>
      <c r="E974" s="17" t="s">
        <v>4165</v>
      </c>
      <c r="F974" s="16" t="s">
        <v>1051</v>
      </c>
      <c r="G974" s="16" t="s">
        <v>1278</v>
      </c>
      <c r="H974" s="16" t="s">
        <v>1279</v>
      </c>
      <c r="I974" s="16" t="s">
        <v>4159</v>
      </c>
      <c r="J974" s="16" t="s">
        <v>79</v>
      </c>
      <c r="K974" s="16">
        <v>1570.07</v>
      </c>
      <c r="M974" s="15" t="s">
        <v>94</v>
      </c>
      <c r="N974" s="19">
        <v>45667.661180555602</v>
      </c>
    </row>
    <row r="975" spans="1:14" x14ac:dyDescent="0.3">
      <c r="A975" s="23" t="str">
        <f>VLOOKUP(C975,销售员!A:C,3,0)</f>
        <v>福建</v>
      </c>
      <c r="B975" s="29">
        <v>818222</v>
      </c>
      <c r="C975" s="16" t="s">
        <v>638</v>
      </c>
      <c r="D975" s="17" t="s">
        <v>1277</v>
      </c>
      <c r="E975" s="17" t="s">
        <v>4165</v>
      </c>
      <c r="F975" s="16" t="s">
        <v>1051</v>
      </c>
      <c r="G975" s="16" t="s">
        <v>1278</v>
      </c>
      <c r="H975" s="16" t="s">
        <v>1279</v>
      </c>
      <c r="I975" s="16" t="s">
        <v>4161</v>
      </c>
      <c r="J975" s="16" t="s">
        <v>79</v>
      </c>
      <c r="K975" s="16">
        <v>2071.3000000000002</v>
      </c>
      <c r="M975" s="15" t="s">
        <v>94</v>
      </c>
      <c r="N975" s="19">
        <v>45667.661180555602</v>
      </c>
    </row>
    <row r="976" spans="1:14" x14ac:dyDescent="0.3">
      <c r="A976" s="23" t="str">
        <f>VLOOKUP(C976,销售员!A:C,3,0)</f>
        <v>福建</v>
      </c>
      <c r="B976" s="29">
        <v>818222</v>
      </c>
      <c r="C976" s="16" t="s">
        <v>638</v>
      </c>
      <c r="D976" s="17" t="s">
        <v>1277</v>
      </c>
      <c r="E976" s="17" t="s">
        <v>4165</v>
      </c>
      <c r="F976" s="16" t="s">
        <v>1051</v>
      </c>
      <c r="G976" s="16" t="s">
        <v>1278</v>
      </c>
      <c r="H976" s="16" t="s">
        <v>1279</v>
      </c>
      <c r="I976" s="16" t="s">
        <v>4160</v>
      </c>
      <c r="J976" s="16" t="s">
        <v>79</v>
      </c>
      <c r="K976" s="16">
        <v>2382.7399999999998</v>
      </c>
      <c r="M976" s="15" t="s">
        <v>94</v>
      </c>
      <c r="N976" s="19">
        <v>45667.661180555602</v>
      </c>
    </row>
    <row r="977" spans="1:14" x14ac:dyDescent="0.3">
      <c r="A977" s="23" t="str">
        <f>VLOOKUP(C977,销售员!A:C,3,0)</f>
        <v>云贵川渝</v>
      </c>
      <c r="B977" s="29">
        <v>818378</v>
      </c>
      <c r="C977" s="16" t="s">
        <v>68</v>
      </c>
      <c r="D977" s="17" t="s">
        <v>913</v>
      </c>
      <c r="E977" s="17" t="s">
        <v>4165</v>
      </c>
      <c r="F977" s="16" t="s">
        <v>914</v>
      </c>
      <c r="G977" s="16" t="s">
        <v>915</v>
      </c>
      <c r="H977" s="16" t="s">
        <v>916</v>
      </c>
      <c r="I977" s="16" t="s">
        <v>4158</v>
      </c>
      <c r="J977" s="16" t="s">
        <v>79</v>
      </c>
      <c r="K977" s="16">
        <v>1436747.02</v>
      </c>
      <c r="L977" s="18">
        <v>1700463.9</v>
      </c>
      <c r="M977" s="15" t="s">
        <v>54</v>
      </c>
      <c r="N977" s="19">
        <v>45667.661307870403</v>
      </c>
    </row>
    <row r="978" spans="1:14" x14ac:dyDescent="0.3">
      <c r="A978" s="23" t="str">
        <f>VLOOKUP(C978,销售员!A:C,3,0)</f>
        <v>云贵川渝</v>
      </c>
      <c r="B978" s="29">
        <v>818378</v>
      </c>
      <c r="C978" s="16" t="s">
        <v>68</v>
      </c>
      <c r="D978" s="17" t="s">
        <v>913</v>
      </c>
      <c r="E978" s="17" t="s">
        <v>4165</v>
      </c>
      <c r="F978" s="16" t="s">
        <v>914</v>
      </c>
      <c r="G978" s="16" t="s">
        <v>915</v>
      </c>
      <c r="H978" s="16" t="s">
        <v>916</v>
      </c>
      <c r="I978" s="16" t="s">
        <v>4159</v>
      </c>
      <c r="J978" s="16" t="s">
        <v>79</v>
      </c>
      <c r="K978" s="16">
        <v>144439</v>
      </c>
      <c r="M978" s="15" t="s">
        <v>54</v>
      </c>
      <c r="N978" s="19">
        <v>45667.661307870403</v>
      </c>
    </row>
    <row r="979" spans="1:14" x14ac:dyDescent="0.3">
      <c r="A979" s="23" t="str">
        <f>VLOOKUP(C979,销售员!A:C,3,0)</f>
        <v>云贵川渝</v>
      </c>
      <c r="B979" s="29">
        <v>818378</v>
      </c>
      <c r="C979" s="16" t="s">
        <v>68</v>
      </c>
      <c r="D979" s="17" t="s">
        <v>913</v>
      </c>
      <c r="E979" s="17" t="s">
        <v>4165</v>
      </c>
      <c r="F979" s="16" t="s">
        <v>914</v>
      </c>
      <c r="G979" s="16" t="s">
        <v>915</v>
      </c>
      <c r="H979" s="16" t="s">
        <v>916</v>
      </c>
      <c r="I979" s="16" t="s">
        <v>4161</v>
      </c>
      <c r="J979" s="16" t="s">
        <v>79</v>
      </c>
      <c r="K979" s="16">
        <v>18675.66</v>
      </c>
      <c r="M979" s="15" t="s">
        <v>54</v>
      </c>
      <c r="N979" s="19">
        <v>45667.661307870403</v>
      </c>
    </row>
    <row r="980" spans="1:14" x14ac:dyDescent="0.3">
      <c r="A980" s="23" t="str">
        <f>VLOOKUP(C980,销售员!A:C,3,0)</f>
        <v>云贵川渝</v>
      </c>
      <c r="B980" s="29">
        <v>818378</v>
      </c>
      <c r="C980" s="16" t="s">
        <v>68</v>
      </c>
      <c r="D980" s="17" t="s">
        <v>913</v>
      </c>
      <c r="E980" s="17" t="s">
        <v>4165</v>
      </c>
      <c r="F980" s="16" t="s">
        <v>914</v>
      </c>
      <c r="G980" s="16" t="s">
        <v>915</v>
      </c>
      <c r="H980" s="16" t="s">
        <v>916</v>
      </c>
      <c r="I980" s="16" t="s">
        <v>4160</v>
      </c>
      <c r="J980" s="16" t="s">
        <v>79</v>
      </c>
      <c r="K980" s="16">
        <v>24080.799999999999</v>
      </c>
      <c r="M980" s="15" t="s">
        <v>54</v>
      </c>
      <c r="N980" s="19">
        <v>45667.661307870403</v>
      </c>
    </row>
    <row r="981" spans="1:14" x14ac:dyDescent="0.3">
      <c r="A981" s="23" t="str">
        <f>VLOOKUP(C981,销售员!A:C,3,0)</f>
        <v>福建</v>
      </c>
      <c r="B981" s="29">
        <v>818228</v>
      </c>
      <c r="C981" s="16" t="s">
        <v>638</v>
      </c>
      <c r="D981" s="17" t="s">
        <v>1251</v>
      </c>
      <c r="E981" s="17" t="s">
        <v>4171</v>
      </c>
      <c r="F981" s="16" t="s">
        <v>1051</v>
      </c>
      <c r="G981" s="16" t="s">
        <v>1252</v>
      </c>
      <c r="H981" s="16" t="s">
        <v>1253</v>
      </c>
      <c r="I981" s="16" t="s">
        <v>4158</v>
      </c>
      <c r="J981" s="16" t="s">
        <v>79</v>
      </c>
      <c r="K981" s="16">
        <v>16794.16</v>
      </c>
      <c r="L981" s="18">
        <v>17577.2</v>
      </c>
      <c r="M981" s="15" t="s">
        <v>94</v>
      </c>
      <c r="N981" s="19">
        <v>45667.662812499999</v>
      </c>
    </row>
    <row r="982" spans="1:14" x14ac:dyDescent="0.3">
      <c r="A982" s="23" t="str">
        <f>VLOOKUP(C982,销售员!A:C,3,0)</f>
        <v>福建</v>
      </c>
      <c r="B982" s="29">
        <v>818228</v>
      </c>
      <c r="C982" s="16" t="s">
        <v>638</v>
      </c>
      <c r="D982" s="17" t="s">
        <v>1251</v>
      </c>
      <c r="E982" s="17" t="s">
        <v>4171</v>
      </c>
      <c r="F982" s="16" t="s">
        <v>1051</v>
      </c>
      <c r="G982" s="16" t="s">
        <v>1252</v>
      </c>
      <c r="H982" s="16" t="s">
        <v>1253</v>
      </c>
      <c r="I982" s="16" t="s">
        <v>4159</v>
      </c>
      <c r="J982" s="16" t="s">
        <v>79</v>
      </c>
      <c r="K982" s="16">
        <v>0</v>
      </c>
      <c r="M982" s="15" t="s">
        <v>94</v>
      </c>
      <c r="N982" s="19">
        <v>45667.662812499999</v>
      </c>
    </row>
    <row r="983" spans="1:14" x14ac:dyDescent="0.3">
      <c r="A983" s="23" t="str">
        <f>VLOOKUP(C983,销售员!A:C,3,0)</f>
        <v>福建</v>
      </c>
      <c r="B983" s="29">
        <v>818228</v>
      </c>
      <c r="C983" s="16" t="s">
        <v>638</v>
      </c>
      <c r="D983" s="17" t="s">
        <v>1251</v>
      </c>
      <c r="E983" s="17" t="s">
        <v>4171</v>
      </c>
      <c r="F983" s="16" t="s">
        <v>1051</v>
      </c>
      <c r="G983" s="16" t="s">
        <v>1252</v>
      </c>
      <c r="H983" s="16" t="s">
        <v>1253</v>
      </c>
      <c r="I983" s="16" t="s">
        <v>4161</v>
      </c>
      <c r="J983" s="16" t="s">
        <v>79</v>
      </c>
      <c r="K983" s="16">
        <v>0</v>
      </c>
      <c r="M983" s="15" t="s">
        <v>94</v>
      </c>
      <c r="N983" s="19">
        <v>45667.662812499999</v>
      </c>
    </row>
    <row r="984" spans="1:14" x14ac:dyDescent="0.3">
      <c r="A984" s="23" t="str">
        <f>VLOOKUP(C984,销售员!A:C,3,0)</f>
        <v>福建</v>
      </c>
      <c r="B984" s="29">
        <v>818228</v>
      </c>
      <c r="C984" s="16" t="s">
        <v>638</v>
      </c>
      <c r="D984" s="17" t="s">
        <v>1251</v>
      </c>
      <c r="E984" s="17" t="s">
        <v>4171</v>
      </c>
      <c r="F984" s="16" t="s">
        <v>1051</v>
      </c>
      <c r="G984" s="16" t="s">
        <v>1252</v>
      </c>
      <c r="H984" s="16" t="s">
        <v>1253</v>
      </c>
      <c r="I984" s="16" t="s">
        <v>4160</v>
      </c>
      <c r="J984" s="16" t="s">
        <v>79</v>
      </c>
      <c r="K984" s="16">
        <v>255.76</v>
      </c>
      <c r="M984" s="15" t="s">
        <v>94</v>
      </c>
      <c r="N984" s="19">
        <v>45667.662812499999</v>
      </c>
    </row>
    <row r="985" spans="1:14" x14ac:dyDescent="0.3">
      <c r="A985" s="23" t="str">
        <f>VLOOKUP(C985,销售员!A:C,3,0)</f>
        <v>沪浙</v>
      </c>
      <c r="B985" s="29">
        <v>818324</v>
      </c>
      <c r="C985" s="16" t="s">
        <v>591</v>
      </c>
      <c r="D985" s="17" t="s">
        <v>1257</v>
      </c>
      <c r="E985" s="17" t="s">
        <v>4165</v>
      </c>
      <c r="F985" s="16" t="s">
        <v>1258</v>
      </c>
      <c r="G985" s="16" t="s">
        <v>1259</v>
      </c>
      <c r="H985" s="16" t="s">
        <v>1260</v>
      </c>
      <c r="I985" s="16" t="s">
        <v>4158</v>
      </c>
      <c r="J985" s="16" t="s">
        <v>79</v>
      </c>
      <c r="K985" s="16">
        <v>93794.63</v>
      </c>
      <c r="L985" s="18">
        <v>102996.72</v>
      </c>
      <c r="M985" s="15" t="s">
        <v>1262</v>
      </c>
      <c r="N985" s="19">
        <v>45667.6897916667</v>
      </c>
    </row>
    <row r="986" spans="1:14" x14ac:dyDescent="0.3">
      <c r="A986" s="23" t="str">
        <f>VLOOKUP(C986,销售员!A:C,3,0)</f>
        <v>沪浙</v>
      </c>
      <c r="B986" s="29">
        <v>818324</v>
      </c>
      <c r="C986" s="16" t="s">
        <v>591</v>
      </c>
      <c r="D986" s="17" t="s">
        <v>1257</v>
      </c>
      <c r="E986" s="17" t="s">
        <v>4165</v>
      </c>
      <c r="F986" s="16" t="s">
        <v>1258</v>
      </c>
      <c r="G986" s="16" t="s">
        <v>1259</v>
      </c>
      <c r="H986" s="16" t="s">
        <v>1260</v>
      </c>
      <c r="I986" s="16" t="s">
        <v>4159</v>
      </c>
      <c r="J986" s="16" t="s">
        <v>79</v>
      </c>
      <c r="K986" s="16">
        <v>1899.73</v>
      </c>
      <c r="M986" s="15" t="s">
        <v>1262</v>
      </c>
      <c r="N986" s="19">
        <v>45667.6897916667</v>
      </c>
    </row>
    <row r="987" spans="1:14" x14ac:dyDescent="0.3">
      <c r="A987" s="23" t="str">
        <f>VLOOKUP(C987,销售员!A:C,3,0)</f>
        <v>沪浙</v>
      </c>
      <c r="B987" s="29">
        <v>818324</v>
      </c>
      <c r="C987" s="16" t="s">
        <v>591</v>
      </c>
      <c r="D987" s="17" t="s">
        <v>1257</v>
      </c>
      <c r="E987" s="17" t="s">
        <v>4165</v>
      </c>
      <c r="F987" s="16" t="s">
        <v>1258</v>
      </c>
      <c r="G987" s="16" t="s">
        <v>1259</v>
      </c>
      <c r="H987" s="16" t="s">
        <v>1260</v>
      </c>
      <c r="I987" s="16" t="s">
        <v>4161</v>
      </c>
      <c r="J987" s="16" t="s">
        <v>79</v>
      </c>
      <c r="K987" s="16">
        <v>1210.24</v>
      </c>
      <c r="M987" s="15" t="s">
        <v>1262</v>
      </c>
      <c r="N987" s="19">
        <v>45667.6897916667</v>
      </c>
    </row>
    <row r="988" spans="1:14" x14ac:dyDescent="0.3">
      <c r="A988" s="23" t="str">
        <f>VLOOKUP(C988,销售员!A:C,3,0)</f>
        <v>沪浙</v>
      </c>
      <c r="B988" s="29">
        <v>818324</v>
      </c>
      <c r="C988" s="16" t="s">
        <v>591</v>
      </c>
      <c r="D988" s="17" t="s">
        <v>1257</v>
      </c>
      <c r="E988" s="17" t="s">
        <v>4165</v>
      </c>
      <c r="F988" s="16" t="s">
        <v>1258</v>
      </c>
      <c r="G988" s="16" t="s">
        <v>1259</v>
      </c>
      <c r="H988" s="16" t="s">
        <v>1260</v>
      </c>
      <c r="I988" s="16" t="s">
        <v>4160</v>
      </c>
      <c r="J988" s="16" t="s">
        <v>79</v>
      </c>
      <c r="K988" s="16">
        <v>1457.27</v>
      </c>
      <c r="M988" s="15" t="s">
        <v>1262</v>
      </c>
      <c r="N988" s="19">
        <v>45667.6897916667</v>
      </c>
    </row>
    <row r="989" spans="1:14" x14ac:dyDescent="0.3">
      <c r="A989" s="23" t="str">
        <f>VLOOKUP(C989,销售员!A:C,3,0)</f>
        <v>陕豫鲁</v>
      </c>
      <c r="B989" s="29">
        <v>818387</v>
      </c>
      <c r="C989" s="16" t="s">
        <v>1451</v>
      </c>
      <c r="D989" s="17" t="s">
        <v>2891</v>
      </c>
      <c r="E989" s="17" t="s">
        <v>4165</v>
      </c>
      <c r="F989" s="16" t="s">
        <v>2892</v>
      </c>
      <c r="G989" s="16" t="s">
        <v>2893</v>
      </c>
      <c r="H989" s="16" t="s">
        <v>2894</v>
      </c>
      <c r="I989" s="16" t="s">
        <v>4166</v>
      </c>
      <c r="J989" s="16" t="s">
        <v>79</v>
      </c>
      <c r="K989" s="16">
        <v>34651.39</v>
      </c>
      <c r="L989" s="18">
        <v>38285.51</v>
      </c>
      <c r="M989" s="15" t="s">
        <v>105</v>
      </c>
      <c r="N989" s="19">
        <v>45667.690949074102</v>
      </c>
    </row>
    <row r="990" spans="1:14" x14ac:dyDescent="0.3">
      <c r="A990" s="23" t="str">
        <f>VLOOKUP(C990,销售员!A:C,3,0)</f>
        <v>陕豫鲁</v>
      </c>
      <c r="B990" s="29">
        <v>818387</v>
      </c>
      <c r="C990" s="16" t="s">
        <v>1451</v>
      </c>
      <c r="D990" s="17" t="s">
        <v>2891</v>
      </c>
      <c r="E990" s="17" t="s">
        <v>4165</v>
      </c>
      <c r="F990" s="16" t="s">
        <v>2892</v>
      </c>
      <c r="G990" s="16" t="s">
        <v>2893</v>
      </c>
      <c r="H990" s="16" t="s">
        <v>2894</v>
      </c>
      <c r="I990" s="16" t="s">
        <v>4167</v>
      </c>
      <c r="J990" s="16" t="s">
        <v>79</v>
      </c>
      <c r="K990" s="16">
        <v>1454.88</v>
      </c>
      <c r="M990" s="15" t="s">
        <v>105</v>
      </c>
      <c r="N990" s="19">
        <v>45667.690949074102</v>
      </c>
    </row>
    <row r="991" spans="1:14" x14ac:dyDescent="0.3">
      <c r="A991" s="23" t="str">
        <f>VLOOKUP(C991,销售员!A:C,3,0)</f>
        <v>陕豫鲁</v>
      </c>
      <c r="B991" s="29">
        <v>818387</v>
      </c>
      <c r="C991" s="16" t="s">
        <v>1451</v>
      </c>
      <c r="D991" s="17" t="s">
        <v>2891</v>
      </c>
      <c r="E991" s="17" t="s">
        <v>4165</v>
      </c>
      <c r="F991" s="16" t="s">
        <v>2892</v>
      </c>
      <c r="G991" s="16" t="s">
        <v>2893</v>
      </c>
      <c r="H991" s="16" t="s">
        <v>2894</v>
      </c>
      <c r="I991" s="16" t="s">
        <v>4161</v>
      </c>
      <c r="J991" s="16" t="s">
        <v>79</v>
      </c>
      <c r="K991" s="16">
        <v>450.46807000000001</v>
      </c>
      <c r="M991" s="15" t="s">
        <v>105</v>
      </c>
      <c r="N991" s="19">
        <v>45667.690949074102</v>
      </c>
    </row>
    <row r="992" spans="1:14" x14ac:dyDescent="0.3">
      <c r="A992" s="23" t="str">
        <f>VLOOKUP(C992,销售员!A:C,3,0)</f>
        <v>陕豫鲁</v>
      </c>
      <c r="B992" s="29">
        <v>818387</v>
      </c>
      <c r="C992" s="16" t="s">
        <v>1451</v>
      </c>
      <c r="D992" s="17" t="s">
        <v>2891</v>
      </c>
      <c r="E992" s="17" t="s">
        <v>4165</v>
      </c>
      <c r="F992" s="16" t="s">
        <v>2892</v>
      </c>
      <c r="G992" s="16" t="s">
        <v>2893</v>
      </c>
      <c r="H992" s="16" t="s">
        <v>2894</v>
      </c>
      <c r="I992" s="16" t="s">
        <v>4160</v>
      </c>
      <c r="J992" s="16" t="s">
        <v>79</v>
      </c>
      <c r="K992" s="16">
        <v>541.59405000000004</v>
      </c>
      <c r="M992" s="15" t="s">
        <v>105</v>
      </c>
      <c r="N992" s="19">
        <v>45667.690949074102</v>
      </c>
    </row>
    <row r="993" spans="1:14" x14ac:dyDescent="0.3">
      <c r="A993" s="23" t="str">
        <f>VLOOKUP(C993,销售员!A:C,3,0)</f>
        <v>晋蒙宁</v>
      </c>
      <c r="B993" s="29">
        <v>818393</v>
      </c>
      <c r="C993" s="16" t="s">
        <v>1181</v>
      </c>
      <c r="D993" s="17" t="s">
        <v>1267</v>
      </c>
      <c r="E993" s="17" t="s">
        <v>4168</v>
      </c>
      <c r="F993" s="16" t="s">
        <v>1268</v>
      </c>
      <c r="G993" s="16" t="s">
        <v>1269</v>
      </c>
      <c r="H993" s="16" t="s">
        <v>4198</v>
      </c>
      <c r="I993" s="16" t="s">
        <v>4158</v>
      </c>
      <c r="J993" s="16" t="s">
        <v>79</v>
      </c>
      <c r="K993" s="16">
        <v>9.8000000000000007</v>
      </c>
      <c r="L993" s="18">
        <v>9.8000000000000007</v>
      </c>
      <c r="M993" s="15" t="s">
        <v>127</v>
      </c>
      <c r="N993" s="19">
        <v>45667.691770833299</v>
      </c>
    </row>
    <row r="994" spans="1:14" x14ac:dyDescent="0.3">
      <c r="A994" s="23" t="str">
        <f>VLOOKUP(C994,销售员!A:C,3,0)</f>
        <v>晋蒙宁</v>
      </c>
      <c r="B994" s="29">
        <v>818393</v>
      </c>
      <c r="C994" s="16" t="s">
        <v>1181</v>
      </c>
      <c r="D994" s="17" t="s">
        <v>1267</v>
      </c>
      <c r="E994" s="17" t="s">
        <v>4168</v>
      </c>
      <c r="F994" s="16" t="s">
        <v>1268</v>
      </c>
      <c r="G994" s="16" t="s">
        <v>1269</v>
      </c>
      <c r="H994" s="16" t="s">
        <v>4198</v>
      </c>
      <c r="I994" s="16" t="s">
        <v>4159</v>
      </c>
      <c r="J994" s="16" t="s">
        <v>79</v>
      </c>
      <c r="K994" s="16">
        <v>0</v>
      </c>
      <c r="M994" s="15" t="s">
        <v>127</v>
      </c>
      <c r="N994" s="19">
        <v>45667.691770833299</v>
      </c>
    </row>
    <row r="995" spans="1:14" x14ac:dyDescent="0.3">
      <c r="A995" s="23" t="str">
        <f>VLOOKUP(C995,销售员!A:C,3,0)</f>
        <v>晋蒙宁</v>
      </c>
      <c r="B995" s="29">
        <v>818393</v>
      </c>
      <c r="C995" s="16" t="s">
        <v>1181</v>
      </c>
      <c r="D995" s="17" t="s">
        <v>1267</v>
      </c>
      <c r="E995" s="17" t="s">
        <v>4168</v>
      </c>
      <c r="F995" s="16" t="s">
        <v>1268</v>
      </c>
      <c r="G995" s="16" t="s">
        <v>1269</v>
      </c>
      <c r="H995" s="16" t="s">
        <v>4198</v>
      </c>
      <c r="I995" s="16" t="s">
        <v>4161</v>
      </c>
      <c r="J995" s="16" t="s">
        <v>79</v>
      </c>
      <c r="K995" s="16">
        <v>0</v>
      </c>
      <c r="M995" s="15" t="s">
        <v>127</v>
      </c>
      <c r="N995" s="19">
        <v>45667.691770833299</v>
      </c>
    </row>
    <row r="996" spans="1:14" x14ac:dyDescent="0.3">
      <c r="A996" s="23" t="str">
        <f>VLOOKUP(C996,销售员!A:C,3,0)</f>
        <v>晋蒙宁</v>
      </c>
      <c r="B996" s="29">
        <v>818393</v>
      </c>
      <c r="C996" s="16" t="s">
        <v>1181</v>
      </c>
      <c r="D996" s="17" t="s">
        <v>1267</v>
      </c>
      <c r="E996" s="17" t="s">
        <v>4168</v>
      </c>
      <c r="F996" s="16" t="s">
        <v>1268</v>
      </c>
      <c r="G996" s="16" t="s">
        <v>1269</v>
      </c>
      <c r="H996" s="16" t="s">
        <v>4198</v>
      </c>
      <c r="I996" s="16" t="s">
        <v>4160</v>
      </c>
      <c r="J996" s="16" t="s">
        <v>79</v>
      </c>
      <c r="K996" s="16">
        <v>0</v>
      </c>
      <c r="M996" s="15" t="s">
        <v>127</v>
      </c>
      <c r="N996" s="19">
        <v>45667.691770833299</v>
      </c>
    </row>
    <row r="997" spans="1:14" x14ac:dyDescent="0.3">
      <c r="A997" s="23" t="str">
        <f>VLOOKUP(C997,销售员!A:C,3,0)</f>
        <v>晋蒙宁</v>
      </c>
      <c r="B997" s="29">
        <v>818393</v>
      </c>
      <c r="C997" s="16" t="s">
        <v>1181</v>
      </c>
      <c r="D997" s="17" t="s">
        <v>1267</v>
      </c>
      <c r="E997" s="17" t="s">
        <v>4168</v>
      </c>
      <c r="F997" s="16" t="s">
        <v>1268</v>
      </c>
      <c r="G997" s="16" t="s">
        <v>1269</v>
      </c>
      <c r="H997" s="16" t="s">
        <v>4199</v>
      </c>
      <c r="I997" s="16" t="s">
        <v>4158</v>
      </c>
      <c r="J997" s="16" t="s">
        <v>79</v>
      </c>
      <c r="K997" s="16">
        <v>75660.7</v>
      </c>
      <c r="L997" s="18">
        <v>79189.48</v>
      </c>
      <c r="M997" s="15" t="s">
        <v>127</v>
      </c>
      <c r="N997" s="19">
        <v>45667.691770833299</v>
      </c>
    </row>
    <row r="998" spans="1:14" x14ac:dyDescent="0.3">
      <c r="A998" s="23" t="str">
        <f>VLOOKUP(C998,销售员!A:C,3,0)</f>
        <v>晋蒙宁</v>
      </c>
      <c r="B998" s="29">
        <v>818393</v>
      </c>
      <c r="C998" s="16" t="s">
        <v>1181</v>
      </c>
      <c r="D998" s="17" t="s">
        <v>1267</v>
      </c>
      <c r="E998" s="17" t="s">
        <v>4168</v>
      </c>
      <c r="F998" s="16" t="s">
        <v>1268</v>
      </c>
      <c r="G998" s="16" t="s">
        <v>1269</v>
      </c>
      <c r="H998" s="16" t="s">
        <v>4199</v>
      </c>
      <c r="I998" s="16" t="s">
        <v>4159</v>
      </c>
      <c r="J998" s="16" t="s">
        <v>79</v>
      </c>
      <c r="K998" s="16">
        <v>0</v>
      </c>
      <c r="M998" s="15" t="s">
        <v>127</v>
      </c>
      <c r="N998" s="19">
        <v>45667.691770833299</v>
      </c>
    </row>
    <row r="999" spans="1:14" x14ac:dyDescent="0.3">
      <c r="A999" s="23" t="str">
        <f>VLOOKUP(C999,销售员!A:C,3,0)</f>
        <v>晋蒙宁</v>
      </c>
      <c r="B999" s="29">
        <v>818393</v>
      </c>
      <c r="C999" s="16" t="s">
        <v>1181</v>
      </c>
      <c r="D999" s="17" t="s">
        <v>1267</v>
      </c>
      <c r="E999" s="17" t="s">
        <v>4168</v>
      </c>
      <c r="F999" s="16" t="s">
        <v>1268</v>
      </c>
      <c r="G999" s="16" t="s">
        <v>1269</v>
      </c>
      <c r="H999" s="16" t="s">
        <v>4199</v>
      </c>
      <c r="I999" s="16" t="s">
        <v>4161</v>
      </c>
      <c r="J999" s="16" t="s">
        <v>79</v>
      </c>
      <c r="K999" s="16">
        <v>0</v>
      </c>
      <c r="M999" s="15" t="s">
        <v>127</v>
      </c>
      <c r="N999" s="19">
        <v>45667.691770833299</v>
      </c>
    </row>
    <row r="1000" spans="1:14" x14ac:dyDescent="0.3">
      <c r="A1000" s="23" t="str">
        <f>VLOOKUP(C1000,销售员!A:C,3,0)</f>
        <v>晋蒙宁</v>
      </c>
      <c r="B1000" s="29">
        <v>818393</v>
      </c>
      <c r="C1000" s="16" t="s">
        <v>1181</v>
      </c>
      <c r="D1000" s="17" t="s">
        <v>1267</v>
      </c>
      <c r="E1000" s="17" t="s">
        <v>4168</v>
      </c>
      <c r="F1000" s="16" t="s">
        <v>1268</v>
      </c>
      <c r="G1000" s="16" t="s">
        <v>1269</v>
      </c>
      <c r="H1000" s="16" t="s">
        <v>4199</v>
      </c>
      <c r="I1000" s="16" t="s">
        <v>4160</v>
      </c>
      <c r="J1000" s="16" t="s">
        <v>79</v>
      </c>
      <c r="K1000" s="16">
        <v>1152.24</v>
      </c>
      <c r="M1000" s="15" t="s">
        <v>127</v>
      </c>
      <c r="N1000" s="19">
        <v>45667.691770833299</v>
      </c>
    </row>
    <row r="1001" spans="1:14" x14ac:dyDescent="0.3">
      <c r="A1001" s="23" t="str">
        <f>VLOOKUP(C1001,销售员!A:C,3,0)</f>
        <v>晋蒙宁</v>
      </c>
      <c r="B1001" s="29">
        <v>818393</v>
      </c>
      <c r="C1001" s="16" t="s">
        <v>1181</v>
      </c>
      <c r="D1001" s="17" t="s">
        <v>1267</v>
      </c>
      <c r="E1001" s="17" t="s">
        <v>4168</v>
      </c>
      <c r="F1001" s="16" t="s">
        <v>1268</v>
      </c>
      <c r="G1001" s="16" t="s">
        <v>1269</v>
      </c>
      <c r="H1001" s="16" t="s">
        <v>4200</v>
      </c>
      <c r="I1001" s="16" t="s">
        <v>4158</v>
      </c>
      <c r="J1001" s="16" t="s">
        <v>79</v>
      </c>
      <c r="K1001" s="16">
        <v>0</v>
      </c>
      <c r="L1001" s="18">
        <v>13000</v>
      </c>
      <c r="M1001" s="15" t="s">
        <v>127</v>
      </c>
      <c r="N1001" s="19">
        <v>45667.691770833299</v>
      </c>
    </row>
    <row r="1002" spans="1:14" x14ac:dyDescent="0.3">
      <c r="A1002" s="23" t="str">
        <f>VLOOKUP(C1002,销售员!A:C,3,0)</f>
        <v>晋蒙宁</v>
      </c>
      <c r="B1002" s="29">
        <v>818393</v>
      </c>
      <c r="C1002" s="16" t="s">
        <v>1181</v>
      </c>
      <c r="D1002" s="17" t="s">
        <v>1267</v>
      </c>
      <c r="E1002" s="17" t="s">
        <v>4168</v>
      </c>
      <c r="F1002" s="16" t="s">
        <v>1268</v>
      </c>
      <c r="G1002" s="16" t="s">
        <v>1269</v>
      </c>
      <c r="H1002" s="16" t="s">
        <v>4200</v>
      </c>
      <c r="I1002" s="16" t="s">
        <v>4159</v>
      </c>
      <c r="J1002" s="16" t="s">
        <v>79</v>
      </c>
      <c r="K1002" s="16">
        <v>12420.8</v>
      </c>
      <c r="M1002" s="15" t="s">
        <v>127</v>
      </c>
      <c r="N1002" s="19">
        <v>45667.691770833299</v>
      </c>
    </row>
    <row r="1003" spans="1:14" x14ac:dyDescent="0.3">
      <c r="A1003" s="23" t="str">
        <f>VLOOKUP(C1003,销售员!A:C,3,0)</f>
        <v>晋蒙宁</v>
      </c>
      <c r="B1003" s="29">
        <v>818393</v>
      </c>
      <c r="C1003" s="16" t="s">
        <v>1181</v>
      </c>
      <c r="D1003" s="17" t="s">
        <v>1267</v>
      </c>
      <c r="E1003" s="17" t="s">
        <v>4168</v>
      </c>
      <c r="F1003" s="16" t="s">
        <v>1268</v>
      </c>
      <c r="G1003" s="16" t="s">
        <v>1269</v>
      </c>
      <c r="H1003" s="16" t="s">
        <v>4200</v>
      </c>
      <c r="I1003" s="16" t="s">
        <v>4161</v>
      </c>
      <c r="J1003" s="16" t="s">
        <v>79</v>
      </c>
      <c r="K1003" s="16">
        <v>0</v>
      </c>
      <c r="M1003" s="15" t="s">
        <v>127</v>
      </c>
      <c r="N1003" s="19">
        <v>45667.691770833299</v>
      </c>
    </row>
    <row r="1004" spans="1:14" x14ac:dyDescent="0.3">
      <c r="A1004" s="23" t="str">
        <f>VLOOKUP(C1004,销售员!A:C,3,0)</f>
        <v>晋蒙宁</v>
      </c>
      <c r="B1004" s="29">
        <v>818393</v>
      </c>
      <c r="C1004" s="16" t="s">
        <v>1181</v>
      </c>
      <c r="D1004" s="17" t="s">
        <v>1267</v>
      </c>
      <c r="E1004" s="17" t="s">
        <v>4168</v>
      </c>
      <c r="F1004" s="16" t="s">
        <v>1268</v>
      </c>
      <c r="G1004" s="16" t="s">
        <v>1269</v>
      </c>
      <c r="H1004" s="16" t="s">
        <v>4200</v>
      </c>
      <c r="I1004" s="16" t="s">
        <v>4160</v>
      </c>
      <c r="J1004" s="16" t="s">
        <v>79</v>
      </c>
      <c r="K1004" s="16">
        <v>189.2</v>
      </c>
      <c r="M1004" s="15" t="s">
        <v>127</v>
      </c>
      <c r="N1004" s="19">
        <v>45667.691770833299</v>
      </c>
    </row>
    <row r="1005" spans="1:14" x14ac:dyDescent="0.3">
      <c r="A1005" s="23" t="str">
        <f>VLOOKUP(C1005,销售员!A:C,3,0)</f>
        <v>晋蒙宁</v>
      </c>
      <c r="B1005" s="29">
        <v>818393</v>
      </c>
      <c r="C1005" s="16" t="s">
        <v>1181</v>
      </c>
      <c r="D1005" s="17" t="s">
        <v>1267</v>
      </c>
      <c r="E1005" s="17" t="s">
        <v>4165</v>
      </c>
      <c r="F1005" s="16" t="s">
        <v>1268</v>
      </c>
      <c r="G1005" s="16" t="s">
        <v>1269</v>
      </c>
      <c r="H1005" s="16" t="s">
        <v>4201</v>
      </c>
      <c r="I1005" s="16" t="s">
        <v>4158</v>
      </c>
      <c r="J1005" s="16" t="s">
        <v>79</v>
      </c>
      <c r="K1005" s="16">
        <v>9834.44</v>
      </c>
      <c r="L1005" s="18">
        <v>10556</v>
      </c>
      <c r="M1005" s="15" t="s">
        <v>127</v>
      </c>
      <c r="N1005" s="19">
        <v>45667.691770833299</v>
      </c>
    </row>
    <row r="1006" spans="1:14" x14ac:dyDescent="0.3">
      <c r="A1006" s="23" t="str">
        <f>VLOOKUP(C1006,销售员!A:C,3,0)</f>
        <v>晋蒙宁</v>
      </c>
      <c r="B1006" s="29">
        <v>818393</v>
      </c>
      <c r="C1006" s="16" t="s">
        <v>1181</v>
      </c>
      <c r="D1006" s="17" t="s">
        <v>1267</v>
      </c>
      <c r="E1006" s="17" t="s">
        <v>4165</v>
      </c>
      <c r="F1006" s="16" t="s">
        <v>1268</v>
      </c>
      <c r="G1006" s="16" t="s">
        <v>1269</v>
      </c>
      <c r="H1006" s="16" t="s">
        <v>4201</v>
      </c>
      <c r="I1006" s="16" t="s">
        <v>4159</v>
      </c>
      <c r="J1006" s="16" t="s">
        <v>79</v>
      </c>
      <c r="K1006" s="16">
        <v>147.51</v>
      </c>
      <c r="M1006" s="15" t="s">
        <v>127</v>
      </c>
      <c r="N1006" s="19">
        <v>45667.691770833299</v>
      </c>
    </row>
    <row r="1007" spans="1:14" x14ac:dyDescent="0.3">
      <c r="A1007" s="23" t="str">
        <f>VLOOKUP(C1007,销售员!A:C,3,0)</f>
        <v>晋蒙宁</v>
      </c>
      <c r="B1007" s="29">
        <v>818393</v>
      </c>
      <c r="C1007" s="16" t="s">
        <v>1181</v>
      </c>
      <c r="D1007" s="17" t="s">
        <v>1267</v>
      </c>
      <c r="E1007" s="17" t="s">
        <v>4165</v>
      </c>
      <c r="F1007" s="16" t="s">
        <v>1268</v>
      </c>
      <c r="G1007" s="16" t="s">
        <v>1269</v>
      </c>
      <c r="H1007" s="16" t="s">
        <v>4201</v>
      </c>
      <c r="I1007" s="16" t="s">
        <v>4161</v>
      </c>
      <c r="J1007" s="16" t="s">
        <v>79</v>
      </c>
      <c r="K1007" s="16">
        <v>0</v>
      </c>
      <c r="M1007" s="15" t="s">
        <v>127</v>
      </c>
      <c r="N1007" s="19">
        <v>45667.691770833299</v>
      </c>
    </row>
    <row r="1008" spans="1:14" x14ac:dyDescent="0.3">
      <c r="A1008" s="23" t="str">
        <f>VLOOKUP(C1008,销售员!A:C,3,0)</f>
        <v>晋蒙宁</v>
      </c>
      <c r="B1008" s="29">
        <v>818393</v>
      </c>
      <c r="C1008" s="16" t="s">
        <v>1181</v>
      </c>
      <c r="D1008" s="17" t="s">
        <v>1267</v>
      </c>
      <c r="E1008" s="17" t="s">
        <v>4165</v>
      </c>
      <c r="F1008" s="16" t="s">
        <v>1268</v>
      </c>
      <c r="G1008" s="16" t="s">
        <v>1269</v>
      </c>
      <c r="H1008" s="16" t="s">
        <v>4201</v>
      </c>
      <c r="I1008" s="16" t="s">
        <v>4160</v>
      </c>
      <c r="J1008" s="16" t="s">
        <v>79</v>
      </c>
      <c r="K1008" s="16">
        <v>151.81</v>
      </c>
      <c r="M1008" s="15" t="s">
        <v>127</v>
      </c>
      <c r="N1008" s="19">
        <v>45667.691770833299</v>
      </c>
    </row>
    <row r="1009" spans="1:14" x14ac:dyDescent="0.3">
      <c r="A1009" s="23" t="str">
        <f>VLOOKUP(C1009,销售员!A:C,3,0)</f>
        <v>晋蒙宁</v>
      </c>
      <c r="B1009" s="29">
        <v>818393</v>
      </c>
      <c r="C1009" s="16" t="s">
        <v>1181</v>
      </c>
      <c r="D1009" s="17" t="s">
        <v>1267</v>
      </c>
      <c r="E1009" s="17" t="s">
        <v>4165</v>
      </c>
      <c r="F1009" s="16" t="s">
        <v>1268</v>
      </c>
      <c r="G1009" s="16" t="s">
        <v>1269</v>
      </c>
      <c r="H1009" s="16" t="s">
        <v>4202</v>
      </c>
      <c r="I1009" s="16" t="s">
        <v>4158</v>
      </c>
      <c r="J1009" s="16" t="s">
        <v>79</v>
      </c>
      <c r="K1009" s="16">
        <v>11725.64</v>
      </c>
      <c r="L1009" s="18">
        <v>12586</v>
      </c>
      <c r="M1009" s="15" t="s">
        <v>127</v>
      </c>
      <c r="N1009" s="19">
        <v>45667.691770833299</v>
      </c>
    </row>
    <row r="1010" spans="1:14" x14ac:dyDescent="0.3">
      <c r="A1010" s="23" t="str">
        <f>VLOOKUP(C1010,销售员!A:C,3,0)</f>
        <v>晋蒙宁</v>
      </c>
      <c r="B1010" s="29">
        <v>818393</v>
      </c>
      <c r="C1010" s="16" t="s">
        <v>1181</v>
      </c>
      <c r="D1010" s="17" t="s">
        <v>1267</v>
      </c>
      <c r="E1010" s="17" t="s">
        <v>4165</v>
      </c>
      <c r="F1010" s="16" t="s">
        <v>1268</v>
      </c>
      <c r="G1010" s="16" t="s">
        <v>1269</v>
      </c>
      <c r="H1010" s="16" t="s">
        <v>4202</v>
      </c>
      <c r="I1010" s="16" t="s">
        <v>4159</v>
      </c>
      <c r="J1010" s="16" t="s">
        <v>79</v>
      </c>
      <c r="K1010" s="16">
        <v>175.88</v>
      </c>
      <c r="M1010" s="15" t="s">
        <v>127</v>
      </c>
      <c r="N1010" s="19">
        <v>45667.691770833299</v>
      </c>
    </row>
    <row r="1011" spans="1:14" x14ac:dyDescent="0.3">
      <c r="A1011" s="23" t="str">
        <f>VLOOKUP(C1011,销售员!A:C,3,0)</f>
        <v>晋蒙宁</v>
      </c>
      <c r="B1011" s="29">
        <v>818393</v>
      </c>
      <c r="C1011" s="16" t="s">
        <v>1181</v>
      </c>
      <c r="D1011" s="17" t="s">
        <v>1267</v>
      </c>
      <c r="E1011" s="17" t="s">
        <v>4165</v>
      </c>
      <c r="F1011" s="16" t="s">
        <v>1268</v>
      </c>
      <c r="G1011" s="16" t="s">
        <v>1269</v>
      </c>
      <c r="H1011" s="16" t="s">
        <v>4202</v>
      </c>
      <c r="I1011" s="16" t="s">
        <v>4161</v>
      </c>
      <c r="J1011" s="16" t="s">
        <v>79</v>
      </c>
      <c r="K1011" s="16">
        <v>0</v>
      </c>
      <c r="M1011" s="15" t="s">
        <v>127</v>
      </c>
      <c r="N1011" s="19">
        <v>45667.691770833299</v>
      </c>
    </row>
    <row r="1012" spans="1:14" x14ac:dyDescent="0.3">
      <c r="A1012" s="23" t="str">
        <f>VLOOKUP(C1012,销售员!A:C,3,0)</f>
        <v>晋蒙宁</v>
      </c>
      <c r="B1012" s="29">
        <v>818393</v>
      </c>
      <c r="C1012" s="16" t="s">
        <v>1181</v>
      </c>
      <c r="D1012" s="17" t="s">
        <v>1267</v>
      </c>
      <c r="E1012" s="17" t="s">
        <v>4165</v>
      </c>
      <c r="F1012" s="16" t="s">
        <v>1268</v>
      </c>
      <c r="G1012" s="16" t="s">
        <v>1269</v>
      </c>
      <c r="H1012" s="16" t="s">
        <v>4202</v>
      </c>
      <c r="I1012" s="16" t="s">
        <v>4160</v>
      </c>
      <c r="J1012" s="16" t="s">
        <v>79</v>
      </c>
      <c r="K1012" s="16">
        <v>181.04</v>
      </c>
      <c r="M1012" s="15" t="s">
        <v>127</v>
      </c>
      <c r="N1012" s="19">
        <v>45667.691770833299</v>
      </c>
    </row>
    <row r="1013" spans="1:14" x14ac:dyDescent="0.3">
      <c r="A1013" s="23" t="str">
        <f>VLOOKUP(C1013,销售员!A:C,3,0)</f>
        <v>晋蒙宁</v>
      </c>
      <c r="B1013" s="29">
        <v>818407</v>
      </c>
      <c r="C1013" s="16" t="s">
        <v>1181</v>
      </c>
      <c r="D1013" s="17" t="s">
        <v>1272</v>
      </c>
      <c r="E1013" s="17" t="s">
        <v>4165</v>
      </c>
      <c r="F1013" s="16" t="s">
        <v>1268</v>
      </c>
      <c r="G1013" s="16" t="s">
        <v>1273</v>
      </c>
      <c r="H1013" s="16" t="s">
        <v>1274</v>
      </c>
      <c r="I1013" s="16" t="s">
        <v>4158</v>
      </c>
      <c r="J1013" s="16" t="s">
        <v>79</v>
      </c>
      <c r="K1013" s="16">
        <v>1702080</v>
      </c>
      <c r="L1013" s="18">
        <v>1800000</v>
      </c>
      <c r="M1013" s="15" t="s">
        <v>127</v>
      </c>
      <c r="N1013" s="19">
        <v>45667.697650463</v>
      </c>
    </row>
    <row r="1014" spans="1:14" x14ac:dyDescent="0.3">
      <c r="A1014" s="23" t="str">
        <f>VLOOKUP(C1014,销售员!A:C,3,0)</f>
        <v>晋蒙宁</v>
      </c>
      <c r="B1014" s="29">
        <v>818407</v>
      </c>
      <c r="C1014" s="16" t="s">
        <v>1181</v>
      </c>
      <c r="D1014" s="17" t="s">
        <v>1272</v>
      </c>
      <c r="E1014" s="17" t="s">
        <v>4165</v>
      </c>
      <c r="F1014" s="16" t="s">
        <v>1268</v>
      </c>
      <c r="G1014" s="16" t="s">
        <v>1273</v>
      </c>
      <c r="H1014" s="16" t="s">
        <v>1274</v>
      </c>
      <c r="I1014" s="16" t="s">
        <v>4159</v>
      </c>
      <c r="J1014" s="16" t="s">
        <v>79</v>
      </c>
      <c r="K1014" s="16">
        <v>0</v>
      </c>
      <c r="M1014" s="15" t="s">
        <v>127</v>
      </c>
      <c r="N1014" s="19">
        <v>45667.697650463</v>
      </c>
    </row>
    <row r="1015" spans="1:14" x14ac:dyDescent="0.3">
      <c r="A1015" s="23" t="str">
        <f>VLOOKUP(C1015,销售员!A:C,3,0)</f>
        <v>晋蒙宁</v>
      </c>
      <c r="B1015" s="29">
        <v>818407</v>
      </c>
      <c r="C1015" s="16" t="s">
        <v>1181</v>
      </c>
      <c r="D1015" s="17" t="s">
        <v>1272</v>
      </c>
      <c r="E1015" s="17" t="s">
        <v>4165</v>
      </c>
      <c r="F1015" s="16" t="s">
        <v>1268</v>
      </c>
      <c r="G1015" s="16" t="s">
        <v>1273</v>
      </c>
      <c r="H1015" s="16" t="s">
        <v>1274</v>
      </c>
      <c r="I1015" s="16" t="s">
        <v>4161</v>
      </c>
      <c r="J1015" s="16" t="s">
        <v>79</v>
      </c>
      <c r="K1015" s="16">
        <v>0</v>
      </c>
      <c r="M1015" s="15" t="s">
        <v>127</v>
      </c>
      <c r="N1015" s="19">
        <v>45667.697650463</v>
      </c>
    </row>
    <row r="1016" spans="1:14" x14ac:dyDescent="0.3">
      <c r="A1016" s="23" t="str">
        <f>VLOOKUP(C1016,销售员!A:C,3,0)</f>
        <v>晋蒙宁</v>
      </c>
      <c r="B1016" s="29">
        <v>818407</v>
      </c>
      <c r="C1016" s="16" t="s">
        <v>1181</v>
      </c>
      <c r="D1016" s="17" t="s">
        <v>1272</v>
      </c>
      <c r="E1016" s="17" t="s">
        <v>4165</v>
      </c>
      <c r="F1016" s="16" t="s">
        <v>1268</v>
      </c>
      <c r="G1016" s="16" t="s">
        <v>1273</v>
      </c>
      <c r="H1016" s="16" t="s">
        <v>1274</v>
      </c>
      <c r="I1016" s="16" t="s">
        <v>4160</v>
      </c>
      <c r="J1016" s="16" t="s">
        <v>79</v>
      </c>
      <c r="K1016" s="16">
        <v>25920</v>
      </c>
      <c r="M1016" s="15" t="s">
        <v>127</v>
      </c>
      <c r="N1016" s="19">
        <v>45667.697650463</v>
      </c>
    </row>
    <row r="1017" spans="1:14" x14ac:dyDescent="0.3">
      <c r="A1017" s="23" t="str">
        <f>VLOOKUP(C1017,销售员!A:C,3,0)</f>
        <v>鄂赣</v>
      </c>
      <c r="B1017" s="29">
        <v>818432</v>
      </c>
      <c r="C1017" s="16" t="s">
        <v>121</v>
      </c>
      <c r="D1017" s="17" t="s">
        <v>2622</v>
      </c>
      <c r="E1017" s="17" t="s">
        <v>4171</v>
      </c>
      <c r="F1017" s="16" t="s">
        <v>1282</v>
      </c>
      <c r="G1017" s="16" t="s">
        <v>2623</v>
      </c>
      <c r="H1017" s="16" t="s">
        <v>2624</v>
      </c>
      <c r="I1017" s="16" t="s">
        <v>4158</v>
      </c>
      <c r="J1017" s="16" t="s">
        <v>79</v>
      </c>
      <c r="K1017" s="16">
        <v>16691.2</v>
      </c>
      <c r="L1017" s="18">
        <v>20970.150000000001</v>
      </c>
      <c r="M1017" s="15" t="s">
        <v>1262</v>
      </c>
      <c r="N1017" s="19">
        <v>45667.727800925903</v>
      </c>
    </row>
    <row r="1018" spans="1:14" x14ac:dyDescent="0.3">
      <c r="A1018" s="23" t="str">
        <f>VLOOKUP(C1018,销售员!A:C,3,0)</f>
        <v>鄂赣</v>
      </c>
      <c r="B1018" s="29">
        <v>818432</v>
      </c>
      <c r="C1018" s="16" t="s">
        <v>121</v>
      </c>
      <c r="D1018" s="17" t="s">
        <v>2622</v>
      </c>
      <c r="E1018" s="17" t="s">
        <v>4171</v>
      </c>
      <c r="F1018" s="16" t="s">
        <v>1282</v>
      </c>
      <c r="G1018" s="16" t="s">
        <v>2623</v>
      </c>
      <c r="H1018" s="16" t="s">
        <v>2624</v>
      </c>
      <c r="I1018" s="16" t="s">
        <v>4159</v>
      </c>
      <c r="J1018" s="16" t="s">
        <v>79</v>
      </c>
      <c r="K1018" s="16">
        <v>3344.07</v>
      </c>
      <c r="M1018" s="15" t="s">
        <v>1262</v>
      </c>
      <c r="N1018" s="19">
        <v>45667.727800925903</v>
      </c>
    </row>
    <row r="1019" spans="1:14" x14ac:dyDescent="0.3">
      <c r="A1019" s="23" t="str">
        <f>VLOOKUP(C1019,销售员!A:C,3,0)</f>
        <v>鄂赣</v>
      </c>
      <c r="B1019" s="29">
        <v>818432</v>
      </c>
      <c r="C1019" s="16" t="s">
        <v>121</v>
      </c>
      <c r="D1019" s="17" t="s">
        <v>2622</v>
      </c>
      <c r="E1019" s="17" t="s">
        <v>4171</v>
      </c>
      <c r="F1019" s="16" t="s">
        <v>1282</v>
      </c>
      <c r="G1019" s="16" t="s">
        <v>2623</v>
      </c>
      <c r="H1019" s="16" t="s">
        <v>2624</v>
      </c>
      <c r="I1019" s="16" t="s">
        <v>4161</v>
      </c>
      <c r="J1019" s="16" t="s">
        <v>79</v>
      </c>
      <c r="K1019" s="16">
        <v>0</v>
      </c>
      <c r="M1019" s="15" t="s">
        <v>1262</v>
      </c>
      <c r="N1019" s="19">
        <v>45667.727800925903</v>
      </c>
    </row>
    <row r="1020" spans="1:14" x14ac:dyDescent="0.3">
      <c r="A1020" s="23" t="str">
        <f>VLOOKUP(C1020,销售员!A:C,3,0)</f>
        <v>鄂赣</v>
      </c>
      <c r="B1020" s="29">
        <v>818432</v>
      </c>
      <c r="C1020" s="16" t="s">
        <v>121</v>
      </c>
      <c r="D1020" s="17" t="s">
        <v>2622</v>
      </c>
      <c r="E1020" s="17" t="s">
        <v>4171</v>
      </c>
      <c r="F1020" s="16" t="s">
        <v>1282</v>
      </c>
      <c r="G1020" s="16" t="s">
        <v>2623</v>
      </c>
      <c r="H1020" s="16" t="s">
        <v>2624</v>
      </c>
      <c r="I1020" s="16" t="s">
        <v>4160</v>
      </c>
      <c r="J1020" s="16" t="s">
        <v>79</v>
      </c>
      <c r="K1020" s="16">
        <v>306.12</v>
      </c>
      <c r="M1020" s="15" t="s">
        <v>1262</v>
      </c>
      <c r="N1020" s="19">
        <v>45667.727800925903</v>
      </c>
    </row>
    <row r="1021" spans="1:14" x14ac:dyDescent="0.3">
      <c r="A1021" s="23" t="str">
        <f>VLOOKUP(C1021,销售员!A:C,3,0)</f>
        <v>鄂赣</v>
      </c>
      <c r="B1021" s="29">
        <v>818423</v>
      </c>
      <c r="C1021" s="16" t="s">
        <v>121</v>
      </c>
      <c r="D1021" s="17" t="s">
        <v>1281</v>
      </c>
      <c r="E1021" s="17" t="s">
        <v>4171</v>
      </c>
      <c r="F1021" s="16" t="s">
        <v>1282</v>
      </c>
      <c r="G1021" s="16" t="s">
        <v>1283</v>
      </c>
      <c r="H1021" s="16" t="s">
        <v>1284</v>
      </c>
      <c r="I1021" s="16" t="s">
        <v>4158</v>
      </c>
      <c r="J1021" s="16" t="s">
        <v>79</v>
      </c>
      <c r="K1021" s="16">
        <v>442845.92</v>
      </c>
      <c r="L1021" s="18">
        <v>476839</v>
      </c>
      <c r="M1021" s="15" t="s">
        <v>1262</v>
      </c>
      <c r="N1021" s="19">
        <v>45667.729571759301</v>
      </c>
    </row>
    <row r="1022" spans="1:14" x14ac:dyDescent="0.3">
      <c r="A1022" s="23" t="str">
        <f>VLOOKUP(C1022,销售员!A:C,3,0)</f>
        <v>鄂赣</v>
      </c>
      <c r="B1022" s="29">
        <v>818423</v>
      </c>
      <c r="C1022" s="16" t="s">
        <v>121</v>
      </c>
      <c r="D1022" s="17" t="s">
        <v>1281</v>
      </c>
      <c r="E1022" s="17" t="s">
        <v>4171</v>
      </c>
      <c r="F1022" s="16" t="s">
        <v>1282</v>
      </c>
      <c r="G1022" s="16" t="s">
        <v>1283</v>
      </c>
      <c r="H1022" s="16" t="s">
        <v>1284</v>
      </c>
      <c r="I1022" s="16" t="s">
        <v>4159</v>
      </c>
      <c r="J1022" s="16" t="s">
        <v>79</v>
      </c>
      <c r="K1022" s="16">
        <v>12739.96</v>
      </c>
      <c r="M1022" s="15" t="s">
        <v>1262</v>
      </c>
      <c r="N1022" s="19">
        <v>45667.729571759301</v>
      </c>
    </row>
    <row r="1023" spans="1:14" x14ac:dyDescent="0.3">
      <c r="A1023" s="23" t="str">
        <f>VLOOKUP(C1023,销售员!A:C,3,0)</f>
        <v>鄂赣</v>
      </c>
      <c r="B1023" s="29">
        <v>818423</v>
      </c>
      <c r="C1023" s="16" t="s">
        <v>121</v>
      </c>
      <c r="D1023" s="17" t="s">
        <v>1281</v>
      </c>
      <c r="E1023" s="17" t="s">
        <v>4171</v>
      </c>
      <c r="F1023" s="16" t="s">
        <v>1282</v>
      </c>
      <c r="G1023" s="16" t="s">
        <v>1283</v>
      </c>
      <c r="H1023" s="16" t="s">
        <v>1284</v>
      </c>
      <c r="I1023" s="16" t="s">
        <v>4161</v>
      </c>
      <c r="J1023" s="16" t="s">
        <v>79</v>
      </c>
      <c r="K1023" s="16">
        <v>0</v>
      </c>
      <c r="M1023" s="15" t="s">
        <v>1262</v>
      </c>
      <c r="N1023" s="19">
        <v>45667.729571759301</v>
      </c>
    </row>
    <row r="1024" spans="1:14" x14ac:dyDescent="0.3">
      <c r="A1024" s="23" t="str">
        <f>VLOOKUP(C1024,销售员!A:C,3,0)</f>
        <v>鄂赣</v>
      </c>
      <c r="B1024" s="29">
        <v>818423</v>
      </c>
      <c r="C1024" s="16" t="s">
        <v>121</v>
      </c>
      <c r="D1024" s="17" t="s">
        <v>1281</v>
      </c>
      <c r="E1024" s="17" t="s">
        <v>4171</v>
      </c>
      <c r="F1024" s="16" t="s">
        <v>1282</v>
      </c>
      <c r="G1024" s="16" t="s">
        <v>1283</v>
      </c>
      <c r="H1024" s="16" t="s">
        <v>1284</v>
      </c>
      <c r="I1024" s="16" t="s">
        <v>4160</v>
      </c>
      <c r="J1024" s="16" t="s">
        <v>79</v>
      </c>
      <c r="K1024" s="16">
        <v>6934.44</v>
      </c>
      <c r="M1024" s="15" t="s">
        <v>1262</v>
      </c>
      <c r="N1024" s="19">
        <v>45667.729571759301</v>
      </c>
    </row>
    <row r="1025" spans="1:14" x14ac:dyDescent="0.3">
      <c r="A1025" s="23" t="str">
        <f>VLOOKUP(C1025,销售员!A:C,3,0)</f>
        <v>云贵川渝</v>
      </c>
      <c r="B1025" s="29">
        <v>820361</v>
      </c>
      <c r="C1025" s="16" t="s">
        <v>68</v>
      </c>
      <c r="D1025" s="17" t="s">
        <v>913</v>
      </c>
      <c r="E1025" s="17" t="s">
        <v>4165</v>
      </c>
      <c r="F1025" s="16" t="s">
        <v>914</v>
      </c>
      <c r="G1025" s="16" t="s">
        <v>915</v>
      </c>
      <c r="H1025" s="16" t="s">
        <v>916</v>
      </c>
      <c r="I1025" s="16" t="s">
        <v>4158</v>
      </c>
      <c r="J1025" s="16" t="s">
        <v>79</v>
      </c>
      <c r="K1025" s="16">
        <v>1426732.52</v>
      </c>
      <c r="L1025" s="18">
        <v>1689677.4</v>
      </c>
      <c r="M1025" s="15" t="s">
        <v>54</v>
      </c>
      <c r="N1025" s="19">
        <v>45680.739525463003</v>
      </c>
    </row>
    <row r="1026" spans="1:14" x14ac:dyDescent="0.3">
      <c r="A1026" s="23" t="str">
        <f>VLOOKUP(C1026,销售员!A:C,3,0)</f>
        <v>云贵川渝</v>
      </c>
      <c r="B1026" s="29">
        <v>820361</v>
      </c>
      <c r="C1026" s="16" t="s">
        <v>68</v>
      </c>
      <c r="D1026" s="17" t="s">
        <v>913</v>
      </c>
      <c r="E1026" s="17" t="s">
        <v>4165</v>
      </c>
      <c r="F1026" s="16" t="s">
        <v>914</v>
      </c>
      <c r="G1026" s="16" t="s">
        <v>915</v>
      </c>
      <c r="H1026" s="16" t="s">
        <v>916</v>
      </c>
      <c r="I1026" s="16" t="s">
        <v>4159</v>
      </c>
      <c r="J1026" s="16" t="s">
        <v>79</v>
      </c>
      <c r="K1026" s="16">
        <v>144439</v>
      </c>
      <c r="M1026" s="15" t="s">
        <v>54</v>
      </c>
      <c r="N1026" s="19">
        <v>45680.739525463003</v>
      </c>
    </row>
    <row r="1027" spans="1:14" x14ac:dyDescent="0.3">
      <c r="A1027" s="23" t="str">
        <f>VLOOKUP(C1027,销售员!A:C,3,0)</f>
        <v>云贵川渝</v>
      </c>
      <c r="B1027" s="29">
        <v>820361</v>
      </c>
      <c r="C1027" s="16" t="s">
        <v>68</v>
      </c>
      <c r="D1027" s="17" t="s">
        <v>913</v>
      </c>
      <c r="E1027" s="17" t="s">
        <v>4165</v>
      </c>
      <c r="F1027" s="16" t="s">
        <v>914</v>
      </c>
      <c r="G1027" s="16" t="s">
        <v>915</v>
      </c>
      <c r="H1027" s="16" t="s">
        <v>916</v>
      </c>
      <c r="I1027" s="16" t="s">
        <v>4161</v>
      </c>
      <c r="J1027" s="16" t="s">
        <v>79</v>
      </c>
      <c r="K1027" s="16">
        <v>18542.16</v>
      </c>
      <c r="M1027" s="15" t="s">
        <v>54</v>
      </c>
      <c r="N1027" s="19">
        <v>45680.739525463003</v>
      </c>
    </row>
    <row r="1028" spans="1:14" x14ac:dyDescent="0.3">
      <c r="A1028" s="23" t="str">
        <f>VLOOKUP(C1028,销售员!A:C,3,0)</f>
        <v>云贵川渝</v>
      </c>
      <c r="B1028" s="29">
        <v>820361</v>
      </c>
      <c r="C1028" s="16" t="s">
        <v>68</v>
      </c>
      <c r="D1028" s="17" t="s">
        <v>913</v>
      </c>
      <c r="E1028" s="17" t="s">
        <v>4165</v>
      </c>
      <c r="F1028" s="16" t="s">
        <v>914</v>
      </c>
      <c r="G1028" s="16" t="s">
        <v>915</v>
      </c>
      <c r="H1028" s="16" t="s">
        <v>916</v>
      </c>
      <c r="I1028" s="16" t="s">
        <v>4160</v>
      </c>
      <c r="J1028" s="16" t="s">
        <v>79</v>
      </c>
      <c r="K1028" s="16">
        <v>23927.8</v>
      </c>
      <c r="M1028" s="15" t="s">
        <v>54</v>
      </c>
      <c r="N1028" s="19">
        <v>45680.739525463003</v>
      </c>
    </row>
    <row r="1029" spans="1:14" x14ac:dyDescent="0.3">
      <c r="A1029" s="23" t="str">
        <f>VLOOKUP(C1029,销售员!A:C,3,0)</f>
        <v>京津冀</v>
      </c>
      <c r="B1029" s="29">
        <v>818396</v>
      </c>
      <c r="C1029" s="16" t="s">
        <v>74</v>
      </c>
      <c r="D1029" s="17" t="s">
        <v>1286</v>
      </c>
      <c r="E1029" s="17" t="s">
        <v>4165</v>
      </c>
      <c r="F1029" s="16" t="s">
        <v>136</v>
      </c>
      <c r="G1029" s="16" t="s">
        <v>1287</v>
      </c>
      <c r="H1029" s="16" t="s">
        <v>4203</v>
      </c>
      <c r="I1029" s="16" t="s">
        <v>4158</v>
      </c>
      <c r="J1029" s="16" t="s">
        <v>79</v>
      </c>
      <c r="K1029" s="16">
        <v>79859.61</v>
      </c>
      <c r="L1029" s="18">
        <v>90809.01</v>
      </c>
      <c r="M1029" s="15" t="s">
        <v>127</v>
      </c>
      <c r="N1029" s="19">
        <v>45667.745949074102</v>
      </c>
    </row>
    <row r="1030" spans="1:14" x14ac:dyDescent="0.3">
      <c r="A1030" s="23" t="str">
        <f>VLOOKUP(C1030,销售员!A:C,3,0)</f>
        <v>京津冀</v>
      </c>
      <c r="B1030" s="29">
        <v>818396</v>
      </c>
      <c r="C1030" s="16" t="s">
        <v>74</v>
      </c>
      <c r="D1030" s="17" t="s">
        <v>1286</v>
      </c>
      <c r="E1030" s="17" t="s">
        <v>4165</v>
      </c>
      <c r="F1030" s="16" t="s">
        <v>136</v>
      </c>
      <c r="G1030" s="16" t="s">
        <v>1287</v>
      </c>
      <c r="H1030" s="16" t="s">
        <v>4203</v>
      </c>
      <c r="I1030" s="16" t="s">
        <v>4159</v>
      </c>
      <c r="J1030" s="16" t="s">
        <v>79</v>
      </c>
      <c r="K1030" s="16">
        <v>4955.7700000000004</v>
      </c>
      <c r="M1030" s="15" t="s">
        <v>127</v>
      </c>
      <c r="N1030" s="19">
        <v>45667.745949074102</v>
      </c>
    </row>
    <row r="1031" spans="1:14" x14ac:dyDescent="0.3">
      <c r="A1031" s="23" t="str">
        <f>VLOOKUP(C1031,销售员!A:C,3,0)</f>
        <v>京津冀</v>
      </c>
      <c r="B1031" s="29">
        <v>818396</v>
      </c>
      <c r="C1031" s="16" t="s">
        <v>74</v>
      </c>
      <c r="D1031" s="17" t="s">
        <v>1286</v>
      </c>
      <c r="E1031" s="17" t="s">
        <v>4165</v>
      </c>
      <c r="F1031" s="16" t="s">
        <v>136</v>
      </c>
      <c r="G1031" s="16" t="s">
        <v>1287</v>
      </c>
      <c r="H1031" s="16" t="s">
        <v>4203</v>
      </c>
      <c r="I1031" s="16" t="s">
        <v>4161</v>
      </c>
      <c r="J1031" s="16" t="s">
        <v>79</v>
      </c>
      <c r="K1031" s="16">
        <v>615.62</v>
      </c>
      <c r="M1031" s="15" t="s">
        <v>127</v>
      </c>
      <c r="N1031" s="19">
        <v>45667.745949074102</v>
      </c>
    </row>
    <row r="1032" spans="1:14" x14ac:dyDescent="0.3">
      <c r="A1032" s="23" t="str">
        <f>VLOOKUP(C1032,销售员!A:C,3,0)</f>
        <v>京津冀</v>
      </c>
      <c r="B1032" s="29">
        <v>818396</v>
      </c>
      <c r="C1032" s="16" t="s">
        <v>74</v>
      </c>
      <c r="D1032" s="17" t="s">
        <v>1286</v>
      </c>
      <c r="E1032" s="17" t="s">
        <v>4165</v>
      </c>
      <c r="F1032" s="16" t="s">
        <v>136</v>
      </c>
      <c r="G1032" s="16" t="s">
        <v>1287</v>
      </c>
      <c r="H1032" s="16" t="s">
        <v>4203</v>
      </c>
      <c r="I1032" s="16" t="s">
        <v>4160</v>
      </c>
      <c r="J1032" s="16" t="s">
        <v>79</v>
      </c>
      <c r="K1032" s="16">
        <v>1291.6099999999999</v>
      </c>
      <c r="M1032" s="15" t="s">
        <v>127</v>
      </c>
      <c r="N1032" s="19">
        <v>45667.745949074102</v>
      </c>
    </row>
    <row r="1033" spans="1:14" x14ac:dyDescent="0.3">
      <c r="A1033" s="23" t="str">
        <f>VLOOKUP(C1033,销售员!A:C,3,0)</f>
        <v>京津冀</v>
      </c>
      <c r="B1033" s="29">
        <v>818396</v>
      </c>
      <c r="C1033" s="16" t="s">
        <v>74</v>
      </c>
      <c r="D1033" s="17" t="s">
        <v>1286</v>
      </c>
      <c r="E1033" s="17" t="s">
        <v>4165</v>
      </c>
      <c r="F1033" s="16" t="s">
        <v>136</v>
      </c>
      <c r="G1033" s="16" t="s">
        <v>1287</v>
      </c>
      <c r="H1033" s="16" t="s">
        <v>4204</v>
      </c>
      <c r="I1033" s="16" t="s">
        <v>4158</v>
      </c>
      <c r="J1033" s="16" t="s">
        <v>79</v>
      </c>
      <c r="K1033" s="16">
        <v>297820.24</v>
      </c>
      <c r="L1033" s="18">
        <v>335253.69</v>
      </c>
      <c r="M1033" s="15" t="s">
        <v>127</v>
      </c>
      <c r="N1033" s="19">
        <v>45667.745949074102</v>
      </c>
    </row>
    <row r="1034" spans="1:14" x14ac:dyDescent="0.3">
      <c r="A1034" s="23" t="str">
        <f>VLOOKUP(C1034,销售员!A:C,3,0)</f>
        <v>京津冀</v>
      </c>
      <c r="B1034" s="29">
        <v>818396</v>
      </c>
      <c r="C1034" s="16" t="s">
        <v>74</v>
      </c>
      <c r="D1034" s="17" t="s">
        <v>1286</v>
      </c>
      <c r="E1034" s="17" t="s">
        <v>4165</v>
      </c>
      <c r="F1034" s="16" t="s">
        <v>136</v>
      </c>
      <c r="G1034" s="16" t="s">
        <v>1287</v>
      </c>
      <c r="H1034" s="16" t="s">
        <v>4204</v>
      </c>
      <c r="I1034" s="16" t="s">
        <v>4159</v>
      </c>
      <c r="J1034" s="16" t="s">
        <v>79</v>
      </c>
      <c r="K1034" s="16">
        <v>14358.26</v>
      </c>
      <c r="M1034" s="15" t="s">
        <v>127</v>
      </c>
      <c r="N1034" s="19">
        <v>45667.745949074102</v>
      </c>
    </row>
    <row r="1035" spans="1:14" x14ac:dyDescent="0.3">
      <c r="A1035" s="23" t="str">
        <f>VLOOKUP(C1035,销售员!A:C,3,0)</f>
        <v>京津冀</v>
      </c>
      <c r="B1035" s="29">
        <v>818396</v>
      </c>
      <c r="C1035" s="16" t="s">
        <v>74</v>
      </c>
      <c r="D1035" s="17" t="s">
        <v>1286</v>
      </c>
      <c r="E1035" s="17" t="s">
        <v>4165</v>
      </c>
      <c r="F1035" s="16" t="s">
        <v>136</v>
      </c>
      <c r="G1035" s="16" t="s">
        <v>1287</v>
      </c>
      <c r="H1035" s="16" t="s">
        <v>4204</v>
      </c>
      <c r="I1035" s="16" t="s">
        <v>4161</v>
      </c>
      <c r="J1035" s="16" t="s">
        <v>79</v>
      </c>
      <c r="K1035" s="16">
        <v>3450.82</v>
      </c>
      <c r="M1035" s="15" t="s">
        <v>127</v>
      </c>
      <c r="N1035" s="19">
        <v>45667.745949074102</v>
      </c>
    </row>
    <row r="1036" spans="1:14" x14ac:dyDescent="0.3">
      <c r="A1036" s="23" t="str">
        <f>VLOOKUP(C1036,销售员!A:C,3,0)</f>
        <v>京津冀</v>
      </c>
      <c r="B1036" s="29">
        <v>818396</v>
      </c>
      <c r="C1036" s="16" t="s">
        <v>74</v>
      </c>
      <c r="D1036" s="17" t="s">
        <v>1286</v>
      </c>
      <c r="E1036" s="17" t="s">
        <v>4165</v>
      </c>
      <c r="F1036" s="16" t="s">
        <v>136</v>
      </c>
      <c r="G1036" s="16" t="s">
        <v>1287</v>
      </c>
      <c r="H1036" s="16" t="s">
        <v>4204</v>
      </c>
      <c r="I1036" s="16" t="s">
        <v>4160</v>
      </c>
      <c r="J1036" s="16" t="s">
        <v>79</v>
      </c>
      <c r="K1036" s="16">
        <v>4752.5200000000004</v>
      </c>
      <c r="M1036" s="15" t="s">
        <v>127</v>
      </c>
      <c r="N1036" s="19">
        <v>45667.745949074102</v>
      </c>
    </row>
    <row r="1037" spans="1:14" x14ac:dyDescent="0.3">
      <c r="A1037" s="23" t="str">
        <f>VLOOKUP(C1037,销售员!A:C,3,0)</f>
        <v>京津冀</v>
      </c>
      <c r="B1037" s="29">
        <v>818396</v>
      </c>
      <c r="C1037" s="16" t="s">
        <v>74</v>
      </c>
      <c r="D1037" s="17" t="s">
        <v>1286</v>
      </c>
      <c r="E1037" s="17" t="s">
        <v>4165</v>
      </c>
      <c r="F1037" s="16" t="s">
        <v>136</v>
      </c>
      <c r="G1037" s="16" t="s">
        <v>1287</v>
      </c>
      <c r="H1037" s="16" t="s">
        <v>4205</v>
      </c>
      <c r="I1037" s="16" t="s">
        <v>4158</v>
      </c>
      <c r="J1037" s="16" t="s">
        <v>79</v>
      </c>
      <c r="K1037" s="16">
        <v>50698.28</v>
      </c>
      <c r="L1037" s="18">
        <v>54938.64</v>
      </c>
      <c r="M1037" s="15" t="s">
        <v>127</v>
      </c>
      <c r="N1037" s="19">
        <v>45667.745949074102</v>
      </c>
    </row>
    <row r="1038" spans="1:14" x14ac:dyDescent="0.3">
      <c r="A1038" s="23" t="str">
        <f>VLOOKUP(C1038,销售员!A:C,3,0)</f>
        <v>京津冀</v>
      </c>
      <c r="B1038" s="29">
        <v>818396</v>
      </c>
      <c r="C1038" s="16" t="s">
        <v>74</v>
      </c>
      <c r="D1038" s="17" t="s">
        <v>1286</v>
      </c>
      <c r="E1038" s="17" t="s">
        <v>4165</v>
      </c>
      <c r="F1038" s="16" t="s">
        <v>136</v>
      </c>
      <c r="G1038" s="16" t="s">
        <v>1287</v>
      </c>
      <c r="H1038" s="16" t="s">
        <v>4205</v>
      </c>
      <c r="I1038" s="16" t="s">
        <v>4159</v>
      </c>
      <c r="J1038" s="16" t="s">
        <v>79</v>
      </c>
      <c r="K1038" s="16">
        <v>314.26</v>
      </c>
      <c r="M1038" s="15" t="s">
        <v>127</v>
      </c>
      <c r="N1038" s="19">
        <v>45667.745949074102</v>
      </c>
    </row>
    <row r="1039" spans="1:14" x14ac:dyDescent="0.3">
      <c r="A1039" s="23" t="str">
        <f>VLOOKUP(C1039,销售员!A:C,3,0)</f>
        <v>京津冀</v>
      </c>
      <c r="B1039" s="29">
        <v>818396</v>
      </c>
      <c r="C1039" s="16" t="s">
        <v>74</v>
      </c>
      <c r="D1039" s="17" t="s">
        <v>1286</v>
      </c>
      <c r="E1039" s="17" t="s">
        <v>4165</v>
      </c>
      <c r="F1039" s="16" t="s">
        <v>136</v>
      </c>
      <c r="G1039" s="16" t="s">
        <v>1287</v>
      </c>
      <c r="H1039" s="16" t="s">
        <v>4205</v>
      </c>
      <c r="I1039" s="16" t="s">
        <v>4161</v>
      </c>
      <c r="J1039" s="16" t="s">
        <v>79</v>
      </c>
      <c r="K1039" s="16">
        <v>677.33</v>
      </c>
      <c r="M1039" s="15" t="s">
        <v>127</v>
      </c>
      <c r="N1039" s="19">
        <v>45667.745949074102</v>
      </c>
    </row>
    <row r="1040" spans="1:14" x14ac:dyDescent="0.3">
      <c r="A1040" s="23" t="str">
        <f>VLOOKUP(C1040,销售员!A:C,3,0)</f>
        <v>京津冀</v>
      </c>
      <c r="B1040" s="29">
        <v>818396</v>
      </c>
      <c r="C1040" s="16" t="s">
        <v>74</v>
      </c>
      <c r="D1040" s="17" t="s">
        <v>1286</v>
      </c>
      <c r="E1040" s="17" t="s">
        <v>4165</v>
      </c>
      <c r="F1040" s="16" t="s">
        <v>136</v>
      </c>
      <c r="G1040" s="16" t="s">
        <v>1287</v>
      </c>
      <c r="H1040" s="16" t="s">
        <v>4205</v>
      </c>
      <c r="I1040" s="16" t="s">
        <v>4160</v>
      </c>
      <c r="J1040" s="16" t="s">
        <v>79</v>
      </c>
      <c r="K1040" s="16">
        <v>776.39</v>
      </c>
      <c r="M1040" s="15" t="s">
        <v>127</v>
      </c>
      <c r="N1040" s="19">
        <v>45667.745949074102</v>
      </c>
    </row>
    <row r="1041" spans="1:14" x14ac:dyDescent="0.3">
      <c r="A1041" s="23" t="str">
        <f>VLOOKUP(C1041,销售员!A:C,3,0)</f>
        <v>福建</v>
      </c>
      <c r="B1041" s="29">
        <v>818451</v>
      </c>
      <c r="C1041" s="16" t="s">
        <v>638</v>
      </c>
      <c r="D1041" s="17" t="s">
        <v>1293</v>
      </c>
      <c r="E1041" s="17" t="s">
        <v>4165</v>
      </c>
      <c r="F1041" s="16" t="s">
        <v>756</v>
      </c>
      <c r="G1041" s="16" t="s">
        <v>1294</v>
      </c>
      <c r="H1041" s="16" t="s">
        <v>1295</v>
      </c>
      <c r="I1041" s="16" t="s">
        <v>4166</v>
      </c>
      <c r="J1041" s="16" t="s">
        <v>79</v>
      </c>
      <c r="K1041" s="16">
        <v>12203.11</v>
      </c>
      <c r="L1041" s="18">
        <v>14481.04</v>
      </c>
      <c r="M1041" s="15" t="s">
        <v>94</v>
      </c>
      <c r="N1041" s="19">
        <v>45667.751203703701</v>
      </c>
    </row>
    <row r="1042" spans="1:14" x14ac:dyDescent="0.3">
      <c r="A1042" s="23" t="str">
        <f>VLOOKUP(C1042,销售员!A:C,3,0)</f>
        <v>福建</v>
      </c>
      <c r="B1042" s="29">
        <v>818451</v>
      </c>
      <c r="C1042" s="16" t="s">
        <v>638</v>
      </c>
      <c r="D1042" s="17" t="s">
        <v>1293</v>
      </c>
      <c r="E1042" s="17" t="s">
        <v>4165</v>
      </c>
      <c r="F1042" s="16" t="s">
        <v>756</v>
      </c>
      <c r="G1042" s="16" t="s">
        <v>1294</v>
      </c>
      <c r="H1042" s="16" t="s">
        <v>1295</v>
      </c>
      <c r="I1042" s="16" t="s">
        <v>4167</v>
      </c>
      <c r="J1042" s="16" t="s">
        <v>79</v>
      </c>
      <c r="K1042" s="16">
        <v>1264.27</v>
      </c>
      <c r="M1042" s="15" t="s">
        <v>94</v>
      </c>
      <c r="N1042" s="19">
        <v>45667.751203703701</v>
      </c>
    </row>
    <row r="1043" spans="1:14" x14ac:dyDescent="0.3">
      <c r="A1043" s="23" t="str">
        <f>VLOOKUP(C1043,销售员!A:C,3,0)</f>
        <v>福建</v>
      </c>
      <c r="B1043" s="29">
        <v>818451</v>
      </c>
      <c r="C1043" s="16" t="s">
        <v>638</v>
      </c>
      <c r="D1043" s="17" t="s">
        <v>1293</v>
      </c>
      <c r="E1043" s="17" t="s">
        <v>4165</v>
      </c>
      <c r="F1043" s="16" t="s">
        <v>756</v>
      </c>
      <c r="G1043" s="16" t="s">
        <v>1294</v>
      </c>
      <c r="H1043" s="16" t="s">
        <v>1295</v>
      </c>
      <c r="I1043" s="16" t="s">
        <v>4161</v>
      </c>
      <c r="J1043" s="16" t="s">
        <v>79</v>
      </c>
      <c r="K1043" s="16">
        <v>158.64043000000001</v>
      </c>
      <c r="M1043" s="15" t="s">
        <v>94</v>
      </c>
      <c r="N1043" s="19">
        <v>45667.751203703701</v>
      </c>
    </row>
    <row r="1044" spans="1:14" x14ac:dyDescent="0.3">
      <c r="A1044" s="23" t="str">
        <f>VLOOKUP(C1044,销售员!A:C,3,0)</f>
        <v>福建</v>
      </c>
      <c r="B1044" s="29">
        <v>818451</v>
      </c>
      <c r="C1044" s="16" t="s">
        <v>638</v>
      </c>
      <c r="D1044" s="17" t="s">
        <v>1293</v>
      </c>
      <c r="E1044" s="17" t="s">
        <v>4165</v>
      </c>
      <c r="F1044" s="16" t="s">
        <v>756</v>
      </c>
      <c r="G1044" s="16" t="s">
        <v>1294</v>
      </c>
      <c r="H1044" s="16" t="s">
        <v>1295</v>
      </c>
      <c r="I1044" s="16" t="s">
        <v>4160</v>
      </c>
      <c r="J1044" s="16" t="s">
        <v>79</v>
      </c>
      <c r="K1044" s="16">
        <v>202.01070000000001</v>
      </c>
      <c r="M1044" s="15" t="s">
        <v>94</v>
      </c>
      <c r="N1044" s="19">
        <v>45667.751203703701</v>
      </c>
    </row>
    <row r="1045" spans="1:14" x14ac:dyDescent="0.3">
      <c r="A1045" s="23" t="str">
        <f>VLOOKUP(C1045,销售员!A:C,3,0)</f>
        <v>广深</v>
      </c>
      <c r="B1045" s="29">
        <v>818224</v>
      </c>
      <c r="C1045" s="16" t="s">
        <v>1297</v>
      </c>
      <c r="D1045" s="17" t="s">
        <v>1298</v>
      </c>
      <c r="E1045" s="17" t="s">
        <v>4165</v>
      </c>
      <c r="F1045" s="16" t="s">
        <v>1299</v>
      </c>
      <c r="G1045" s="16" t="s">
        <v>1300</v>
      </c>
      <c r="H1045" s="16" t="s">
        <v>1301</v>
      </c>
      <c r="I1045" s="16" t="s">
        <v>4166</v>
      </c>
      <c r="J1045" s="16" t="s">
        <v>79</v>
      </c>
      <c r="K1045" s="16">
        <v>26260.46</v>
      </c>
      <c r="L1045" s="18">
        <v>30210.6</v>
      </c>
      <c r="M1045" s="15" t="s">
        <v>94</v>
      </c>
      <c r="N1045" s="19">
        <v>45667.763495370396</v>
      </c>
    </row>
    <row r="1046" spans="1:14" x14ac:dyDescent="0.3">
      <c r="A1046" s="23" t="str">
        <f>VLOOKUP(C1046,销售员!A:C,3,0)</f>
        <v>广深</v>
      </c>
      <c r="B1046" s="29">
        <v>818224</v>
      </c>
      <c r="C1046" s="16" t="s">
        <v>1297</v>
      </c>
      <c r="D1046" s="17" t="s">
        <v>1298</v>
      </c>
      <c r="E1046" s="17" t="s">
        <v>4165</v>
      </c>
      <c r="F1046" s="16" t="s">
        <v>1299</v>
      </c>
      <c r="G1046" s="16" t="s">
        <v>1300</v>
      </c>
      <c r="H1046" s="16" t="s">
        <v>1301</v>
      </c>
      <c r="I1046" s="16" t="s">
        <v>4167</v>
      </c>
      <c r="J1046" s="16" t="s">
        <v>79</v>
      </c>
      <c r="K1046" s="16">
        <v>1960.8</v>
      </c>
      <c r="M1046" s="15" t="s">
        <v>94</v>
      </c>
      <c r="N1046" s="19">
        <v>45667.763495370396</v>
      </c>
    </row>
    <row r="1047" spans="1:14" x14ac:dyDescent="0.3">
      <c r="A1047" s="23" t="str">
        <f>VLOOKUP(C1047,销售员!A:C,3,0)</f>
        <v>广深</v>
      </c>
      <c r="B1047" s="29">
        <v>818224</v>
      </c>
      <c r="C1047" s="16" t="s">
        <v>1297</v>
      </c>
      <c r="D1047" s="17" t="s">
        <v>1298</v>
      </c>
      <c r="E1047" s="17" t="s">
        <v>4165</v>
      </c>
      <c r="F1047" s="16" t="s">
        <v>1299</v>
      </c>
      <c r="G1047" s="16" t="s">
        <v>1300</v>
      </c>
      <c r="H1047" s="16" t="s">
        <v>1301</v>
      </c>
      <c r="I1047" s="16" t="s">
        <v>4161</v>
      </c>
      <c r="J1047" s="16" t="s">
        <v>79</v>
      </c>
      <c r="K1047" s="16">
        <v>341.38598000000002</v>
      </c>
      <c r="M1047" s="15" t="s">
        <v>94</v>
      </c>
      <c r="N1047" s="19">
        <v>45667.763495370396</v>
      </c>
    </row>
    <row r="1048" spans="1:14" x14ac:dyDescent="0.3">
      <c r="A1048" s="23" t="str">
        <f>VLOOKUP(C1048,销售员!A:C,3,0)</f>
        <v>广深</v>
      </c>
      <c r="B1048" s="29">
        <v>818224</v>
      </c>
      <c r="C1048" s="16" t="s">
        <v>1297</v>
      </c>
      <c r="D1048" s="17" t="s">
        <v>1298</v>
      </c>
      <c r="E1048" s="17" t="s">
        <v>4165</v>
      </c>
      <c r="F1048" s="16" t="s">
        <v>1299</v>
      </c>
      <c r="G1048" s="16" t="s">
        <v>1300</v>
      </c>
      <c r="H1048" s="16" t="s">
        <v>1301</v>
      </c>
      <c r="I1048" s="16" t="s">
        <v>4160</v>
      </c>
      <c r="J1048" s="16" t="s">
        <v>79</v>
      </c>
      <c r="K1048" s="16">
        <v>423.31889999999999</v>
      </c>
      <c r="M1048" s="15" t="s">
        <v>94</v>
      </c>
      <c r="N1048" s="19">
        <v>45667.763495370396</v>
      </c>
    </row>
    <row r="1049" spans="1:14" x14ac:dyDescent="0.3">
      <c r="A1049" s="23" t="str">
        <f>VLOOKUP(C1049,销售员!A:C,3,0)</f>
        <v>福建</v>
      </c>
      <c r="B1049" s="29">
        <v>818478</v>
      </c>
      <c r="C1049" s="16" t="s">
        <v>226</v>
      </c>
      <c r="D1049" s="17" t="s">
        <v>4206</v>
      </c>
      <c r="E1049" s="17" t="s">
        <v>4165</v>
      </c>
      <c r="F1049" s="16" t="s">
        <v>756</v>
      </c>
      <c r="G1049" s="16" t="s">
        <v>1304</v>
      </c>
      <c r="H1049" s="16" t="s">
        <v>1305</v>
      </c>
      <c r="I1049" s="16" t="s">
        <v>4166</v>
      </c>
      <c r="J1049" s="16" t="s">
        <v>79</v>
      </c>
      <c r="K1049" s="16">
        <v>362.78</v>
      </c>
      <c r="L1049" s="18">
        <v>390.68</v>
      </c>
      <c r="M1049" s="15" t="s">
        <v>94</v>
      </c>
      <c r="N1049" s="19">
        <v>45670.394085648099</v>
      </c>
    </row>
    <row r="1050" spans="1:14" x14ac:dyDescent="0.3">
      <c r="A1050" s="23" t="str">
        <f>VLOOKUP(C1050,销售员!A:C,3,0)</f>
        <v>福建</v>
      </c>
      <c r="B1050" s="29">
        <v>818478</v>
      </c>
      <c r="C1050" s="16" t="s">
        <v>226</v>
      </c>
      <c r="D1050" s="17" t="s">
        <v>4206</v>
      </c>
      <c r="E1050" s="17" t="s">
        <v>4165</v>
      </c>
      <c r="F1050" s="16" t="s">
        <v>756</v>
      </c>
      <c r="G1050" s="16" t="s">
        <v>1304</v>
      </c>
      <c r="H1050" s="16" t="s">
        <v>1305</v>
      </c>
      <c r="I1050" s="16" t="s">
        <v>4167</v>
      </c>
      <c r="J1050" s="16" t="s">
        <v>79</v>
      </c>
      <c r="K1050" s="16">
        <v>0</v>
      </c>
      <c r="M1050" s="15" t="s">
        <v>94</v>
      </c>
      <c r="N1050" s="19">
        <v>45670.394085648099</v>
      </c>
    </row>
    <row r="1051" spans="1:14" x14ac:dyDescent="0.3">
      <c r="A1051" s="23" t="str">
        <f>VLOOKUP(C1051,销售员!A:C,3,0)</f>
        <v>福建</v>
      </c>
      <c r="B1051" s="29">
        <v>818478</v>
      </c>
      <c r="C1051" s="16" t="s">
        <v>226</v>
      </c>
      <c r="D1051" s="17" t="s">
        <v>4206</v>
      </c>
      <c r="E1051" s="17" t="s">
        <v>4165</v>
      </c>
      <c r="F1051" s="16" t="s">
        <v>756</v>
      </c>
      <c r="G1051" s="16" t="s">
        <v>1304</v>
      </c>
      <c r="H1051" s="16" t="s">
        <v>1305</v>
      </c>
      <c r="I1051" s="16" t="s">
        <v>4161</v>
      </c>
      <c r="J1051" s="16" t="s">
        <v>79</v>
      </c>
      <c r="K1051" s="16">
        <v>4.7161400000000002</v>
      </c>
      <c r="M1051" s="15" t="s">
        <v>94</v>
      </c>
      <c r="N1051" s="19">
        <v>45670.394085648099</v>
      </c>
    </row>
    <row r="1052" spans="1:14" x14ac:dyDescent="0.3">
      <c r="A1052" s="23" t="str">
        <f>VLOOKUP(C1052,销售员!A:C,3,0)</f>
        <v>福建</v>
      </c>
      <c r="B1052" s="29">
        <v>818478</v>
      </c>
      <c r="C1052" s="16" t="s">
        <v>226</v>
      </c>
      <c r="D1052" s="17" t="s">
        <v>4206</v>
      </c>
      <c r="E1052" s="17" t="s">
        <v>4165</v>
      </c>
      <c r="F1052" s="16" t="s">
        <v>756</v>
      </c>
      <c r="G1052" s="16" t="s">
        <v>1304</v>
      </c>
      <c r="H1052" s="16" t="s">
        <v>1305</v>
      </c>
      <c r="I1052" s="16" t="s">
        <v>4160</v>
      </c>
      <c r="J1052" s="16" t="s">
        <v>79</v>
      </c>
      <c r="K1052" s="16">
        <v>5.4417</v>
      </c>
      <c r="M1052" s="15" t="s">
        <v>94</v>
      </c>
      <c r="N1052" s="19">
        <v>45670.394085648099</v>
      </c>
    </row>
    <row r="1053" spans="1:14" x14ac:dyDescent="0.3">
      <c r="A1053" s="23" t="str">
        <f>VLOOKUP(C1053,销售员!A:C,3,0)</f>
        <v>云贵川渝</v>
      </c>
      <c r="B1053" s="29">
        <v>817324</v>
      </c>
      <c r="C1053" s="16" t="s">
        <v>931</v>
      </c>
      <c r="D1053" s="17" t="s">
        <v>932</v>
      </c>
      <c r="E1053" s="17" t="s">
        <v>4165</v>
      </c>
      <c r="F1053" s="16" t="s">
        <v>933</v>
      </c>
      <c r="G1053" s="16" t="s">
        <v>934</v>
      </c>
      <c r="H1053" s="16" t="s">
        <v>935</v>
      </c>
      <c r="I1053" s="16" t="s">
        <v>4158</v>
      </c>
      <c r="J1053" s="16" t="s">
        <v>79</v>
      </c>
      <c r="K1053" s="16">
        <v>660540.62</v>
      </c>
      <c r="L1053" s="18">
        <v>768817.98</v>
      </c>
      <c r="M1053" s="15" t="s">
        <v>54</v>
      </c>
      <c r="N1053" s="19">
        <v>45663.692430555602</v>
      </c>
    </row>
    <row r="1054" spans="1:14" x14ac:dyDescent="0.3">
      <c r="A1054" s="23" t="str">
        <f>VLOOKUP(C1054,销售员!A:C,3,0)</f>
        <v>云贵川渝</v>
      </c>
      <c r="B1054" s="29">
        <v>817324</v>
      </c>
      <c r="C1054" s="16" t="s">
        <v>931</v>
      </c>
      <c r="D1054" s="17" t="s">
        <v>932</v>
      </c>
      <c r="E1054" s="17" t="s">
        <v>4165</v>
      </c>
      <c r="F1054" s="16" t="s">
        <v>933</v>
      </c>
      <c r="G1054" s="16" t="s">
        <v>934</v>
      </c>
      <c r="H1054" s="16" t="s">
        <v>935</v>
      </c>
      <c r="I1054" s="16" t="s">
        <v>4159</v>
      </c>
      <c r="J1054" s="16" t="s">
        <v>79</v>
      </c>
      <c r="K1054" s="16">
        <v>47376.02</v>
      </c>
      <c r="M1054" s="15" t="s">
        <v>54</v>
      </c>
      <c r="N1054" s="19">
        <v>45663.692430555602</v>
      </c>
    </row>
    <row r="1055" spans="1:14" x14ac:dyDescent="0.3">
      <c r="A1055" s="23" t="str">
        <f>VLOOKUP(C1055,销售员!A:C,3,0)</f>
        <v>云贵川渝</v>
      </c>
      <c r="B1055" s="29">
        <v>817324</v>
      </c>
      <c r="C1055" s="16" t="s">
        <v>931</v>
      </c>
      <c r="D1055" s="17" t="s">
        <v>932</v>
      </c>
      <c r="E1055" s="17" t="s">
        <v>4165</v>
      </c>
      <c r="F1055" s="16" t="s">
        <v>933</v>
      </c>
      <c r="G1055" s="16" t="s">
        <v>934</v>
      </c>
      <c r="H1055" s="16" t="s">
        <v>935</v>
      </c>
      <c r="I1055" s="16" t="s">
        <v>4161</v>
      </c>
      <c r="J1055" s="16" t="s">
        <v>79</v>
      </c>
      <c r="K1055" s="16">
        <v>8018.93</v>
      </c>
      <c r="M1055" s="15" t="s">
        <v>54</v>
      </c>
      <c r="N1055" s="19">
        <v>45663.692430555602</v>
      </c>
    </row>
    <row r="1056" spans="1:14" x14ac:dyDescent="0.3">
      <c r="A1056" s="23" t="str">
        <f>VLOOKUP(C1056,销售员!A:C,3,0)</f>
        <v>云贵川渝</v>
      </c>
      <c r="B1056" s="29">
        <v>817324</v>
      </c>
      <c r="C1056" s="16" t="s">
        <v>931</v>
      </c>
      <c r="D1056" s="17" t="s">
        <v>932</v>
      </c>
      <c r="E1056" s="17" t="s">
        <v>4165</v>
      </c>
      <c r="F1056" s="16" t="s">
        <v>933</v>
      </c>
      <c r="G1056" s="16" t="s">
        <v>934</v>
      </c>
      <c r="H1056" s="16" t="s">
        <v>935</v>
      </c>
      <c r="I1056" s="16" t="s">
        <v>4160</v>
      </c>
      <c r="J1056" s="16" t="s">
        <v>79</v>
      </c>
      <c r="K1056" s="16">
        <v>10781.2</v>
      </c>
      <c r="M1056" s="15" t="s">
        <v>54</v>
      </c>
      <c r="N1056" s="19">
        <v>45663.692430555602</v>
      </c>
    </row>
    <row r="1057" spans="1:14" x14ac:dyDescent="0.3">
      <c r="A1057" s="23" t="str">
        <f>VLOOKUP(C1057,销售员!A:C,3,0)</f>
        <v>陕豫鲁</v>
      </c>
      <c r="B1057" s="29">
        <v>818434</v>
      </c>
      <c r="C1057" s="16" t="s">
        <v>1626</v>
      </c>
      <c r="D1057" s="17" t="s">
        <v>2869</v>
      </c>
      <c r="E1057" s="17" t="s">
        <v>4165</v>
      </c>
      <c r="F1057" s="16" t="s">
        <v>2870</v>
      </c>
      <c r="G1057" s="16" t="s">
        <v>2871</v>
      </c>
      <c r="H1057" s="16" t="s">
        <v>2872</v>
      </c>
      <c r="I1057" s="16" t="s">
        <v>4158</v>
      </c>
      <c r="J1057" s="16" t="s">
        <v>79</v>
      </c>
      <c r="K1057" s="16">
        <v>890390.42</v>
      </c>
      <c r="L1057" s="18">
        <v>982379.27</v>
      </c>
      <c r="M1057" s="15" t="s">
        <v>105</v>
      </c>
      <c r="N1057" s="19">
        <v>45670.434201388904</v>
      </c>
    </row>
    <row r="1058" spans="1:14" x14ac:dyDescent="0.3">
      <c r="A1058" s="23" t="str">
        <f>VLOOKUP(C1058,销售员!A:C,3,0)</f>
        <v>陕豫鲁</v>
      </c>
      <c r="B1058" s="29">
        <v>818434</v>
      </c>
      <c r="C1058" s="16" t="s">
        <v>1626</v>
      </c>
      <c r="D1058" s="17" t="s">
        <v>2869</v>
      </c>
      <c r="E1058" s="17" t="s">
        <v>4165</v>
      </c>
      <c r="F1058" s="16" t="s">
        <v>2870</v>
      </c>
      <c r="G1058" s="16" t="s">
        <v>2871</v>
      </c>
      <c r="H1058" s="16" t="s">
        <v>2872</v>
      </c>
      <c r="I1058" s="16" t="s">
        <v>4159</v>
      </c>
      <c r="J1058" s="16" t="s">
        <v>79</v>
      </c>
      <c r="K1058" s="16">
        <v>22414.81</v>
      </c>
      <c r="M1058" s="15" t="s">
        <v>105</v>
      </c>
      <c r="N1058" s="19">
        <v>45670.434201388904</v>
      </c>
    </row>
    <row r="1059" spans="1:14" x14ac:dyDescent="0.3">
      <c r="A1059" s="23" t="str">
        <f>VLOOKUP(C1059,销售员!A:C,3,0)</f>
        <v>陕豫鲁</v>
      </c>
      <c r="B1059" s="29">
        <v>818434</v>
      </c>
      <c r="C1059" s="16" t="s">
        <v>1626</v>
      </c>
      <c r="D1059" s="17" t="s">
        <v>2869</v>
      </c>
      <c r="E1059" s="17" t="s">
        <v>4165</v>
      </c>
      <c r="F1059" s="16" t="s">
        <v>2870</v>
      </c>
      <c r="G1059" s="16" t="s">
        <v>2871</v>
      </c>
      <c r="H1059" s="16" t="s">
        <v>2872</v>
      </c>
      <c r="I1059" s="16" t="s">
        <v>4161</v>
      </c>
      <c r="J1059" s="16" t="s">
        <v>79</v>
      </c>
      <c r="K1059" s="16">
        <v>11464.59</v>
      </c>
      <c r="M1059" s="15" t="s">
        <v>105</v>
      </c>
      <c r="N1059" s="19">
        <v>45670.434201388904</v>
      </c>
    </row>
    <row r="1060" spans="1:14" x14ac:dyDescent="0.3">
      <c r="A1060" s="23" t="str">
        <f>VLOOKUP(C1060,销售员!A:C,3,0)</f>
        <v>陕豫鲁</v>
      </c>
      <c r="B1060" s="29">
        <v>818434</v>
      </c>
      <c r="C1060" s="16" t="s">
        <v>1626</v>
      </c>
      <c r="D1060" s="17" t="s">
        <v>2869</v>
      </c>
      <c r="E1060" s="17" t="s">
        <v>4165</v>
      </c>
      <c r="F1060" s="16" t="s">
        <v>2870</v>
      </c>
      <c r="G1060" s="16" t="s">
        <v>2871</v>
      </c>
      <c r="H1060" s="16" t="s">
        <v>2872</v>
      </c>
      <c r="I1060" s="16" t="s">
        <v>4160</v>
      </c>
      <c r="J1060" s="16" t="s">
        <v>79</v>
      </c>
      <c r="K1060" s="16">
        <v>13898.84</v>
      </c>
      <c r="M1060" s="15" t="s">
        <v>105</v>
      </c>
      <c r="N1060" s="19">
        <v>45670.434201388904</v>
      </c>
    </row>
    <row r="1061" spans="1:14" x14ac:dyDescent="0.3">
      <c r="A1061" s="23" t="str">
        <f>VLOOKUP(C1061,销售员!A:C,3,0)</f>
        <v>云贵川渝</v>
      </c>
      <c r="B1061" s="29">
        <v>818504</v>
      </c>
      <c r="C1061" s="16" t="s">
        <v>68</v>
      </c>
      <c r="D1061" s="17" t="s">
        <v>827</v>
      </c>
      <c r="E1061" s="17" t="s">
        <v>4165</v>
      </c>
      <c r="F1061" s="16" t="s">
        <v>828</v>
      </c>
      <c r="G1061" s="16" t="s">
        <v>829</v>
      </c>
      <c r="H1061" s="16" t="s">
        <v>830</v>
      </c>
      <c r="I1061" s="16" t="s">
        <v>4158</v>
      </c>
      <c r="J1061" s="16" t="s">
        <v>79</v>
      </c>
      <c r="K1061" s="16">
        <v>528209.6</v>
      </c>
      <c r="L1061" s="18">
        <v>641496.15</v>
      </c>
      <c r="M1061" s="15" t="s">
        <v>54</v>
      </c>
      <c r="N1061" s="19">
        <v>45670.466874999998</v>
      </c>
    </row>
    <row r="1062" spans="1:14" x14ac:dyDescent="0.3">
      <c r="A1062" s="23" t="str">
        <f>VLOOKUP(C1062,销售员!A:C,3,0)</f>
        <v>云贵川渝</v>
      </c>
      <c r="B1062" s="29">
        <v>818504</v>
      </c>
      <c r="C1062" s="16" t="s">
        <v>68</v>
      </c>
      <c r="D1062" s="17" t="s">
        <v>827</v>
      </c>
      <c r="E1062" s="17" t="s">
        <v>4165</v>
      </c>
      <c r="F1062" s="16" t="s">
        <v>828</v>
      </c>
      <c r="G1062" s="16" t="s">
        <v>829</v>
      </c>
      <c r="H1062" s="16" t="s">
        <v>830</v>
      </c>
      <c r="I1062" s="16" t="s">
        <v>4159</v>
      </c>
      <c r="J1062" s="16" t="s">
        <v>79</v>
      </c>
      <c r="K1062" s="16">
        <v>68653.039999999994</v>
      </c>
      <c r="M1062" s="15" t="s">
        <v>54</v>
      </c>
      <c r="N1062" s="19">
        <v>45670.466874999998</v>
      </c>
    </row>
    <row r="1063" spans="1:14" x14ac:dyDescent="0.3">
      <c r="A1063" s="23" t="str">
        <f>VLOOKUP(C1063,销售员!A:C,3,0)</f>
        <v>云贵川渝</v>
      </c>
      <c r="B1063" s="29">
        <v>818504</v>
      </c>
      <c r="C1063" s="16" t="s">
        <v>68</v>
      </c>
      <c r="D1063" s="17" t="s">
        <v>827</v>
      </c>
      <c r="E1063" s="17" t="s">
        <v>4165</v>
      </c>
      <c r="F1063" s="16" t="s">
        <v>828</v>
      </c>
      <c r="G1063" s="16" t="s">
        <v>829</v>
      </c>
      <c r="H1063" s="16" t="s">
        <v>830</v>
      </c>
      <c r="I1063" s="16" t="s">
        <v>4161</v>
      </c>
      <c r="J1063" s="16" t="s">
        <v>79</v>
      </c>
      <c r="K1063" s="16">
        <v>6676.85</v>
      </c>
      <c r="M1063" s="15" t="s">
        <v>54</v>
      </c>
      <c r="N1063" s="19">
        <v>45670.466874999998</v>
      </c>
    </row>
    <row r="1064" spans="1:14" x14ac:dyDescent="0.3">
      <c r="A1064" s="23" t="str">
        <f>VLOOKUP(C1064,销售员!A:C,3,0)</f>
        <v>云贵川渝</v>
      </c>
      <c r="B1064" s="29">
        <v>818504</v>
      </c>
      <c r="C1064" s="16" t="s">
        <v>68</v>
      </c>
      <c r="D1064" s="17" t="s">
        <v>827</v>
      </c>
      <c r="E1064" s="17" t="s">
        <v>4165</v>
      </c>
      <c r="F1064" s="16" t="s">
        <v>828</v>
      </c>
      <c r="G1064" s="16" t="s">
        <v>829</v>
      </c>
      <c r="H1064" s="16" t="s">
        <v>830</v>
      </c>
      <c r="I1064" s="16" t="s">
        <v>4160</v>
      </c>
      <c r="J1064" s="16" t="s">
        <v>79</v>
      </c>
      <c r="K1064" s="16">
        <v>9089.2999999999993</v>
      </c>
      <c r="M1064" s="15" t="s">
        <v>54</v>
      </c>
      <c r="N1064" s="19">
        <v>45670.466874999998</v>
      </c>
    </row>
    <row r="1065" spans="1:14" x14ac:dyDescent="0.3">
      <c r="A1065" s="23" t="str">
        <f>VLOOKUP(C1065,销售员!A:C,3,0)</f>
        <v>京津冀</v>
      </c>
      <c r="B1065" s="29">
        <v>817908</v>
      </c>
      <c r="C1065" s="16" t="s">
        <v>392</v>
      </c>
      <c r="D1065" s="17" t="s">
        <v>1313</v>
      </c>
      <c r="E1065" s="17" t="s">
        <v>4171</v>
      </c>
      <c r="F1065" s="16" t="s">
        <v>410</v>
      </c>
      <c r="G1065" s="16" t="s">
        <v>1314</v>
      </c>
      <c r="H1065" s="16" t="s">
        <v>1315</v>
      </c>
      <c r="I1065" s="16" t="s">
        <v>4158</v>
      </c>
      <c r="J1065" s="16" t="s">
        <v>79</v>
      </c>
      <c r="K1065" s="16">
        <v>655070</v>
      </c>
      <c r="L1065" s="18">
        <v>721626.65</v>
      </c>
      <c r="M1065" s="15" t="s">
        <v>127</v>
      </c>
      <c r="N1065" s="19">
        <v>45670.494513888902</v>
      </c>
    </row>
    <row r="1066" spans="1:14" x14ac:dyDescent="0.3">
      <c r="A1066" s="23" t="str">
        <f>VLOOKUP(C1066,销售员!A:C,3,0)</f>
        <v>京津冀</v>
      </c>
      <c r="B1066" s="29">
        <v>817908</v>
      </c>
      <c r="C1066" s="16" t="s">
        <v>392</v>
      </c>
      <c r="D1066" s="17" t="s">
        <v>1313</v>
      </c>
      <c r="E1066" s="17" t="s">
        <v>4171</v>
      </c>
      <c r="F1066" s="16" t="s">
        <v>410</v>
      </c>
      <c r="G1066" s="16" t="s">
        <v>1314</v>
      </c>
      <c r="H1066" s="16" t="s">
        <v>1315</v>
      </c>
      <c r="I1066" s="16" t="s">
        <v>4159</v>
      </c>
      <c r="J1066" s="16" t="s">
        <v>79</v>
      </c>
      <c r="K1066" s="16">
        <v>34409.11</v>
      </c>
      <c r="M1066" s="15" t="s">
        <v>127</v>
      </c>
      <c r="N1066" s="19">
        <v>45670.494513888902</v>
      </c>
    </row>
    <row r="1067" spans="1:14" x14ac:dyDescent="0.3">
      <c r="A1067" s="23" t="str">
        <f>VLOOKUP(C1067,销售员!A:C,3,0)</f>
        <v>京津冀</v>
      </c>
      <c r="B1067" s="29">
        <v>817908</v>
      </c>
      <c r="C1067" s="16" t="s">
        <v>392</v>
      </c>
      <c r="D1067" s="17" t="s">
        <v>1313</v>
      </c>
      <c r="E1067" s="17" t="s">
        <v>4171</v>
      </c>
      <c r="F1067" s="16" t="s">
        <v>410</v>
      </c>
      <c r="G1067" s="16" t="s">
        <v>1314</v>
      </c>
      <c r="H1067" s="16" t="s">
        <v>1315</v>
      </c>
      <c r="I1067" s="16" t="s">
        <v>4161</v>
      </c>
      <c r="J1067" s="16" t="s">
        <v>79</v>
      </c>
      <c r="K1067" s="16">
        <v>0</v>
      </c>
      <c r="M1067" s="15" t="s">
        <v>127</v>
      </c>
      <c r="N1067" s="19">
        <v>45670.494513888902</v>
      </c>
    </row>
    <row r="1068" spans="1:14" x14ac:dyDescent="0.3">
      <c r="A1068" s="23" t="str">
        <f>VLOOKUP(C1068,销售员!A:C,3,0)</f>
        <v>京津冀</v>
      </c>
      <c r="B1068" s="29">
        <v>817908</v>
      </c>
      <c r="C1068" s="16" t="s">
        <v>392</v>
      </c>
      <c r="D1068" s="17" t="s">
        <v>1313</v>
      </c>
      <c r="E1068" s="17" t="s">
        <v>4171</v>
      </c>
      <c r="F1068" s="16" t="s">
        <v>410</v>
      </c>
      <c r="G1068" s="16" t="s">
        <v>1314</v>
      </c>
      <c r="H1068" s="16" t="s">
        <v>1315</v>
      </c>
      <c r="I1068" s="16" t="s">
        <v>4160</v>
      </c>
      <c r="J1068" s="16" t="s">
        <v>79</v>
      </c>
      <c r="K1068" s="16">
        <v>10499.1</v>
      </c>
      <c r="M1068" s="15" t="s">
        <v>127</v>
      </c>
      <c r="N1068" s="19">
        <v>45670.494513888902</v>
      </c>
    </row>
    <row r="1069" spans="1:14" x14ac:dyDescent="0.3">
      <c r="A1069" s="23" t="str">
        <f>VLOOKUP(C1069,销售员!A:C,3,0)</f>
        <v>晋蒙宁</v>
      </c>
      <c r="B1069" s="29">
        <v>818516</v>
      </c>
      <c r="C1069" s="16" t="s">
        <v>378</v>
      </c>
      <c r="D1069" s="17" t="s">
        <v>1318</v>
      </c>
      <c r="E1069" s="17" t="s">
        <v>4165</v>
      </c>
      <c r="F1069" s="16" t="s">
        <v>1319</v>
      </c>
      <c r="G1069" s="16" t="s">
        <v>1320</v>
      </c>
      <c r="H1069" s="16" t="s">
        <v>1321</v>
      </c>
      <c r="I1069" s="16" t="s">
        <v>4158</v>
      </c>
      <c r="J1069" s="16" t="s">
        <v>79</v>
      </c>
      <c r="K1069" s="16">
        <v>1186266.8500000001</v>
      </c>
      <c r="L1069" s="18">
        <v>1299663.18</v>
      </c>
      <c r="M1069" s="15" t="s">
        <v>127</v>
      </c>
      <c r="N1069" s="19">
        <v>45670.494849536997</v>
      </c>
    </row>
    <row r="1070" spans="1:14" x14ac:dyDescent="0.3">
      <c r="A1070" s="23" t="str">
        <f>VLOOKUP(C1070,销售员!A:C,3,0)</f>
        <v>晋蒙宁</v>
      </c>
      <c r="B1070" s="29">
        <v>818516</v>
      </c>
      <c r="C1070" s="16" t="s">
        <v>378</v>
      </c>
      <c r="D1070" s="17" t="s">
        <v>1318</v>
      </c>
      <c r="E1070" s="17" t="s">
        <v>4165</v>
      </c>
      <c r="F1070" s="16" t="s">
        <v>1319</v>
      </c>
      <c r="G1070" s="16" t="s">
        <v>1320</v>
      </c>
      <c r="H1070" s="16" t="s">
        <v>1321</v>
      </c>
      <c r="I1070" s="16" t="s">
        <v>4159</v>
      </c>
      <c r="J1070" s="16" t="s">
        <v>79</v>
      </c>
      <c r="K1070" s="16">
        <v>39871.78</v>
      </c>
      <c r="M1070" s="15" t="s">
        <v>127</v>
      </c>
      <c r="N1070" s="19">
        <v>45670.494849536997</v>
      </c>
    </row>
    <row r="1071" spans="1:14" x14ac:dyDescent="0.3">
      <c r="A1071" s="23" t="str">
        <f>VLOOKUP(C1071,销售员!A:C,3,0)</f>
        <v>晋蒙宁</v>
      </c>
      <c r="B1071" s="29">
        <v>818516</v>
      </c>
      <c r="C1071" s="16" t="s">
        <v>378</v>
      </c>
      <c r="D1071" s="17" t="s">
        <v>1318</v>
      </c>
      <c r="E1071" s="17" t="s">
        <v>4165</v>
      </c>
      <c r="F1071" s="16" t="s">
        <v>1319</v>
      </c>
      <c r="G1071" s="16" t="s">
        <v>1320</v>
      </c>
      <c r="H1071" s="16" t="s">
        <v>1321</v>
      </c>
      <c r="I1071" s="16" t="s">
        <v>4161</v>
      </c>
      <c r="J1071" s="16" t="s">
        <v>79</v>
      </c>
      <c r="K1071" s="16">
        <v>15862.4</v>
      </c>
      <c r="M1071" s="15" t="s">
        <v>127</v>
      </c>
      <c r="N1071" s="19">
        <v>45670.494849536997</v>
      </c>
    </row>
    <row r="1072" spans="1:14" x14ac:dyDescent="0.3">
      <c r="A1072" s="23" t="str">
        <f>VLOOKUP(C1072,销售员!A:C,3,0)</f>
        <v>晋蒙宁</v>
      </c>
      <c r="B1072" s="29">
        <v>818516</v>
      </c>
      <c r="C1072" s="16" t="s">
        <v>378</v>
      </c>
      <c r="D1072" s="17" t="s">
        <v>1318</v>
      </c>
      <c r="E1072" s="17" t="s">
        <v>4165</v>
      </c>
      <c r="F1072" s="16" t="s">
        <v>1319</v>
      </c>
      <c r="G1072" s="16" t="s">
        <v>1320</v>
      </c>
      <c r="H1072" s="16" t="s">
        <v>1321</v>
      </c>
      <c r="I1072" s="16" t="s">
        <v>4160</v>
      </c>
      <c r="J1072" s="16" t="s">
        <v>79</v>
      </c>
      <c r="K1072" s="16">
        <v>18672.16</v>
      </c>
      <c r="M1072" s="15" t="s">
        <v>127</v>
      </c>
      <c r="N1072" s="19">
        <v>45670.494849536997</v>
      </c>
    </row>
    <row r="1073" spans="1:14" x14ac:dyDescent="0.3">
      <c r="A1073" s="23" t="str">
        <f>VLOOKUP(C1073,销售员!A:C,3,0)</f>
        <v>云贵川渝</v>
      </c>
      <c r="B1073" s="29">
        <v>818556</v>
      </c>
      <c r="C1073" s="16" t="s">
        <v>68</v>
      </c>
      <c r="D1073" s="17" t="s">
        <v>913</v>
      </c>
      <c r="E1073" s="17" t="s">
        <v>4165</v>
      </c>
      <c r="F1073" s="16" t="s">
        <v>914</v>
      </c>
      <c r="G1073" s="16" t="s">
        <v>915</v>
      </c>
      <c r="H1073" s="16" t="s">
        <v>916</v>
      </c>
      <c r="I1073" s="16" t="s">
        <v>4158</v>
      </c>
      <c r="J1073" s="16" t="s">
        <v>79</v>
      </c>
      <c r="K1073" s="16">
        <v>1436747.02</v>
      </c>
      <c r="L1073" s="18">
        <v>1700463.9</v>
      </c>
      <c r="M1073" s="15" t="s">
        <v>54</v>
      </c>
      <c r="N1073" s="19">
        <v>45670.599328703698</v>
      </c>
    </row>
    <row r="1074" spans="1:14" x14ac:dyDescent="0.3">
      <c r="A1074" s="23" t="str">
        <f>VLOOKUP(C1074,销售员!A:C,3,0)</f>
        <v>云贵川渝</v>
      </c>
      <c r="B1074" s="29">
        <v>818556</v>
      </c>
      <c r="C1074" s="16" t="s">
        <v>68</v>
      </c>
      <c r="D1074" s="17" t="s">
        <v>913</v>
      </c>
      <c r="E1074" s="17" t="s">
        <v>4165</v>
      </c>
      <c r="F1074" s="16" t="s">
        <v>914</v>
      </c>
      <c r="G1074" s="16" t="s">
        <v>915</v>
      </c>
      <c r="H1074" s="16" t="s">
        <v>916</v>
      </c>
      <c r="I1074" s="16" t="s">
        <v>4159</v>
      </c>
      <c r="J1074" s="16" t="s">
        <v>79</v>
      </c>
      <c r="K1074" s="16">
        <v>144439</v>
      </c>
      <c r="M1074" s="15" t="s">
        <v>54</v>
      </c>
      <c r="N1074" s="19">
        <v>45670.599328703698</v>
      </c>
    </row>
    <row r="1075" spans="1:14" x14ac:dyDescent="0.3">
      <c r="A1075" s="23" t="str">
        <f>VLOOKUP(C1075,销售员!A:C,3,0)</f>
        <v>云贵川渝</v>
      </c>
      <c r="B1075" s="29">
        <v>818556</v>
      </c>
      <c r="C1075" s="16" t="s">
        <v>68</v>
      </c>
      <c r="D1075" s="17" t="s">
        <v>913</v>
      </c>
      <c r="E1075" s="17" t="s">
        <v>4165</v>
      </c>
      <c r="F1075" s="16" t="s">
        <v>914</v>
      </c>
      <c r="G1075" s="16" t="s">
        <v>915</v>
      </c>
      <c r="H1075" s="16" t="s">
        <v>916</v>
      </c>
      <c r="I1075" s="16" t="s">
        <v>4161</v>
      </c>
      <c r="J1075" s="16" t="s">
        <v>79</v>
      </c>
      <c r="K1075" s="16">
        <v>18675.66</v>
      </c>
      <c r="M1075" s="15" t="s">
        <v>54</v>
      </c>
      <c r="N1075" s="19">
        <v>45670.599328703698</v>
      </c>
    </row>
    <row r="1076" spans="1:14" x14ac:dyDescent="0.3">
      <c r="A1076" s="23" t="str">
        <f>VLOOKUP(C1076,销售员!A:C,3,0)</f>
        <v>云贵川渝</v>
      </c>
      <c r="B1076" s="29">
        <v>818556</v>
      </c>
      <c r="C1076" s="16" t="s">
        <v>68</v>
      </c>
      <c r="D1076" s="17" t="s">
        <v>913</v>
      </c>
      <c r="E1076" s="17" t="s">
        <v>4165</v>
      </c>
      <c r="F1076" s="16" t="s">
        <v>914</v>
      </c>
      <c r="G1076" s="16" t="s">
        <v>915</v>
      </c>
      <c r="H1076" s="16" t="s">
        <v>916</v>
      </c>
      <c r="I1076" s="16" t="s">
        <v>4160</v>
      </c>
      <c r="J1076" s="16" t="s">
        <v>79</v>
      </c>
      <c r="K1076" s="16">
        <v>24080.799999999999</v>
      </c>
      <c r="M1076" s="15" t="s">
        <v>54</v>
      </c>
      <c r="N1076" s="19">
        <v>45670.599328703698</v>
      </c>
    </row>
    <row r="1077" spans="1:14" x14ac:dyDescent="0.3">
      <c r="A1077" s="23" t="str">
        <f>VLOOKUP(C1077,销售员!A:C,3,0)</f>
        <v>鄂赣</v>
      </c>
      <c r="B1077" s="29">
        <v>818536</v>
      </c>
      <c r="C1077" s="16" t="s">
        <v>121</v>
      </c>
      <c r="D1077" s="17" t="s">
        <v>1331</v>
      </c>
      <c r="E1077" s="17" t="s">
        <v>4165</v>
      </c>
      <c r="F1077" s="16" t="s">
        <v>1332</v>
      </c>
      <c r="G1077" s="16" t="s">
        <v>1333</v>
      </c>
      <c r="H1077" s="16" t="s">
        <v>1334</v>
      </c>
      <c r="I1077" s="16" t="s">
        <v>4166</v>
      </c>
      <c r="J1077" s="16" t="s">
        <v>79</v>
      </c>
      <c r="K1077" s="16">
        <v>14146.68</v>
      </c>
      <c r="L1077" s="18">
        <v>15693.88</v>
      </c>
      <c r="M1077" s="15" t="s">
        <v>1262</v>
      </c>
      <c r="N1077" s="19">
        <v>45670.606874999998</v>
      </c>
    </row>
    <row r="1078" spans="1:14" x14ac:dyDescent="0.3">
      <c r="A1078" s="23" t="str">
        <f>VLOOKUP(C1078,销售员!A:C,3,0)</f>
        <v>鄂赣</v>
      </c>
      <c r="B1078" s="29">
        <v>818536</v>
      </c>
      <c r="C1078" s="16" t="s">
        <v>121</v>
      </c>
      <c r="D1078" s="17" t="s">
        <v>1331</v>
      </c>
      <c r="E1078" s="17" t="s">
        <v>4165</v>
      </c>
      <c r="F1078" s="16" t="s">
        <v>1332</v>
      </c>
      <c r="G1078" s="16" t="s">
        <v>1333</v>
      </c>
      <c r="H1078" s="16" t="s">
        <v>1334</v>
      </c>
      <c r="I1078" s="16" t="s">
        <v>4167</v>
      </c>
      <c r="J1078" s="16" t="s">
        <v>79</v>
      </c>
      <c r="K1078" s="16">
        <v>444.47</v>
      </c>
      <c r="M1078" s="15" t="s">
        <v>1262</v>
      </c>
      <c r="N1078" s="19">
        <v>45670.606874999998</v>
      </c>
    </row>
    <row r="1079" spans="1:14" x14ac:dyDescent="0.3">
      <c r="A1079" s="23" t="str">
        <f>VLOOKUP(C1079,销售员!A:C,3,0)</f>
        <v>鄂赣</v>
      </c>
      <c r="B1079" s="29">
        <v>818536</v>
      </c>
      <c r="C1079" s="16" t="s">
        <v>121</v>
      </c>
      <c r="D1079" s="17" t="s">
        <v>1331</v>
      </c>
      <c r="E1079" s="17" t="s">
        <v>4165</v>
      </c>
      <c r="F1079" s="16" t="s">
        <v>1332</v>
      </c>
      <c r="G1079" s="16" t="s">
        <v>1333</v>
      </c>
      <c r="H1079" s="16" t="s">
        <v>1334</v>
      </c>
      <c r="I1079" s="16" t="s">
        <v>4161</v>
      </c>
      <c r="J1079" s="16" t="s">
        <v>79</v>
      </c>
      <c r="K1079" s="16">
        <v>183.90683999999999</v>
      </c>
      <c r="M1079" s="15" t="s">
        <v>1262</v>
      </c>
      <c r="N1079" s="19">
        <v>45670.606874999998</v>
      </c>
    </row>
    <row r="1080" spans="1:14" x14ac:dyDescent="0.3">
      <c r="A1080" s="23" t="str">
        <f>VLOOKUP(C1080,销售员!A:C,3,0)</f>
        <v>鄂赣</v>
      </c>
      <c r="B1080" s="29">
        <v>818536</v>
      </c>
      <c r="C1080" s="16" t="s">
        <v>121</v>
      </c>
      <c r="D1080" s="17" t="s">
        <v>1331</v>
      </c>
      <c r="E1080" s="17" t="s">
        <v>4165</v>
      </c>
      <c r="F1080" s="16" t="s">
        <v>1332</v>
      </c>
      <c r="G1080" s="16" t="s">
        <v>1333</v>
      </c>
      <c r="H1080" s="16" t="s">
        <v>1334</v>
      </c>
      <c r="I1080" s="16" t="s">
        <v>4160</v>
      </c>
      <c r="J1080" s="16" t="s">
        <v>79</v>
      </c>
      <c r="K1080" s="16">
        <v>218.86725000000001</v>
      </c>
      <c r="M1080" s="15" t="s">
        <v>1262</v>
      </c>
      <c r="N1080" s="19">
        <v>45670.606874999998</v>
      </c>
    </row>
    <row r="1081" spans="1:14" x14ac:dyDescent="0.3">
      <c r="A1081" s="23" t="str">
        <f>VLOOKUP(C1081,销售员!A:C,3,0)</f>
        <v>陕豫鲁</v>
      </c>
      <c r="B1081" s="29">
        <v>818547</v>
      </c>
      <c r="C1081" s="16" t="s">
        <v>140</v>
      </c>
      <c r="D1081" s="17" t="s">
        <v>1336</v>
      </c>
      <c r="E1081" s="17" t="s">
        <v>4165</v>
      </c>
      <c r="F1081" s="16" t="s">
        <v>1337</v>
      </c>
      <c r="G1081" s="16" t="s">
        <v>1338</v>
      </c>
      <c r="H1081" s="16" t="s">
        <v>1339</v>
      </c>
      <c r="I1081" s="16" t="s">
        <v>4158</v>
      </c>
      <c r="J1081" s="16" t="s">
        <v>79</v>
      </c>
      <c r="K1081" s="16">
        <v>31860</v>
      </c>
      <c r="L1081" s="18">
        <v>33930</v>
      </c>
      <c r="M1081" s="15" t="s">
        <v>105</v>
      </c>
      <c r="N1081" s="19">
        <v>45670.617662037002</v>
      </c>
    </row>
    <row r="1082" spans="1:14" x14ac:dyDescent="0.3">
      <c r="A1082" s="23" t="str">
        <f>VLOOKUP(C1082,销售员!A:C,3,0)</f>
        <v>陕豫鲁</v>
      </c>
      <c r="B1082" s="29">
        <v>818547</v>
      </c>
      <c r="C1082" s="16" t="s">
        <v>140</v>
      </c>
      <c r="D1082" s="17" t="s">
        <v>1336</v>
      </c>
      <c r="E1082" s="17" t="s">
        <v>4165</v>
      </c>
      <c r="F1082" s="16" t="s">
        <v>1337</v>
      </c>
      <c r="G1082" s="16" t="s">
        <v>1338</v>
      </c>
      <c r="H1082" s="16" t="s">
        <v>1339</v>
      </c>
      <c r="I1082" s="16" t="s">
        <v>4159</v>
      </c>
      <c r="J1082" s="16" t="s">
        <v>79</v>
      </c>
      <c r="K1082" s="16">
        <v>0</v>
      </c>
      <c r="M1082" s="15" t="s">
        <v>105</v>
      </c>
      <c r="N1082" s="19">
        <v>45670.617662037002</v>
      </c>
    </row>
    <row r="1083" spans="1:14" x14ac:dyDescent="0.3">
      <c r="A1083" s="23" t="str">
        <f>VLOOKUP(C1083,销售员!A:C,3,0)</f>
        <v>陕豫鲁</v>
      </c>
      <c r="B1083" s="29">
        <v>818547</v>
      </c>
      <c r="C1083" s="16" t="s">
        <v>140</v>
      </c>
      <c r="D1083" s="17" t="s">
        <v>1336</v>
      </c>
      <c r="E1083" s="17" t="s">
        <v>4165</v>
      </c>
      <c r="F1083" s="16" t="s">
        <v>1337</v>
      </c>
      <c r="G1083" s="16" t="s">
        <v>1338</v>
      </c>
      <c r="H1083" s="16" t="s">
        <v>1339</v>
      </c>
      <c r="I1083" s="16" t="s">
        <v>4161</v>
      </c>
      <c r="J1083" s="16" t="s">
        <v>79</v>
      </c>
      <c r="K1083" s="16">
        <v>0</v>
      </c>
      <c r="M1083" s="15" t="s">
        <v>105</v>
      </c>
      <c r="N1083" s="19">
        <v>45670.617662037002</v>
      </c>
    </row>
    <row r="1084" spans="1:14" x14ac:dyDescent="0.3">
      <c r="A1084" s="23" t="str">
        <f>VLOOKUP(C1084,销售员!A:C,3,0)</f>
        <v>陕豫鲁</v>
      </c>
      <c r="B1084" s="29">
        <v>818547</v>
      </c>
      <c r="C1084" s="16" t="s">
        <v>140</v>
      </c>
      <c r="D1084" s="17" t="s">
        <v>1336</v>
      </c>
      <c r="E1084" s="17" t="s">
        <v>4165</v>
      </c>
      <c r="F1084" s="16" t="s">
        <v>1337</v>
      </c>
      <c r="G1084" s="16" t="s">
        <v>1338</v>
      </c>
      <c r="H1084" s="16" t="s">
        <v>1339</v>
      </c>
      <c r="I1084" s="16" t="s">
        <v>4160</v>
      </c>
      <c r="J1084" s="16" t="s">
        <v>79</v>
      </c>
      <c r="K1084" s="16">
        <v>540</v>
      </c>
      <c r="M1084" s="15" t="s">
        <v>105</v>
      </c>
      <c r="N1084" s="19">
        <v>45670.617662037002</v>
      </c>
    </row>
    <row r="1085" spans="1:14" x14ac:dyDescent="0.3">
      <c r="A1085" s="23" t="str">
        <f>VLOOKUP(C1085,销售员!A:C,3,0)</f>
        <v>陕豫鲁</v>
      </c>
      <c r="B1085" s="29">
        <v>818418</v>
      </c>
      <c r="C1085" s="16" t="s">
        <v>140</v>
      </c>
      <c r="D1085" s="17" t="s">
        <v>1340</v>
      </c>
      <c r="E1085" s="17" t="s">
        <v>4165</v>
      </c>
      <c r="F1085" s="16" t="s">
        <v>142</v>
      </c>
      <c r="G1085" s="16" t="s">
        <v>1341</v>
      </c>
      <c r="H1085" s="16" t="s">
        <v>1342</v>
      </c>
      <c r="I1085" s="16" t="s">
        <v>4166</v>
      </c>
      <c r="J1085" s="16" t="s">
        <v>79</v>
      </c>
      <c r="K1085" s="16">
        <v>211201.56</v>
      </c>
      <c r="L1085" s="18">
        <v>217242</v>
      </c>
      <c r="M1085" s="15" t="s">
        <v>105</v>
      </c>
      <c r="N1085" s="19">
        <v>45670.618981481501</v>
      </c>
    </row>
    <row r="1086" spans="1:14" x14ac:dyDescent="0.3">
      <c r="A1086" s="23" t="str">
        <f>VLOOKUP(C1086,销售员!A:C,3,0)</f>
        <v>陕豫鲁</v>
      </c>
      <c r="B1086" s="29">
        <v>818418</v>
      </c>
      <c r="C1086" s="16" t="s">
        <v>140</v>
      </c>
      <c r="D1086" s="17" t="s">
        <v>1340</v>
      </c>
      <c r="E1086" s="17" t="s">
        <v>4165</v>
      </c>
      <c r="F1086" s="16" t="s">
        <v>142</v>
      </c>
      <c r="G1086" s="16" t="s">
        <v>1341</v>
      </c>
      <c r="H1086" s="16" t="s">
        <v>1342</v>
      </c>
      <c r="I1086" s="16" t="s">
        <v>4167</v>
      </c>
      <c r="J1086" s="16" t="s">
        <v>79</v>
      </c>
      <c r="K1086" s="16">
        <v>0</v>
      </c>
      <c r="M1086" s="15" t="s">
        <v>105</v>
      </c>
      <c r="N1086" s="19">
        <v>45670.618981481501</v>
      </c>
    </row>
    <row r="1087" spans="1:14" x14ac:dyDescent="0.3">
      <c r="A1087" s="23" t="str">
        <f>VLOOKUP(C1087,销售员!A:C,3,0)</f>
        <v>陕豫鲁</v>
      </c>
      <c r="B1087" s="29">
        <v>818418</v>
      </c>
      <c r="C1087" s="16" t="s">
        <v>140</v>
      </c>
      <c r="D1087" s="17" t="s">
        <v>1340</v>
      </c>
      <c r="E1087" s="17" t="s">
        <v>4165</v>
      </c>
      <c r="F1087" s="16" t="s">
        <v>142</v>
      </c>
      <c r="G1087" s="16" t="s">
        <v>1341</v>
      </c>
      <c r="H1087" s="16" t="s">
        <v>1342</v>
      </c>
      <c r="I1087" s="16" t="s">
        <v>4161</v>
      </c>
      <c r="J1087" s="16" t="s">
        <v>79</v>
      </c>
      <c r="K1087" s="16">
        <v>2745.6202800000001</v>
      </c>
      <c r="M1087" s="15" t="s">
        <v>105</v>
      </c>
      <c r="N1087" s="19">
        <v>45670.618981481501</v>
      </c>
    </row>
    <row r="1088" spans="1:14" x14ac:dyDescent="0.3">
      <c r="A1088" s="23" t="str">
        <f>VLOOKUP(C1088,销售员!A:C,3,0)</f>
        <v>陕豫鲁</v>
      </c>
      <c r="B1088" s="29">
        <v>818418</v>
      </c>
      <c r="C1088" s="16" t="s">
        <v>140</v>
      </c>
      <c r="D1088" s="17" t="s">
        <v>1340</v>
      </c>
      <c r="E1088" s="17" t="s">
        <v>4165</v>
      </c>
      <c r="F1088" s="16" t="s">
        <v>142</v>
      </c>
      <c r="G1088" s="16" t="s">
        <v>1341</v>
      </c>
      <c r="H1088" s="16" t="s">
        <v>1342</v>
      </c>
      <c r="I1088" s="16" t="s">
        <v>4160</v>
      </c>
      <c r="J1088" s="16" t="s">
        <v>79</v>
      </c>
      <c r="K1088" s="16">
        <v>3168.0234</v>
      </c>
      <c r="M1088" s="15" t="s">
        <v>105</v>
      </c>
      <c r="N1088" s="19">
        <v>45670.618981481501</v>
      </c>
    </row>
    <row r="1089" spans="1:14" x14ac:dyDescent="0.3">
      <c r="A1089" s="23" t="str">
        <f>VLOOKUP(C1089,销售员!A:C,3,0)</f>
        <v>陕豫鲁</v>
      </c>
      <c r="B1089" s="29">
        <v>818521</v>
      </c>
      <c r="C1089" s="16" t="s">
        <v>56</v>
      </c>
      <c r="D1089" s="17" t="s">
        <v>1344</v>
      </c>
      <c r="E1089" s="17" t="s">
        <v>4165</v>
      </c>
      <c r="F1089" s="16" t="s">
        <v>1345</v>
      </c>
      <c r="G1089" s="16" t="s">
        <v>1346</v>
      </c>
      <c r="H1089" s="16" t="s">
        <v>1347</v>
      </c>
      <c r="I1089" s="16" t="s">
        <v>4158</v>
      </c>
      <c r="J1089" s="16" t="s">
        <v>79</v>
      </c>
      <c r="K1089" s="16">
        <v>29552.43</v>
      </c>
      <c r="L1089" s="18">
        <v>34400.400000000001</v>
      </c>
      <c r="M1089" s="15" t="s">
        <v>105</v>
      </c>
      <c r="N1089" s="19">
        <v>45670.620868055601</v>
      </c>
    </row>
    <row r="1090" spans="1:14" x14ac:dyDescent="0.3">
      <c r="A1090" s="23" t="str">
        <f>VLOOKUP(C1090,销售员!A:C,3,0)</f>
        <v>陕豫鲁</v>
      </c>
      <c r="B1090" s="29">
        <v>818521</v>
      </c>
      <c r="C1090" s="16" t="s">
        <v>56</v>
      </c>
      <c r="D1090" s="17" t="s">
        <v>1344</v>
      </c>
      <c r="E1090" s="17" t="s">
        <v>4165</v>
      </c>
      <c r="F1090" s="16" t="s">
        <v>1345</v>
      </c>
      <c r="G1090" s="16" t="s">
        <v>1346</v>
      </c>
      <c r="H1090" s="16" t="s">
        <v>1347</v>
      </c>
      <c r="I1090" s="16" t="s">
        <v>4159</v>
      </c>
      <c r="J1090" s="16" t="s">
        <v>79</v>
      </c>
      <c r="K1090" s="16">
        <v>2417.9</v>
      </c>
      <c r="M1090" s="15" t="s">
        <v>105</v>
      </c>
      <c r="N1090" s="19">
        <v>45670.620868055601</v>
      </c>
    </row>
    <row r="1091" spans="1:14" x14ac:dyDescent="0.3">
      <c r="A1091" s="23" t="str">
        <f>VLOOKUP(C1091,销售员!A:C,3,0)</f>
        <v>陕豫鲁</v>
      </c>
      <c r="B1091" s="29">
        <v>818521</v>
      </c>
      <c r="C1091" s="16" t="s">
        <v>56</v>
      </c>
      <c r="D1091" s="17" t="s">
        <v>1344</v>
      </c>
      <c r="E1091" s="17" t="s">
        <v>4165</v>
      </c>
      <c r="F1091" s="16" t="s">
        <v>1345</v>
      </c>
      <c r="G1091" s="16" t="s">
        <v>1346</v>
      </c>
      <c r="H1091" s="16" t="s">
        <v>1347</v>
      </c>
      <c r="I1091" s="16" t="s">
        <v>4161</v>
      </c>
      <c r="J1091" s="16" t="s">
        <v>79</v>
      </c>
      <c r="K1091" s="16">
        <v>395.18</v>
      </c>
      <c r="M1091" s="15" t="s">
        <v>105</v>
      </c>
      <c r="N1091" s="19">
        <v>45670.620868055601</v>
      </c>
    </row>
    <row r="1092" spans="1:14" x14ac:dyDescent="0.3">
      <c r="A1092" s="23" t="str">
        <f>VLOOKUP(C1092,销售员!A:C,3,0)</f>
        <v>陕豫鲁</v>
      </c>
      <c r="B1092" s="29">
        <v>818521</v>
      </c>
      <c r="C1092" s="16" t="s">
        <v>56</v>
      </c>
      <c r="D1092" s="17" t="s">
        <v>1344</v>
      </c>
      <c r="E1092" s="17" t="s">
        <v>4165</v>
      </c>
      <c r="F1092" s="16" t="s">
        <v>1345</v>
      </c>
      <c r="G1092" s="16" t="s">
        <v>1346</v>
      </c>
      <c r="H1092" s="16" t="s">
        <v>1347</v>
      </c>
      <c r="I1092" s="16" t="s">
        <v>4160</v>
      </c>
      <c r="J1092" s="16" t="s">
        <v>79</v>
      </c>
      <c r="K1092" s="16">
        <v>486.87</v>
      </c>
      <c r="M1092" s="15" t="s">
        <v>105</v>
      </c>
      <c r="N1092" s="19">
        <v>45670.620868055601</v>
      </c>
    </row>
    <row r="1093" spans="1:14" x14ac:dyDescent="0.3">
      <c r="A1093" s="23" t="str">
        <f>VLOOKUP(C1093,销售员!A:C,3,0)</f>
        <v>苏皖</v>
      </c>
      <c r="B1093" s="29">
        <v>818503</v>
      </c>
      <c r="C1093" s="16" t="s">
        <v>425</v>
      </c>
      <c r="D1093" s="17" t="s">
        <v>426</v>
      </c>
      <c r="E1093" s="17" t="s">
        <v>4165</v>
      </c>
      <c r="F1093" s="16" t="s">
        <v>427</v>
      </c>
      <c r="G1093" s="16" t="s">
        <v>428</v>
      </c>
      <c r="H1093" s="16" t="s">
        <v>429</v>
      </c>
      <c r="I1093" s="16" t="s">
        <v>4158</v>
      </c>
      <c r="J1093" s="16" t="s">
        <v>79</v>
      </c>
      <c r="K1093" s="16">
        <v>103630.14</v>
      </c>
      <c r="L1093" s="18">
        <v>115304.4</v>
      </c>
      <c r="M1093" s="15" t="s">
        <v>83</v>
      </c>
      <c r="N1093" s="19">
        <v>45670.654699074097</v>
      </c>
    </row>
    <row r="1094" spans="1:14" x14ac:dyDescent="0.3">
      <c r="A1094" s="23" t="str">
        <f>VLOOKUP(C1094,销售员!A:C,3,0)</f>
        <v>苏皖</v>
      </c>
      <c r="B1094" s="29">
        <v>818503</v>
      </c>
      <c r="C1094" s="16" t="s">
        <v>425</v>
      </c>
      <c r="D1094" s="17" t="s">
        <v>426</v>
      </c>
      <c r="E1094" s="17" t="s">
        <v>4165</v>
      </c>
      <c r="F1094" s="16" t="s">
        <v>427</v>
      </c>
      <c r="G1094" s="16" t="s">
        <v>428</v>
      </c>
      <c r="H1094" s="16" t="s">
        <v>429</v>
      </c>
      <c r="I1094" s="16" t="s">
        <v>4159</v>
      </c>
      <c r="J1094" s="16" t="s">
        <v>79</v>
      </c>
      <c r="K1094" s="16">
        <v>3559.9</v>
      </c>
      <c r="M1094" s="15" t="s">
        <v>83</v>
      </c>
      <c r="N1094" s="19">
        <v>45670.654699074097</v>
      </c>
    </row>
    <row r="1095" spans="1:14" x14ac:dyDescent="0.3">
      <c r="A1095" s="23" t="str">
        <f>VLOOKUP(C1095,销售员!A:C,3,0)</f>
        <v>苏皖</v>
      </c>
      <c r="B1095" s="29">
        <v>818503</v>
      </c>
      <c r="C1095" s="16" t="s">
        <v>425</v>
      </c>
      <c r="D1095" s="17" t="s">
        <v>426</v>
      </c>
      <c r="E1095" s="17" t="s">
        <v>4165</v>
      </c>
      <c r="F1095" s="16" t="s">
        <v>427</v>
      </c>
      <c r="G1095" s="16" t="s">
        <v>428</v>
      </c>
      <c r="H1095" s="16" t="s">
        <v>429</v>
      </c>
      <c r="I1095" s="16" t="s">
        <v>4161</v>
      </c>
      <c r="J1095" s="16" t="s">
        <v>79</v>
      </c>
      <c r="K1095" s="16">
        <v>1293.1400000000001</v>
      </c>
      <c r="M1095" s="15" t="s">
        <v>83</v>
      </c>
      <c r="N1095" s="19">
        <v>45670.654699074097</v>
      </c>
    </row>
    <row r="1096" spans="1:14" x14ac:dyDescent="0.3">
      <c r="A1096" s="23" t="str">
        <f>VLOOKUP(C1096,销售员!A:C,3,0)</f>
        <v>苏皖</v>
      </c>
      <c r="B1096" s="29">
        <v>818503</v>
      </c>
      <c r="C1096" s="16" t="s">
        <v>425</v>
      </c>
      <c r="D1096" s="17" t="s">
        <v>426</v>
      </c>
      <c r="E1096" s="17" t="s">
        <v>4165</v>
      </c>
      <c r="F1096" s="16" t="s">
        <v>427</v>
      </c>
      <c r="G1096" s="16" t="s">
        <v>428</v>
      </c>
      <c r="H1096" s="16" t="s">
        <v>429</v>
      </c>
      <c r="I1096" s="16" t="s">
        <v>4160</v>
      </c>
      <c r="J1096" s="16" t="s">
        <v>79</v>
      </c>
      <c r="K1096" s="16">
        <v>1632.42</v>
      </c>
      <c r="M1096" s="15" t="s">
        <v>83</v>
      </c>
      <c r="N1096" s="19">
        <v>45670.654699074097</v>
      </c>
    </row>
    <row r="1097" spans="1:14" x14ac:dyDescent="0.3">
      <c r="A1097" s="23" t="str">
        <f>VLOOKUP(C1097,销售员!A:C,3,0)</f>
        <v>苏皖</v>
      </c>
      <c r="B1097" s="29">
        <v>818506</v>
      </c>
      <c r="C1097" s="16" t="s">
        <v>425</v>
      </c>
      <c r="D1097" s="17" t="s">
        <v>1356</v>
      </c>
      <c r="E1097" s="17" t="s">
        <v>4168</v>
      </c>
      <c r="F1097" s="16" t="s">
        <v>182</v>
      </c>
      <c r="G1097" s="16" t="s">
        <v>1357</v>
      </c>
      <c r="H1097" s="16" t="s">
        <v>4207</v>
      </c>
      <c r="I1097" s="16" t="s">
        <v>4158</v>
      </c>
      <c r="J1097" s="16" t="s">
        <v>79</v>
      </c>
      <c r="K1097" s="16">
        <v>0</v>
      </c>
      <c r="L1097" s="18">
        <v>8380.2000000000007</v>
      </c>
      <c r="M1097" s="15" t="s">
        <v>83</v>
      </c>
      <c r="N1097" s="19">
        <v>45670.655092592599</v>
      </c>
    </row>
    <row r="1098" spans="1:14" x14ac:dyDescent="0.3">
      <c r="A1098" s="23" t="str">
        <f>VLOOKUP(C1098,销售员!A:C,3,0)</f>
        <v>苏皖</v>
      </c>
      <c r="B1098" s="29">
        <v>818506</v>
      </c>
      <c r="C1098" s="16" t="s">
        <v>425</v>
      </c>
      <c r="D1098" s="17" t="s">
        <v>1356</v>
      </c>
      <c r="E1098" s="17" t="s">
        <v>4168</v>
      </c>
      <c r="F1098" s="16" t="s">
        <v>182</v>
      </c>
      <c r="G1098" s="16" t="s">
        <v>1357</v>
      </c>
      <c r="H1098" s="16" t="s">
        <v>4207</v>
      </c>
      <c r="I1098" s="16" t="s">
        <v>4159</v>
      </c>
      <c r="J1098" s="16" t="s">
        <v>79</v>
      </c>
      <c r="K1098" s="16">
        <v>8006.86</v>
      </c>
      <c r="M1098" s="15" t="s">
        <v>83</v>
      </c>
      <c r="N1098" s="19">
        <v>45670.655092592599</v>
      </c>
    </row>
    <row r="1099" spans="1:14" x14ac:dyDescent="0.3">
      <c r="A1099" s="23" t="str">
        <f>VLOOKUP(C1099,销售员!A:C,3,0)</f>
        <v>苏皖</v>
      </c>
      <c r="B1099" s="29">
        <v>818506</v>
      </c>
      <c r="C1099" s="16" t="s">
        <v>425</v>
      </c>
      <c r="D1099" s="17" t="s">
        <v>1356</v>
      </c>
      <c r="E1099" s="17" t="s">
        <v>4168</v>
      </c>
      <c r="F1099" s="16" t="s">
        <v>182</v>
      </c>
      <c r="G1099" s="16" t="s">
        <v>1357</v>
      </c>
      <c r="H1099" s="16" t="s">
        <v>4207</v>
      </c>
      <c r="I1099" s="16" t="s">
        <v>4161</v>
      </c>
      <c r="J1099" s="16" t="s">
        <v>79</v>
      </c>
      <c r="K1099" s="16">
        <v>0</v>
      </c>
      <c r="M1099" s="15" t="s">
        <v>83</v>
      </c>
      <c r="N1099" s="19">
        <v>45670.655092592599</v>
      </c>
    </row>
    <row r="1100" spans="1:14" x14ac:dyDescent="0.3">
      <c r="A1100" s="23" t="str">
        <f>VLOOKUP(C1100,销售员!A:C,3,0)</f>
        <v>苏皖</v>
      </c>
      <c r="B1100" s="29">
        <v>818506</v>
      </c>
      <c r="C1100" s="16" t="s">
        <v>425</v>
      </c>
      <c r="D1100" s="17" t="s">
        <v>1356</v>
      </c>
      <c r="E1100" s="17" t="s">
        <v>4168</v>
      </c>
      <c r="F1100" s="16" t="s">
        <v>182</v>
      </c>
      <c r="G1100" s="16" t="s">
        <v>1357</v>
      </c>
      <c r="H1100" s="16" t="s">
        <v>4207</v>
      </c>
      <c r="I1100" s="16" t="s">
        <v>4160</v>
      </c>
      <c r="J1100" s="16" t="s">
        <v>79</v>
      </c>
      <c r="K1100" s="16">
        <v>121.93</v>
      </c>
      <c r="M1100" s="15" t="s">
        <v>83</v>
      </c>
      <c r="N1100" s="19">
        <v>45670.655092592599</v>
      </c>
    </row>
    <row r="1101" spans="1:14" x14ac:dyDescent="0.3">
      <c r="A1101" s="23" t="str">
        <f>VLOOKUP(C1101,销售员!A:C,3,0)</f>
        <v>苏皖</v>
      </c>
      <c r="B1101" s="29">
        <v>818506</v>
      </c>
      <c r="C1101" s="16" t="s">
        <v>425</v>
      </c>
      <c r="D1101" s="17" t="s">
        <v>1356</v>
      </c>
      <c r="E1101" s="17" t="s">
        <v>4168</v>
      </c>
      <c r="F1101" s="16" t="s">
        <v>182</v>
      </c>
      <c r="G1101" s="16" t="s">
        <v>1357</v>
      </c>
      <c r="H1101" s="16" t="s">
        <v>4208</v>
      </c>
      <c r="I1101" s="16" t="s">
        <v>4158</v>
      </c>
      <c r="J1101" s="16" t="s">
        <v>79</v>
      </c>
      <c r="K1101" s="16">
        <v>55705.55</v>
      </c>
      <c r="L1101" s="18">
        <v>58302.95</v>
      </c>
      <c r="M1101" s="15" t="s">
        <v>83</v>
      </c>
      <c r="N1101" s="19">
        <v>45670.655092592599</v>
      </c>
    </row>
    <row r="1102" spans="1:14" x14ac:dyDescent="0.3">
      <c r="A1102" s="23" t="str">
        <f>VLOOKUP(C1102,销售员!A:C,3,0)</f>
        <v>苏皖</v>
      </c>
      <c r="B1102" s="29">
        <v>818506</v>
      </c>
      <c r="C1102" s="16" t="s">
        <v>425</v>
      </c>
      <c r="D1102" s="17" t="s">
        <v>1356</v>
      </c>
      <c r="E1102" s="17" t="s">
        <v>4168</v>
      </c>
      <c r="F1102" s="16" t="s">
        <v>182</v>
      </c>
      <c r="G1102" s="16" t="s">
        <v>1357</v>
      </c>
      <c r="H1102" s="16" t="s">
        <v>4208</v>
      </c>
      <c r="I1102" s="16" t="s">
        <v>4159</v>
      </c>
      <c r="J1102" s="16" t="s">
        <v>79</v>
      </c>
      <c r="K1102" s="16">
        <v>0</v>
      </c>
      <c r="M1102" s="15" t="s">
        <v>83</v>
      </c>
      <c r="N1102" s="19">
        <v>45670.655092592599</v>
      </c>
    </row>
    <row r="1103" spans="1:14" x14ac:dyDescent="0.3">
      <c r="A1103" s="23" t="str">
        <f>VLOOKUP(C1103,销售员!A:C,3,0)</f>
        <v>苏皖</v>
      </c>
      <c r="B1103" s="29">
        <v>818506</v>
      </c>
      <c r="C1103" s="16" t="s">
        <v>425</v>
      </c>
      <c r="D1103" s="17" t="s">
        <v>1356</v>
      </c>
      <c r="E1103" s="17" t="s">
        <v>4168</v>
      </c>
      <c r="F1103" s="16" t="s">
        <v>182</v>
      </c>
      <c r="G1103" s="16" t="s">
        <v>1357</v>
      </c>
      <c r="H1103" s="16" t="s">
        <v>4208</v>
      </c>
      <c r="I1103" s="16" t="s">
        <v>4161</v>
      </c>
      <c r="J1103" s="16" t="s">
        <v>79</v>
      </c>
      <c r="K1103" s="16">
        <v>0</v>
      </c>
      <c r="M1103" s="15" t="s">
        <v>83</v>
      </c>
      <c r="N1103" s="19">
        <v>45670.655092592599</v>
      </c>
    </row>
    <row r="1104" spans="1:14" x14ac:dyDescent="0.3">
      <c r="A1104" s="23" t="str">
        <f>VLOOKUP(C1104,销售员!A:C,3,0)</f>
        <v>苏皖</v>
      </c>
      <c r="B1104" s="29">
        <v>818506</v>
      </c>
      <c r="C1104" s="16" t="s">
        <v>425</v>
      </c>
      <c r="D1104" s="17" t="s">
        <v>1356</v>
      </c>
      <c r="E1104" s="17" t="s">
        <v>4168</v>
      </c>
      <c r="F1104" s="16" t="s">
        <v>182</v>
      </c>
      <c r="G1104" s="16" t="s">
        <v>1357</v>
      </c>
      <c r="H1104" s="16" t="s">
        <v>4208</v>
      </c>
      <c r="I1104" s="16" t="s">
        <v>4160</v>
      </c>
      <c r="J1104" s="16" t="s">
        <v>79</v>
      </c>
      <c r="K1104" s="16">
        <v>848.3</v>
      </c>
      <c r="M1104" s="15" t="s">
        <v>83</v>
      </c>
      <c r="N1104" s="19">
        <v>45670.655092592599</v>
      </c>
    </row>
    <row r="1105" spans="1:14" x14ac:dyDescent="0.3">
      <c r="A1105" s="23" t="str">
        <f>VLOOKUP(C1105,销售员!A:C,3,0)</f>
        <v>京津冀</v>
      </c>
      <c r="B1105" s="29">
        <v>818611</v>
      </c>
      <c r="C1105" s="16" t="s">
        <v>776</v>
      </c>
      <c r="D1105" s="17" t="s">
        <v>1362</v>
      </c>
      <c r="E1105" s="17" t="s">
        <v>4165</v>
      </c>
      <c r="F1105" s="16" t="s">
        <v>1363</v>
      </c>
      <c r="G1105" s="16" t="s">
        <v>1364</v>
      </c>
      <c r="H1105" s="16" t="s">
        <v>1365</v>
      </c>
      <c r="I1105" s="16" t="s">
        <v>4158</v>
      </c>
      <c r="J1105" s="16" t="s">
        <v>79</v>
      </c>
      <c r="K1105" s="16">
        <v>11434.87</v>
      </c>
      <c r="L1105" s="18">
        <v>12215</v>
      </c>
      <c r="M1105" s="15" t="s">
        <v>54</v>
      </c>
      <c r="N1105" s="19">
        <v>45670.677939814799</v>
      </c>
    </row>
    <row r="1106" spans="1:14" x14ac:dyDescent="0.3">
      <c r="A1106" s="23" t="str">
        <f>VLOOKUP(C1106,销售员!A:C,3,0)</f>
        <v>京津冀</v>
      </c>
      <c r="B1106" s="29">
        <v>818611</v>
      </c>
      <c r="C1106" s="16" t="s">
        <v>776</v>
      </c>
      <c r="D1106" s="17" t="s">
        <v>1362</v>
      </c>
      <c r="E1106" s="17" t="s">
        <v>4165</v>
      </c>
      <c r="F1106" s="16" t="s">
        <v>1363</v>
      </c>
      <c r="G1106" s="16" t="s">
        <v>1364</v>
      </c>
      <c r="H1106" s="16" t="s">
        <v>1365</v>
      </c>
      <c r="I1106" s="16" t="s">
        <v>4159</v>
      </c>
      <c r="J1106" s="16" t="s">
        <v>79</v>
      </c>
      <c r="K1106" s="16">
        <v>0</v>
      </c>
      <c r="M1106" s="15" t="s">
        <v>54</v>
      </c>
      <c r="N1106" s="19">
        <v>45670.677939814799</v>
      </c>
    </row>
    <row r="1107" spans="1:14" x14ac:dyDescent="0.3">
      <c r="A1107" s="23" t="str">
        <f>VLOOKUP(C1107,销售员!A:C,3,0)</f>
        <v>京津冀</v>
      </c>
      <c r="B1107" s="29">
        <v>818611</v>
      </c>
      <c r="C1107" s="16" t="s">
        <v>776</v>
      </c>
      <c r="D1107" s="17" t="s">
        <v>1362</v>
      </c>
      <c r="E1107" s="17" t="s">
        <v>4165</v>
      </c>
      <c r="F1107" s="16" t="s">
        <v>1363</v>
      </c>
      <c r="G1107" s="16" t="s">
        <v>1364</v>
      </c>
      <c r="H1107" s="16" t="s">
        <v>1365</v>
      </c>
      <c r="I1107" s="16" t="s">
        <v>4161</v>
      </c>
      <c r="J1107" s="16" t="s">
        <v>79</v>
      </c>
      <c r="K1107" s="16">
        <v>56.31</v>
      </c>
      <c r="M1107" s="15" t="s">
        <v>54</v>
      </c>
      <c r="N1107" s="19">
        <v>45670.677939814799</v>
      </c>
    </row>
    <row r="1108" spans="1:14" x14ac:dyDescent="0.3">
      <c r="A1108" s="23" t="str">
        <f>VLOOKUP(C1108,销售员!A:C,3,0)</f>
        <v>京津冀</v>
      </c>
      <c r="B1108" s="29">
        <v>818611</v>
      </c>
      <c r="C1108" s="16" t="s">
        <v>776</v>
      </c>
      <c r="D1108" s="17" t="s">
        <v>1362</v>
      </c>
      <c r="E1108" s="17" t="s">
        <v>4165</v>
      </c>
      <c r="F1108" s="16" t="s">
        <v>1363</v>
      </c>
      <c r="G1108" s="16" t="s">
        <v>1364</v>
      </c>
      <c r="H1108" s="16" t="s">
        <v>1365</v>
      </c>
      <c r="I1108" s="16" t="s">
        <v>4160</v>
      </c>
      <c r="J1108" s="16" t="s">
        <v>79</v>
      </c>
      <c r="K1108" s="16">
        <v>174.14</v>
      </c>
      <c r="M1108" s="15" t="s">
        <v>54</v>
      </c>
      <c r="N1108" s="19">
        <v>45670.677939814799</v>
      </c>
    </row>
    <row r="1109" spans="1:14" x14ac:dyDescent="0.3">
      <c r="A1109" s="23" t="str">
        <f>VLOOKUP(C1109,销售员!A:C,3,0)</f>
        <v>福建</v>
      </c>
      <c r="B1109" s="29">
        <v>818691</v>
      </c>
      <c r="C1109" s="16" t="s">
        <v>535</v>
      </c>
      <c r="D1109" s="17" t="s">
        <v>1307</v>
      </c>
      <c r="E1109" s="17" t="s">
        <v>4165</v>
      </c>
      <c r="F1109" s="16" t="s">
        <v>537</v>
      </c>
      <c r="G1109" s="16" t="s">
        <v>1308</v>
      </c>
      <c r="H1109" s="16" t="s">
        <v>1309</v>
      </c>
      <c r="I1109" s="16" t="s">
        <v>4158</v>
      </c>
      <c r="J1109" s="16" t="s">
        <v>79</v>
      </c>
      <c r="K1109" s="16">
        <v>924886.16</v>
      </c>
      <c r="L1109" s="18">
        <v>1028395.37</v>
      </c>
      <c r="M1109" s="15" t="s">
        <v>94</v>
      </c>
      <c r="N1109" s="19">
        <v>45671.425081018497</v>
      </c>
    </row>
    <row r="1110" spans="1:14" x14ac:dyDescent="0.3">
      <c r="A1110" s="23" t="str">
        <f>VLOOKUP(C1110,销售员!A:C,3,0)</f>
        <v>福建</v>
      </c>
      <c r="B1110" s="29">
        <v>818691</v>
      </c>
      <c r="C1110" s="16" t="s">
        <v>535</v>
      </c>
      <c r="D1110" s="17" t="s">
        <v>1307</v>
      </c>
      <c r="E1110" s="17" t="s">
        <v>4165</v>
      </c>
      <c r="F1110" s="16" t="s">
        <v>537</v>
      </c>
      <c r="G1110" s="16" t="s">
        <v>1308</v>
      </c>
      <c r="H1110" s="16" t="s">
        <v>1309</v>
      </c>
      <c r="I1110" s="16" t="s">
        <v>4159</v>
      </c>
      <c r="J1110" s="16" t="s">
        <v>79</v>
      </c>
      <c r="K1110" s="16">
        <v>30695.07</v>
      </c>
      <c r="M1110" s="15" t="s">
        <v>94</v>
      </c>
      <c r="N1110" s="19">
        <v>45671.425081018497</v>
      </c>
    </row>
    <row r="1111" spans="1:14" x14ac:dyDescent="0.3">
      <c r="A1111" s="23" t="str">
        <f>VLOOKUP(C1111,销售员!A:C,3,0)</f>
        <v>福建</v>
      </c>
      <c r="B1111" s="29">
        <v>818691</v>
      </c>
      <c r="C1111" s="16" t="s">
        <v>535</v>
      </c>
      <c r="D1111" s="17" t="s">
        <v>1307</v>
      </c>
      <c r="E1111" s="17" t="s">
        <v>4165</v>
      </c>
      <c r="F1111" s="16" t="s">
        <v>537</v>
      </c>
      <c r="G1111" s="16" t="s">
        <v>1308</v>
      </c>
      <c r="H1111" s="16" t="s">
        <v>1309</v>
      </c>
      <c r="I1111" s="16" t="s">
        <v>4161</v>
      </c>
      <c r="J1111" s="16" t="s">
        <v>79</v>
      </c>
      <c r="K1111" s="16">
        <v>11982.28</v>
      </c>
      <c r="M1111" s="15" t="s">
        <v>94</v>
      </c>
      <c r="N1111" s="19">
        <v>45671.425081018497</v>
      </c>
    </row>
    <row r="1112" spans="1:14" x14ac:dyDescent="0.3">
      <c r="A1112" s="23" t="str">
        <f>VLOOKUP(C1112,销售员!A:C,3,0)</f>
        <v>福建</v>
      </c>
      <c r="B1112" s="29">
        <v>818691</v>
      </c>
      <c r="C1112" s="16" t="s">
        <v>535</v>
      </c>
      <c r="D1112" s="17" t="s">
        <v>1307</v>
      </c>
      <c r="E1112" s="17" t="s">
        <v>4165</v>
      </c>
      <c r="F1112" s="16" t="s">
        <v>537</v>
      </c>
      <c r="G1112" s="16" t="s">
        <v>1308</v>
      </c>
      <c r="H1112" s="16" t="s">
        <v>1309</v>
      </c>
      <c r="I1112" s="16" t="s">
        <v>4160</v>
      </c>
      <c r="J1112" s="16" t="s">
        <v>79</v>
      </c>
      <c r="K1112" s="16">
        <v>14551.54</v>
      </c>
      <c r="M1112" s="15" t="s">
        <v>94</v>
      </c>
      <c r="N1112" s="19">
        <v>45671.425081018497</v>
      </c>
    </row>
    <row r="1113" spans="1:14" x14ac:dyDescent="0.3">
      <c r="A1113" s="23" t="str">
        <f>VLOOKUP(C1113,销售员!A:C,3,0)</f>
        <v>京津冀</v>
      </c>
      <c r="B1113" s="29">
        <v>818690</v>
      </c>
      <c r="C1113" s="16" t="s">
        <v>267</v>
      </c>
      <c r="D1113" s="17" t="s">
        <v>1372</v>
      </c>
      <c r="E1113" s="17" t="s">
        <v>4165</v>
      </c>
      <c r="F1113" s="16" t="s">
        <v>1373</v>
      </c>
      <c r="G1113" s="16" t="s">
        <v>1374</v>
      </c>
      <c r="H1113" s="16" t="s">
        <v>4209</v>
      </c>
      <c r="I1113" s="16" t="s">
        <v>4158</v>
      </c>
      <c r="J1113" s="16" t="s">
        <v>79</v>
      </c>
      <c r="K1113" s="16">
        <v>0</v>
      </c>
      <c r="L1113" s="18">
        <v>59119.65</v>
      </c>
      <c r="M1113" s="15" t="s">
        <v>127</v>
      </c>
      <c r="N1113" s="19">
        <v>45671.433321759301</v>
      </c>
    </row>
    <row r="1114" spans="1:14" x14ac:dyDescent="0.3">
      <c r="A1114" s="23" t="str">
        <f>VLOOKUP(C1114,销售员!A:C,3,0)</f>
        <v>京津冀</v>
      </c>
      <c r="B1114" s="29">
        <v>818690</v>
      </c>
      <c r="C1114" s="16" t="s">
        <v>267</v>
      </c>
      <c r="D1114" s="17" t="s">
        <v>1372</v>
      </c>
      <c r="E1114" s="17" t="s">
        <v>4165</v>
      </c>
      <c r="F1114" s="16" t="s">
        <v>1373</v>
      </c>
      <c r="G1114" s="16" t="s">
        <v>1374</v>
      </c>
      <c r="H1114" s="16" t="s">
        <v>4209</v>
      </c>
      <c r="I1114" s="16" t="s">
        <v>4159</v>
      </c>
      <c r="J1114" s="16" t="s">
        <v>79</v>
      </c>
      <c r="K1114" s="16">
        <v>55612</v>
      </c>
      <c r="M1114" s="15" t="s">
        <v>127</v>
      </c>
      <c r="N1114" s="19">
        <v>45671.433321759301</v>
      </c>
    </row>
    <row r="1115" spans="1:14" x14ac:dyDescent="0.3">
      <c r="A1115" s="23" t="str">
        <f>VLOOKUP(C1115,销售员!A:C,3,0)</f>
        <v>京津冀</v>
      </c>
      <c r="B1115" s="29">
        <v>818690</v>
      </c>
      <c r="C1115" s="16" t="s">
        <v>267</v>
      </c>
      <c r="D1115" s="17" t="s">
        <v>1372</v>
      </c>
      <c r="E1115" s="17" t="s">
        <v>4165</v>
      </c>
      <c r="F1115" s="16" t="s">
        <v>1373</v>
      </c>
      <c r="G1115" s="16" t="s">
        <v>1374</v>
      </c>
      <c r="H1115" s="16" t="s">
        <v>4209</v>
      </c>
      <c r="I1115" s="16" t="s">
        <v>4161</v>
      </c>
      <c r="J1115" s="16" t="s">
        <v>79</v>
      </c>
      <c r="K1115" s="16">
        <v>0</v>
      </c>
      <c r="M1115" s="15" t="s">
        <v>127</v>
      </c>
      <c r="N1115" s="19">
        <v>45671.433321759301</v>
      </c>
    </row>
    <row r="1116" spans="1:14" x14ac:dyDescent="0.3">
      <c r="A1116" s="23" t="str">
        <f>VLOOKUP(C1116,销售员!A:C,3,0)</f>
        <v>京津冀</v>
      </c>
      <c r="B1116" s="29">
        <v>818690</v>
      </c>
      <c r="C1116" s="16" t="s">
        <v>267</v>
      </c>
      <c r="D1116" s="17" t="s">
        <v>1372</v>
      </c>
      <c r="E1116" s="17" t="s">
        <v>4165</v>
      </c>
      <c r="F1116" s="16" t="s">
        <v>1373</v>
      </c>
      <c r="G1116" s="16" t="s">
        <v>1374</v>
      </c>
      <c r="H1116" s="16" t="s">
        <v>4209</v>
      </c>
      <c r="I1116" s="16" t="s">
        <v>4160</v>
      </c>
      <c r="J1116" s="16" t="s">
        <v>79</v>
      </c>
      <c r="K1116" s="16">
        <v>847.19</v>
      </c>
      <c r="M1116" s="15" t="s">
        <v>127</v>
      </c>
      <c r="N1116" s="19">
        <v>45671.433321759301</v>
      </c>
    </row>
    <row r="1117" spans="1:14" x14ac:dyDescent="0.3">
      <c r="A1117" s="23" t="str">
        <f>VLOOKUP(C1117,销售员!A:C,3,0)</f>
        <v>京津冀</v>
      </c>
      <c r="B1117" s="29">
        <v>818690</v>
      </c>
      <c r="C1117" s="16" t="s">
        <v>267</v>
      </c>
      <c r="D1117" s="17" t="s">
        <v>1372</v>
      </c>
      <c r="E1117" s="17" t="s">
        <v>4165</v>
      </c>
      <c r="F1117" s="16" t="s">
        <v>1373</v>
      </c>
      <c r="G1117" s="16" t="s">
        <v>1374</v>
      </c>
      <c r="H1117" s="16" t="s">
        <v>4210</v>
      </c>
      <c r="I1117" s="16" t="s">
        <v>4158</v>
      </c>
      <c r="J1117" s="16" t="s">
        <v>79</v>
      </c>
      <c r="K1117" s="16">
        <v>4761.8999999999996</v>
      </c>
      <c r="L1117" s="18">
        <v>5062.5</v>
      </c>
      <c r="M1117" s="15" t="s">
        <v>127</v>
      </c>
      <c r="N1117" s="19">
        <v>45671.433321759301</v>
      </c>
    </row>
    <row r="1118" spans="1:14" x14ac:dyDescent="0.3">
      <c r="A1118" s="23" t="str">
        <f>VLOOKUP(C1118,销售员!A:C,3,0)</f>
        <v>京津冀</v>
      </c>
      <c r="B1118" s="29">
        <v>818690</v>
      </c>
      <c r="C1118" s="16" t="s">
        <v>267</v>
      </c>
      <c r="D1118" s="17" t="s">
        <v>1372</v>
      </c>
      <c r="E1118" s="17" t="s">
        <v>4165</v>
      </c>
      <c r="F1118" s="16" t="s">
        <v>1373</v>
      </c>
      <c r="G1118" s="16" t="s">
        <v>1374</v>
      </c>
      <c r="H1118" s="16" t="s">
        <v>4210</v>
      </c>
      <c r="I1118" s="16" t="s">
        <v>4159</v>
      </c>
      <c r="J1118" s="16" t="s">
        <v>79</v>
      </c>
      <c r="K1118" s="16">
        <v>0</v>
      </c>
      <c r="M1118" s="15" t="s">
        <v>127</v>
      </c>
      <c r="N1118" s="19">
        <v>45671.433321759301</v>
      </c>
    </row>
    <row r="1119" spans="1:14" x14ac:dyDescent="0.3">
      <c r="A1119" s="23" t="str">
        <f>VLOOKUP(C1119,销售员!A:C,3,0)</f>
        <v>京津冀</v>
      </c>
      <c r="B1119" s="29">
        <v>818690</v>
      </c>
      <c r="C1119" s="16" t="s">
        <v>267</v>
      </c>
      <c r="D1119" s="17" t="s">
        <v>1372</v>
      </c>
      <c r="E1119" s="17" t="s">
        <v>4165</v>
      </c>
      <c r="F1119" s="16" t="s">
        <v>1373</v>
      </c>
      <c r="G1119" s="16" t="s">
        <v>1374</v>
      </c>
      <c r="H1119" s="16" t="s">
        <v>4210</v>
      </c>
      <c r="I1119" s="16" t="s">
        <v>4161</v>
      </c>
      <c r="J1119" s="16" t="s">
        <v>79</v>
      </c>
      <c r="K1119" s="16">
        <v>0</v>
      </c>
      <c r="M1119" s="15" t="s">
        <v>127</v>
      </c>
      <c r="N1119" s="19">
        <v>45671.433321759301</v>
      </c>
    </row>
    <row r="1120" spans="1:14" x14ac:dyDescent="0.3">
      <c r="A1120" s="23" t="str">
        <f>VLOOKUP(C1120,销售员!A:C,3,0)</f>
        <v>京津冀</v>
      </c>
      <c r="B1120" s="29">
        <v>818690</v>
      </c>
      <c r="C1120" s="16" t="s">
        <v>267</v>
      </c>
      <c r="D1120" s="17" t="s">
        <v>1372</v>
      </c>
      <c r="E1120" s="17" t="s">
        <v>4165</v>
      </c>
      <c r="F1120" s="16" t="s">
        <v>1373</v>
      </c>
      <c r="G1120" s="16" t="s">
        <v>1374</v>
      </c>
      <c r="H1120" s="16" t="s">
        <v>4210</v>
      </c>
      <c r="I1120" s="16" t="s">
        <v>4160</v>
      </c>
      <c r="J1120" s="16" t="s">
        <v>79</v>
      </c>
      <c r="K1120" s="16">
        <v>72.900000000000006</v>
      </c>
      <c r="M1120" s="15" t="s">
        <v>127</v>
      </c>
      <c r="N1120" s="19">
        <v>45671.433321759301</v>
      </c>
    </row>
    <row r="1121" spans="1:14" x14ac:dyDescent="0.3">
      <c r="A1121" s="23" t="str">
        <f>VLOOKUP(C1121,销售员!A:C,3,0)</f>
        <v>苏皖</v>
      </c>
      <c r="B1121" s="29">
        <v>818597</v>
      </c>
      <c r="C1121" s="16" t="s">
        <v>796</v>
      </c>
      <c r="D1121" s="17" t="s">
        <v>1377</v>
      </c>
      <c r="E1121" s="17" t="s">
        <v>4165</v>
      </c>
      <c r="F1121" s="16" t="s">
        <v>1378</v>
      </c>
      <c r="G1121" s="16" t="s">
        <v>1379</v>
      </c>
      <c r="H1121" s="16" t="s">
        <v>1380</v>
      </c>
      <c r="I1121" s="16" t="s">
        <v>4158</v>
      </c>
      <c r="J1121" s="16" t="s">
        <v>79</v>
      </c>
      <c r="K1121" s="16">
        <v>42162.25</v>
      </c>
      <c r="L1121" s="18">
        <v>50237.82</v>
      </c>
      <c r="M1121" s="15" t="s">
        <v>83</v>
      </c>
      <c r="N1121" s="19">
        <v>45671.434016203697</v>
      </c>
    </row>
    <row r="1122" spans="1:14" x14ac:dyDescent="0.3">
      <c r="A1122" s="23" t="str">
        <f>VLOOKUP(C1122,销售员!A:C,3,0)</f>
        <v>苏皖</v>
      </c>
      <c r="B1122" s="29">
        <v>818597</v>
      </c>
      <c r="C1122" s="16" t="s">
        <v>796</v>
      </c>
      <c r="D1122" s="17" t="s">
        <v>1377</v>
      </c>
      <c r="E1122" s="17" t="s">
        <v>4165</v>
      </c>
      <c r="F1122" s="16" t="s">
        <v>1378</v>
      </c>
      <c r="G1122" s="16" t="s">
        <v>1379</v>
      </c>
      <c r="H1122" s="16" t="s">
        <v>1380</v>
      </c>
      <c r="I1122" s="16" t="s">
        <v>4159</v>
      </c>
      <c r="J1122" s="16" t="s">
        <v>79</v>
      </c>
      <c r="K1122" s="16">
        <v>4574.58</v>
      </c>
      <c r="M1122" s="15" t="s">
        <v>83</v>
      </c>
      <c r="N1122" s="19">
        <v>45671.434016203697</v>
      </c>
    </row>
    <row r="1123" spans="1:14" x14ac:dyDescent="0.3">
      <c r="A1123" s="23" t="str">
        <f>VLOOKUP(C1123,销售员!A:C,3,0)</f>
        <v>苏皖</v>
      </c>
      <c r="B1123" s="29">
        <v>818597</v>
      </c>
      <c r="C1123" s="16" t="s">
        <v>796</v>
      </c>
      <c r="D1123" s="17" t="s">
        <v>1377</v>
      </c>
      <c r="E1123" s="17" t="s">
        <v>4165</v>
      </c>
      <c r="F1123" s="16" t="s">
        <v>1378</v>
      </c>
      <c r="G1123" s="16" t="s">
        <v>1379</v>
      </c>
      <c r="H1123" s="16" t="s">
        <v>1380</v>
      </c>
      <c r="I1123" s="16" t="s">
        <v>4161</v>
      </c>
      <c r="J1123" s="16" t="s">
        <v>79</v>
      </c>
      <c r="K1123" s="16">
        <v>528.48</v>
      </c>
      <c r="M1123" s="15" t="s">
        <v>83</v>
      </c>
      <c r="N1123" s="19">
        <v>45671.434016203697</v>
      </c>
    </row>
    <row r="1124" spans="1:14" x14ac:dyDescent="0.3">
      <c r="A1124" s="23" t="str">
        <f>VLOOKUP(C1124,销售员!A:C,3,0)</f>
        <v>苏皖</v>
      </c>
      <c r="B1124" s="29">
        <v>818597</v>
      </c>
      <c r="C1124" s="16" t="s">
        <v>796</v>
      </c>
      <c r="D1124" s="17" t="s">
        <v>1377</v>
      </c>
      <c r="E1124" s="17" t="s">
        <v>4165</v>
      </c>
      <c r="F1124" s="16" t="s">
        <v>1378</v>
      </c>
      <c r="G1124" s="16" t="s">
        <v>1379</v>
      </c>
      <c r="H1124" s="16" t="s">
        <v>1380</v>
      </c>
      <c r="I1124" s="16" t="s">
        <v>4160</v>
      </c>
      <c r="J1124" s="16" t="s">
        <v>79</v>
      </c>
      <c r="K1124" s="16">
        <v>711.7</v>
      </c>
      <c r="M1124" s="15" t="s">
        <v>83</v>
      </c>
      <c r="N1124" s="19">
        <v>45671.434016203697</v>
      </c>
    </row>
    <row r="1125" spans="1:14" x14ac:dyDescent="0.3">
      <c r="A1125" s="23" t="str">
        <f>VLOOKUP(C1125,销售员!A:C,3,0)</f>
        <v>云贵川渝</v>
      </c>
      <c r="B1125" s="29">
        <v>820339</v>
      </c>
      <c r="C1125" s="16" t="s">
        <v>938</v>
      </c>
      <c r="D1125" s="17" t="s">
        <v>939</v>
      </c>
      <c r="E1125" s="17" t="s">
        <v>4165</v>
      </c>
      <c r="F1125" s="16" t="s">
        <v>940</v>
      </c>
      <c r="G1125" s="16" t="s">
        <v>941</v>
      </c>
      <c r="H1125" s="16" t="s">
        <v>942</v>
      </c>
      <c r="I1125" s="16" t="s">
        <v>4158</v>
      </c>
      <c r="J1125" s="16" t="s">
        <v>79</v>
      </c>
      <c r="K1125" s="16">
        <v>866731.67</v>
      </c>
      <c r="L1125" s="18">
        <v>981426.21</v>
      </c>
      <c r="M1125" s="15" t="s">
        <v>54</v>
      </c>
      <c r="N1125" s="19">
        <v>45698.681342592601</v>
      </c>
    </row>
    <row r="1126" spans="1:14" x14ac:dyDescent="0.3">
      <c r="A1126" s="23" t="str">
        <f>VLOOKUP(C1126,销售员!A:C,3,0)</f>
        <v>云贵川渝</v>
      </c>
      <c r="B1126" s="29">
        <v>820339</v>
      </c>
      <c r="C1126" s="16" t="s">
        <v>938</v>
      </c>
      <c r="D1126" s="17" t="s">
        <v>939</v>
      </c>
      <c r="E1126" s="17" t="s">
        <v>4165</v>
      </c>
      <c r="F1126" s="16" t="s">
        <v>940</v>
      </c>
      <c r="G1126" s="16" t="s">
        <v>941</v>
      </c>
      <c r="H1126" s="16" t="s">
        <v>942</v>
      </c>
      <c r="I1126" s="16" t="s">
        <v>4159</v>
      </c>
      <c r="J1126" s="16" t="s">
        <v>79</v>
      </c>
      <c r="K1126" s="16">
        <v>40867.51</v>
      </c>
      <c r="M1126" s="15" t="s">
        <v>54</v>
      </c>
      <c r="N1126" s="19">
        <v>45698.681342592601</v>
      </c>
    </row>
    <row r="1127" spans="1:14" x14ac:dyDescent="0.3">
      <c r="A1127" s="23" t="str">
        <f>VLOOKUP(C1127,销售员!A:C,3,0)</f>
        <v>云贵川渝</v>
      </c>
      <c r="B1127" s="29">
        <v>820339</v>
      </c>
      <c r="C1127" s="16" t="s">
        <v>938</v>
      </c>
      <c r="D1127" s="17" t="s">
        <v>939</v>
      </c>
      <c r="E1127" s="17" t="s">
        <v>4165</v>
      </c>
      <c r="F1127" s="16" t="s">
        <v>940</v>
      </c>
      <c r="G1127" s="16" t="s">
        <v>941</v>
      </c>
      <c r="H1127" s="16" t="s">
        <v>942</v>
      </c>
      <c r="I1127" s="16" t="s">
        <v>4161</v>
      </c>
      <c r="J1127" s="16" t="s">
        <v>79</v>
      </c>
      <c r="K1127" s="16">
        <v>10244.89</v>
      </c>
      <c r="M1127" s="15" t="s">
        <v>54</v>
      </c>
      <c r="N1127" s="19">
        <v>45698.681342592601</v>
      </c>
    </row>
    <row r="1128" spans="1:14" x14ac:dyDescent="0.3">
      <c r="A1128" s="23" t="str">
        <f>VLOOKUP(C1128,销售员!A:C,3,0)</f>
        <v>云贵川渝</v>
      </c>
      <c r="B1128" s="29">
        <v>820339</v>
      </c>
      <c r="C1128" s="16" t="s">
        <v>938</v>
      </c>
      <c r="D1128" s="17" t="s">
        <v>939</v>
      </c>
      <c r="E1128" s="17" t="s">
        <v>4165</v>
      </c>
      <c r="F1128" s="16" t="s">
        <v>940</v>
      </c>
      <c r="G1128" s="16" t="s">
        <v>941</v>
      </c>
      <c r="H1128" s="16" t="s">
        <v>942</v>
      </c>
      <c r="I1128" s="16" t="s">
        <v>4160</v>
      </c>
      <c r="J1128" s="16" t="s">
        <v>79</v>
      </c>
      <c r="K1128" s="16">
        <v>13821.25</v>
      </c>
      <c r="M1128" s="15" t="s">
        <v>54</v>
      </c>
      <c r="N1128" s="19">
        <v>45698.681342592601</v>
      </c>
    </row>
    <row r="1129" spans="1:14" x14ac:dyDescent="0.3">
      <c r="A1129" s="23" t="str">
        <f>VLOOKUP(C1129,销售员!A:C,3,0)</f>
        <v>鄂赣</v>
      </c>
      <c r="B1129" s="29">
        <v>818702</v>
      </c>
      <c r="C1129" s="16" t="s">
        <v>670</v>
      </c>
      <c r="D1129" s="17" t="s">
        <v>1389</v>
      </c>
      <c r="E1129" s="17" t="s">
        <v>4165</v>
      </c>
      <c r="F1129" s="16" t="s">
        <v>1390</v>
      </c>
      <c r="G1129" s="16" t="s">
        <v>1391</v>
      </c>
      <c r="H1129" s="16" t="s">
        <v>1392</v>
      </c>
      <c r="I1129" s="16" t="s">
        <v>4158</v>
      </c>
      <c r="J1129" s="16" t="s">
        <v>79</v>
      </c>
      <c r="K1129" s="16">
        <v>1609.03</v>
      </c>
      <c r="L1129" s="18">
        <v>1842.32</v>
      </c>
      <c r="M1129" s="15" t="s">
        <v>1262</v>
      </c>
      <c r="N1129" s="19">
        <v>45671.457442129598</v>
      </c>
    </row>
    <row r="1130" spans="1:14" x14ac:dyDescent="0.3">
      <c r="A1130" s="23" t="str">
        <f>VLOOKUP(C1130,销售员!A:C,3,0)</f>
        <v>鄂赣</v>
      </c>
      <c r="B1130" s="29">
        <v>818702</v>
      </c>
      <c r="C1130" s="16" t="s">
        <v>670</v>
      </c>
      <c r="D1130" s="17" t="s">
        <v>1389</v>
      </c>
      <c r="E1130" s="17" t="s">
        <v>4165</v>
      </c>
      <c r="F1130" s="16" t="s">
        <v>1390</v>
      </c>
      <c r="G1130" s="16" t="s">
        <v>1391</v>
      </c>
      <c r="H1130" s="16" t="s">
        <v>1392</v>
      </c>
      <c r="I1130" s="16" t="s">
        <v>4159</v>
      </c>
      <c r="J1130" s="16" t="s">
        <v>79</v>
      </c>
      <c r="K1130" s="16">
        <v>105.66</v>
      </c>
      <c r="M1130" s="15" t="s">
        <v>1262</v>
      </c>
      <c r="N1130" s="19">
        <v>45671.457442129598</v>
      </c>
    </row>
    <row r="1131" spans="1:14" x14ac:dyDescent="0.3">
      <c r="A1131" s="23" t="str">
        <f>VLOOKUP(C1131,销售员!A:C,3,0)</f>
        <v>鄂赣</v>
      </c>
      <c r="B1131" s="29">
        <v>818702</v>
      </c>
      <c r="C1131" s="16" t="s">
        <v>670</v>
      </c>
      <c r="D1131" s="17" t="s">
        <v>1389</v>
      </c>
      <c r="E1131" s="17" t="s">
        <v>4165</v>
      </c>
      <c r="F1131" s="16" t="s">
        <v>1390</v>
      </c>
      <c r="G1131" s="16" t="s">
        <v>1391</v>
      </c>
      <c r="H1131" s="16" t="s">
        <v>1392</v>
      </c>
      <c r="I1131" s="16" t="s">
        <v>4161</v>
      </c>
      <c r="J1131" s="16" t="s">
        <v>79</v>
      </c>
      <c r="K1131" s="16">
        <v>18.62</v>
      </c>
      <c r="M1131" s="15" t="s">
        <v>1262</v>
      </c>
      <c r="N1131" s="19">
        <v>45671.457442129598</v>
      </c>
    </row>
    <row r="1132" spans="1:14" x14ac:dyDescent="0.3">
      <c r="A1132" s="23" t="str">
        <f>VLOOKUP(C1132,销售员!A:C,3,0)</f>
        <v>鄂赣</v>
      </c>
      <c r="B1132" s="29">
        <v>818702</v>
      </c>
      <c r="C1132" s="16" t="s">
        <v>670</v>
      </c>
      <c r="D1132" s="17" t="s">
        <v>1389</v>
      </c>
      <c r="E1132" s="17" t="s">
        <v>4165</v>
      </c>
      <c r="F1132" s="16" t="s">
        <v>1390</v>
      </c>
      <c r="G1132" s="16" t="s">
        <v>1391</v>
      </c>
      <c r="H1132" s="16" t="s">
        <v>1392</v>
      </c>
      <c r="I1132" s="16" t="s">
        <v>4160</v>
      </c>
      <c r="J1132" s="16" t="s">
        <v>79</v>
      </c>
      <c r="K1132" s="16">
        <v>26.11</v>
      </c>
      <c r="M1132" s="15" t="s">
        <v>1262</v>
      </c>
      <c r="N1132" s="19">
        <v>45671.457442129598</v>
      </c>
    </row>
    <row r="1133" spans="1:14" x14ac:dyDescent="0.3">
      <c r="A1133" s="23" t="str">
        <f>VLOOKUP(C1133,销售员!A:C,3,0)</f>
        <v>鄂赣</v>
      </c>
      <c r="B1133" s="29">
        <v>818712</v>
      </c>
      <c r="C1133" s="16" t="s">
        <v>598</v>
      </c>
      <c r="D1133" s="17" t="s">
        <v>1394</v>
      </c>
      <c r="E1133" s="17" t="s">
        <v>4171</v>
      </c>
      <c r="F1133" s="16" t="s">
        <v>1395</v>
      </c>
      <c r="G1133" s="16" t="s">
        <v>1396</v>
      </c>
      <c r="H1133" s="16" t="s">
        <v>1397</v>
      </c>
      <c r="I1133" s="16" t="s">
        <v>4158</v>
      </c>
      <c r="J1133" s="16" t="s">
        <v>79</v>
      </c>
      <c r="K1133" s="16">
        <v>257680.3</v>
      </c>
      <c r="L1133" s="18">
        <v>303629</v>
      </c>
      <c r="M1133" s="15" t="s">
        <v>1262</v>
      </c>
      <c r="N1133" s="19">
        <v>45671.474513888897</v>
      </c>
    </row>
    <row r="1134" spans="1:14" x14ac:dyDescent="0.3">
      <c r="A1134" s="23" t="str">
        <f>VLOOKUP(C1134,销售员!A:C,3,0)</f>
        <v>鄂赣</v>
      </c>
      <c r="B1134" s="29">
        <v>818712</v>
      </c>
      <c r="C1134" s="16" t="s">
        <v>598</v>
      </c>
      <c r="D1134" s="17" t="s">
        <v>1394</v>
      </c>
      <c r="E1134" s="17" t="s">
        <v>4171</v>
      </c>
      <c r="F1134" s="16" t="s">
        <v>1395</v>
      </c>
      <c r="G1134" s="16" t="s">
        <v>1396</v>
      </c>
      <c r="H1134" s="16" t="s">
        <v>1397</v>
      </c>
      <c r="I1134" s="16" t="s">
        <v>4159</v>
      </c>
      <c r="J1134" s="16" t="s">
        <v>79</v>
      </c>
      <c r="K1134" s="16">
        <v>32422.16</v>
      </c>
      <c r="M1134" s="15" t="s">
        <v>1262</v>
      </c>
      <c r="N1134" s="19">
        <v>45671.474513888897</v>
      </c>
    </row>
    <row r="1135" spans="1:14" x14ac:dyDescent="0.3">
      <c r="A1135" s="23" t="str">
        <f>VLOOKUP(C1135,销售员!A:C,3,0)</f>
        <v>鄂赣</v>
      </c>
      <c r="B1135" s="29">
        <v>818712</v>
      </c>
      <c r="C1135" s="16" t="s">
        <v>598</v>
      </c>
      <c r="D1135" s="17" t="s">
        <v>1394</v>
      </c>
      <c r="E1135" s="17" t="s">
        <v>4171</v>
      </c>
      <c r="F1135" s="16" t="s">
        <v>1395</v>
      </c>
      <c r="G1135" s="16" t="s">
        <v>1396</v>
      </c>
      <c r="H1135" s="16" t="s">
        <v>1397</v>
      </c>
      <c r="I1135" s="16" t="s">
        <v>4161</v>
      </c>
      <c r="J1135" s="16" t="s">
        <v>79</v>
      </c>
      <c r="K1135" s="16">
        <v>0</v>
      </c>
      <c r="M1135" s="15" t="s">
        <v>1262</v>
      </c>
      <c r="N1135" s="19">
        <v>45671.474513888897</v>
      </c>
    </row>
    <row r="1136" spans="1:14" x14ac:dyDescent="0.3">
      <c r="A1136" s="23" t="str">
        <f>VLOOKUP(C1136,销售员!A:C,3,0)</f>
        <v>鄂赣</v>
      </c>
      <c r="B1136" s="29">
        <v>818712</v>
      </c>
      <c r="C1136" s="16" t="s">
        <v>598</v>
      </c>
      <c r="D1136" s="17" t="s">
        <v>1394</v>
      </c>
      <c r="E1136" s="17" t="s">
        <v>4171</v>
      </c>
      <c r="F1136" s="16" t="s">
        <v>1395</v>
      </c>
      <c r="G1136" s="16" t="s">
        <v>1396</v>
      </c>
      <c r="H1136" s="16" t="s">
        <v>1397</v>
      </c>
      <c r="I1136" s="16" t="s">
        <v>4160</v>
      </c>
      <c r="J1136" s="16" t="s">
        <v>79</v>
      </c>
      <c r="K1136" s="16">
        <v>4417.54</v>
      </c>
      <c r="M1136" s="15" t="s">
        <v>1262</v>
      </c>
      <c r="N1136" s="19">
        <v>45671.474513888897</v>
      </c>
    </row>
    <row r="1137" spans="1:14" x14ac:dyDescent="0.3">
      <c r="A1137" s="23" t="str">
        <f>VLOOKUP(C1137,销售员!A:C,3,0)</f>
        <v>福建</v>
      </c>
      <c r="B1137" s="29">
        <v>818727</v>
      </c>
      <c r="C1137" s="16" t="s">
        <v>535</v>
      </c>
      <c r="D1137" s="17" t="s">
        <v>1400</v>
      </c>
      <c r="E1137" s="17" t="s">
        <v>4165</v>
      </c>
      <c r="F1137" s="16" t="s">
        <v>537</v>
      </c>
      <c r="G1137" s="16" t="s">
        <v>1401</v>
      </c>
      <c r="H1137" s="16" t="s">
        <v>1402</v>
      </c>
      <c r="I1137" s="16" t="s">
        <v>4166</v>
      </c>
      <c r="J1137" s="16" t="s">
        <v>79</v>
      </c>
      <c r="K1137" s="16">
        <v>245.04</v>
      </c>
      <c r="L1137" s="18">
        <v>264.41000000000003</v>
      </c>
      <c r="M1137" s="15" t="s">
        <v>94</v>
      </c>
      <c r="N1137" s="19">
        <v>45671.484710648103</v>
      </c>
    </row>
    <row r="1138" spans="1:14" x14ac:dyDescent="0.3">
      <c r="A1138" s="23" t="str">
        <f>VLOOKUP(C1138,销售员!A:C,3,0)</f>
        <v>福建</v>
      </c>
      <c r="B1138" s="29">
        <v>818727</v>
      </c>
      <c r="C1138" s="16" t="s">
        <v>535</v>
      </c>
      <c r="D1138" s="17" t="s">
        <v>1400</v>
      </c>
      <c r="E1138" s="17" t="s">
        <v>4165</v>
      </c>
      <c r="F1138" s="16" t="s">
        <v>537</v>
      </c>
      <c r="G1138" s="16" t="s">
        <v>1401</v>
      </c>
      <c r="H1138" s="16" t="s">
        <v>1402</v>
      </c>
      <c r="I1138" s="16" t="s">
        <v>4167</v>
      </c>
      <c r="J1138" s="16" t="s">
        <v>79</v>
      </c>
      <c r="K1138" s="16">
        <v>3.67</v>
      </c>
      <c r="M1138" s="15" t="s">
        <v>94</v>
      </c>
      <c r="N1138" s="19">
        <v>45671.484710648103</v>
      </c>
    </row>
    <row r="1139" spans="1:14" x14ac:dyDescent="0.3">
      <c r="A1139" s="23" t="str">
        <f>VLOOKUP(C1139,销售员!A:C,3,0)</f>
        <v>福建</v>
      </c>
      <c r="B1139" s="29">
        <v>818727</v>
      </c>
      <c r="C1139" s="16" t="s">
        <v>535</v>
      </c>
      <c r="D1139" s="17" t="s">
        <v>1400</v>
      </c>
      <c r="E1139" s="17" t="s">
        <v>4165</v>
      </c>
      <c r="F1139" s="16" t="s">
        <v>537</v>
      </c>
      <c r="G1139" s="16" t="s">
        <v>1401</v>
      </c>
      <c r="H1139" s="16" t="s">
        <v>1402</v>
      </c>
      <c r="I1139" s="16" t="s">
        <v>4161</v>
      </c>
      <c r="J1139" s="16" t="s">
        <v>79</v>
      </c>
      <c r="K1139" s="16">
        <v>3.1855199999999999</v>
      </c>
      <c r="M1139" s="15" t="s">
        <v>94</v>
      </c>
      <c r="N1139" s="19">
        <v>45671.484710648103</v>
      </c>
    </row>
    <row r="1140" spans="1:14" x14ac:dyDescent="0.3">
      <c r="A1140" s="23" t="str">
        <f>VLOOKUP(C1140,销售员!A:C,3,0)</f>
        <v>福建</v>
      </c>
      <c r="B1140" s="29">
        <v>818727</v>
      </c>
      <c r="C1140" s="16" t="s">
        <v>535</v>
      </c>
      <c r="D1140" s="17" t="s">
        <v>1400</v>
      </c>
      <c r="E1140" s="17" t="s">
        <v>4165</v>
      </c>
      <c r="F1140" s="16" t="s">
        <v>537</v>
      </c>
      <c r="G1140" s="16" t="s">
        <v>1401</v>
      </c>
      <c r="H1140" s="16" t="s">
        <v>1402</v>
      </c>
      <c r="I1140" s="16" t="s">
        <v>4160</v>
      </c>
      <c r="J1140" s="16" t="s">
        <v>79</v>
      </c>
      <c r="K1140" s="16">
        <v>3.7306499999999998</v>
      </c>
      <c r="M1140" s="15" t="s">
        <v>94</v>
      </c>
      <c r="N1140" s="19">
        <v>45671.484710648103</v>
      </c>
    </row>
    <row r="1141" spans="1:14" x14ac:dyDescent="0.3">
      <c r="A1141" s="23" t="str">
        <f>VLOOKUP(C1141,销售员!A:C,3,0)</f>
        <v>京津冀</v>
      </c>
      <c r="B1141" s="29">
        <v>818601</v>
      </c>
      <c r="C1141" s="16" t="s">
        <v>392</v>
      </c>
      <c r="D1141" s="17" t="s">
        <v>1404</v>
      </c>
      <c r="E1141" s="17" t="s">
        <v>4171</v>
      </c>
      <c r="F1141" s="16" t="s">
        <v>1405</v>
      </c>
      <c r="G1141" s="16" t="s">
        <v>1406</v>
      </c>
      <c r="H1141" s="16" t="s">
        <v>1407</v>
      </c>
      <c r="I1141" s="16" t="s">
        <v>4158</v>
      </c>
      <c r="J1141" s="16" t="s">
        <v>79</v>
      </c>
      <c r="K1141" s="16">
        <v>1213319.75</v>
      </c>
      <c r="L1141" s="18">
        <v>1401605.53</v>
      </c>
      <c r="M1141" s="15" t="s">
        <v>127</v>
      </c>
      <c r="N1141" s="19">
        <v>45671.485729166699</v>
      </c>
    </row>
    <row r="1142" spans="1:14" x14ac:dyDescent="0.3">
      <c r="A1142" s="23" t="str">
        <f>VLOOKUP(C1142,销售员!A:C,3,0)</f>
        <v>京津冀</v>
      </c>
      <c r="B1142" s="29">
        <v>818601</v>
      </c>
      <c r="C1142" s="16" t="s">
        <v>392</v>
      </c>
      <c r="D1142" s="17" t="s">
        <v>1404</v>
      </c>
      <c r="E1142" s="17" t="s">
        <v>4171</v>
      </c>
      <c r="F1142" s="16" t="s">
        <v>1405</v>
      </c>
      <c r="G1142" s="16" t="s">
        <v>1406</v>
      </c>
      <c r="H1142" s="16" t="s">
        <v>1407</v>
      </c>
      <c r="I1142" s="16" t="s">
        <v>4159</v>
      </c>
      <c r="J1142" s="16" t="s">
        <v>79</v>
      </c>
      <c r="K1142" s="16">
        <v>98105.39</v>
      </c>
      <c r="M1142" s="15" t="s">
        <v>127</v>
      </c>
      <c r="N1142" s="19">
        <v>45671.485729166699</v>
      </c>
    </row>
    <row r="1143" spans="1:14" x14ac:dyDescent="0.3">
      <c r="A1143" s="23" t="str">
        <f>VLOOKUP(C1143,销售员!A:C,3,0)</f>
        <v>京津冀</v>
      </c>
      <c r="B1143" s="29">
        <v>818601</v>
      </c>
      <c r="C1143" s="16" t="s">
        <v>392</v>
      </c>
      <c r="D1143" s="17" t="s">
        <v>1404</v>
      </c>
      <c r="E1143" s="17" t="s">
        <v>4171</v>
      </c>
      <c r="F1143" s="16" t="s">
        <v>1405</v>
      </c>
      <c r="G1143" s="16" t="s">
        <v>1406</v>
      </c>
      <c r="H1143" s="16" t="s">
        <v>1407</v>
      </c>
      <c r="I1143" s="16" t="s">
        <v>4161</v>
      </c>
      <c r="J1143" s="16" t="s">
        <v>79</v>
      </c>
      <c r="K1143" s="16">
        <v>31340.36</v>
      </c>
      <c r="M1143" s="15" t="s">
        <v>127</v>
      </c>
      <c r="N1143" s="19">
        <v>45671.485729166699</v>
      </c>
    </row>
    <row r="1144" spans="1:14" x14ac:dyDescent="0.3">
      <c r="A1144" s="23" t="str">
        <f>VLOOKUP(C1144,销售员!A:C,3,0)</f>
        <v>京津冀</v>
      </c>
      <c r="B1144" s="29">
        <v>818601</v>
      </c>
      <c r="C1144" s="16" t="s">
        <v>392</v>
      </c>
      <c r="D1144" s="17" t="s">
        <v>1404</v>
      </c>
      <c r="E1144" s="17" t="s">
        <v>4171</v>
      </c>
      <c r="F1144" s="16" t="s">
        <v>1405</v>
      </c>
      <c r="G1144" s="16" t="s">
        <v>1406</v>
      </c>
      <c r="H1144" s="16" t="s">
        <v>1407</v>
      </c>
      <c r="I1144" s="16" t="s">
        <v>4160</v>
      </c>
      <c r="J1144" s="16" t="s">
        <v>79</v>
      </c>
      <c r="K1144" s="16">
        <v>19921.16</v>
      </c>
      <c r="M1144" s="15" t="s">
        <v>127</v>
      </c>
      <c r="N1144" s="19">
        <v>45671.485729166699</v>
      </c>
    </row>
    <row r="1145" spans="1:14" x14ac:dyDescent="0.3">
      <c r="A1145" s="23" t="str">
        <f>VLOOKUP(C1145,销售员!A:C,3,0)</f>
        <v>湘桂琼</v>
      </c>
      <c r="B1145" s="29">
        <v>818729</v>
      </c>
      <c r="C1145" s="16" t="s">
        <v>523</v>
      </c>
      <c r="D1145" s="17" t="s">
        <v>1410</v>
      </c>
      <c r="E1145" s="17" t="s">
        <v>4165</v>
      </c>
      <c r="F1145" s="16" t="s">
        <v>1411</v>
      </c>
      <c r="G1145" s="16" t="s">
        <v>1412</v>
      </c>
      <c r="H1145" s="16" t="s">
        <v>1413</v>
      </c>
      <c r="I1145" s="16" t="s">
        <v>4158</v>
      </c>
      <c r="J1145" s="16" t="s">
        <v>79</v>
      </c>
      <c r="K1145" s="16">
        <v>65556.47</v>
      </c>
      <c r="L1145" s="18">
        <v>75328.11</v>
      </c>
      <c r="M1145" s="15" t="s">
        <v>83</v>
      </c>
      <c r="N1145" s="19">
        <v>45671.491145833301</v>
      </c>
    </row>
    <row r="1146" spans="1:14" x14ac:dyDescent="0.3">
      <c r="A1146" s="23" t="str">
        <f>VLOOKUP(C1146,销售员!A:C,3,0)</f>
        <v>湘桂琼</v>
      </c>
      <c r="B1146" s="29">
        <v>818729</v>
      </c>
      <c r="C1146" s="16" t="s">
        <v>523</v>
      </c>
      <c r="D1146" s="17" t="s">
        <v>1410</v>
      </c>
      <c r="E1146" s="17" t="s">
        <v>4165</v>
      </c>
      <c r="F1146" s="16" t="s">
        <v>1411</v>
      </c>
      <c r="G1146" s="16" t="s">
        <v>1412</v>
      </c>
      <c r="H1146" s="16" t="s">
        <v>1413</v>
      </c>
      <c r="I1146" s="16" t="s">
        <v>4159</v>
      </c>
      <c r="J1146" s="16" t="s">
        <v>79</v>
      </c>
      <c r="K1146" s="16">
        <v>4499.28</v>
      </c>
      <c r="M1146" s="15" t="s">
        <v>83</v>
      </c>
      <c r="N1146" s="19">
        <v>45671.491145833301</v>
      </c>
    </row>
    <row r="1147" spans="1:14" x14ac:dyDescent="0.3">
      <c r="A1147" s="23" t="str">
        <f>VLOOKUP(C1147,销售员!A:C,3,0)</f>
        <v>湘桂琼</v>
      </c>
      <c r="B1147" s="29">
        <v>818729</v>
      </c>
      <c r="C1147" s="16" t="s">
        <v>523</v>
      </c>
      <c r="D1147" s="17" t="s">
        <v>1410</v>
      </c>
      <c r="E1147" s="17" t="s">
        <v>4165</v>
      </c>
      <c r="F1147" s="16" t="s">
        <v>1411</v>
      </c>
      <c r="G1147" s="16" t="s">
        <v>1412</v>
      </c>
      <c r="H1147" s="16" t="s">
        <v>1413</v>
      </c>
      <c r="I1147" s="16" t="s">
        <v>4161</v>
      </c>
      <c r="J1147" s="16" t="s">
        <v>79</v>
      </c>
      <c r="K1147" s="16">
        <v>818.51</v>
      </c>
      <c r="M1147" s="15" t="s">
        <v>83</v>
      </c>
      <c r="N1147" s="19">
        <v>45671.491145833301</v>
      </c>
    </row>
    <row r="1148" spans="1:14" x14ac:dyDescent="0.3">
      <c r="A1148" s="23" t="str">
        <f>VLOOKUP(C1148,销售员!A:C,3,0)</f>
        <v>湘桂琼</v>
      </c>
      <c r="B1148" s="29">
        <v>818729</v>
      </c>
      <c r="C1148" s="16" t="s">
        <v>523</v>
      </c>
      <c r="D1148" s="17" t="s">
        <v>1410</v>
      </c>
      <c r="E1148" s="17" t="s">
        <v>4165</v>
      </c>
      <c r="F1148" s="16" t="s">
        <v>1411</v>
      </c>
      <c r="G1148" s="16" t="s">
        <v>1412</v>
      </c>
      <c r="H1148" s="16" t="s">
        <v>1413</v>
      </c>
      <c r="I1148" s="16" t="s">
        <v>4160</v>
      </c>
      <c r="J1148" s="16" t="s">
        <v>79</v>
      </c>
      <c r="K1148" s="16">
        <v>1067.48</v>
      </c>
      <c r="M1148" s="15" t="s">
        <v>83</v>
      </c>
      <c r="N1148" s="19">
        <v>45671.491145833301</v>
      </c>
    </row>
    <row r="1149" spans="1:14" x14ac:dyDescent="0.3">
      <c r="A1149" s="23" t="str">
        <f>VLOOKUP(C1149,销售员!A:C,3,0)</f>
        <v>鄂赣</v>
      </c>
      <c r="B1149" s="29">
        <v>818714</v>
      </c>
      <c r="C1149" s="16" t="s">
        <v>670</v>
      </c>
      <c r="D1149" s="17" t="s">
        <v>1414</v>
      </c>
      <c r="E1149" s="17" t="s">
        <v>4165</v>
      </c>
      <c r="F1149" s="16" t="s">
        <v>1415</v>
      </c>
      <c r="G1149" s="16" t="s">
        <v>1416</v>
      </c>
      <c r="H1149" s="16" t="s">
        <v>1417</v>
      </c>
      <c r="I1149" s="16" t="s">
        <v>4166</v>
      </c>
      <c r="J1149" s="16" t="s">
        <v>79</v>
      </c>
      <c r="K1149" s="16">
        <v>4703.38</v>
      </c>
      <c r="L1149" s="18">
        <v>5000</v>
      </c>
      <c r="M1149" s="15" t="s">
        <v>1262</v>
      </c>
      <c r="N1149" s="19">
        <v>45671.518472222197</v>
      </c>
    </row>
    <row r="1150" spans="1:14" x14ac:dyDescent="0.3">
      <c r="A1150" s="23" t="str">
        <f>VLOOKUP(C1150,销售员!A:C,3,0)</f>
        <v>鄂赣</v>
      </c>
      <c r="B1150" s="29">
        <v>818714</v>
      </c>
      <c r="C1150" s="16" t="s">
        <v>670</v>
      </c>
      <c r="D1150" s="17" t="s">
        <v>1414</v>
      </c>
      <c r="E1150" s="17" t="s">
        <v>4165</v>
      </c>
      <c r="F1150" s="16" t="s">
        <v>1415</v>
      </c>
      <c r="G1150" s="16" t="s">
        <v>1416</v>
      </c>
      <c r="H1150" s="16" t="s">
        <v>1417</v>
      </c>
      <c r="I1150" s="16" t="s">
        <v>4167</v>
      </c>
      <c r="J1150" s="16" t="s">
        <v>79</v>
      </c>
      <c r="K1150" s="16">
        <v>0</v>
      </c>
      <c r="M1150" s="15" t="s">
        <v>1262</v>
      </c>
      <c r="N1150" s="19">
        <v>45671.518472222197</v>
      </c>
    </row>
    <row r="1151" spans="1:14" x14ac:dyDescent="0.3">
      <c r="A1151" s="23" t="str">
        <f>VLOOKUP(C1151,销售员!A:C,3,0)</f>
        <v>鄂赣</v>
      </c>
      <c r="B1151" s="29">
        <v>818714</v>
      </c>
      <c r="C1151" s="16" t="s">
        <v>670</v>
      </c>
      <c r="D1151" s="17" t="s">
        <v>1414</v>
      </c>
      <c r="E1151" s="17" t="s">
        <v>4165</v>
      </c>
      <c r="F1151" s="16" t="s">
        <v>1415</v>
      </c>
      <c r="G1151" s="16" t="s">
        <v>1416</v>
      </c>
      <c r="H1151" s="16" t="s">
        <v>1417</v>
      </c>
      <c r="I1151" s="16" t="s">
        <v>4161</v>
      </c>
      <c r="J1151" s="16" t="s">
        <v>79</v>
      </c>
      <c r="K1151" s="16">
        <v>61.143940000000001</v>
      </c>
      <c r="M1151" s="15" t="s">
        <v>1262</v>
      </c>
      <c r="N1151" s="19">
        <v>45671.518472222197</v>
      </c>
    </row>
    <row r="1152" spans="1:14" x14ac:dyDescent="0.3">
      <c r="A1152" s="23" t="str">
        <f>VLOOKUP(C1152,销售员!A:C,3,0)</f>
        <v>鄂赣</v>
      </c>
      <c r="B1152" s="29">
        <v>818714</v>
      </c>
      <c r="C1152" s="16" t="s">
        <v>670</v>
      </c>
      <c r="D1152" s="17" t="s">
        <v>1414</v>
      </c>
      <c r="E1152" s="17" t="s">
        <v>4165</v>
      </c>
      <c r="F1152" s="16" t="s">
        <v>1415</v>
      </c>
      <c r="G1152" s="16" t="s">
        <v>1416</v>
      </c>
      <c r="H1152" s="16" t="s">
        <v>1417</v>
      </c>
      <c r="I1152" s="16" t="s">
        <v>4160</v>
      </c>
      <c r="J1152" s="16" t="s">
        <v>79</v>
      </c>
      <c r="K1152" s="16">
        <v>70.550700000000006</v>
      </c>
      <c r="M1152" s="15" t="s">
        <v>1262</v>
      </c>
      <c r="N1152" s="19">
        <v>45671.518472222197</v>
      </c>
    </row>
    <row r="1153" spans="1:14" x14ac:dyDescent="0.3">
      <c r="A1153" s="23" t="str">
        <f>VLOOKUP(C1153,销售员!A:C,3,0)</f>
        <v>京津冀</v>
      </c>
      <c r="B1153" s="29">
        <v>818722</v>
      </c>
      <c r="C1153" s="16" t="s">
        <v>485</v>
      </c>
      <c r="D1153" s="17" t="s">
        <v>4211</v>
      </c>
      <c r="E1153" s="17" t="s">
        <v>4165</v>
      </c>
      <c r="F1153" s="16" t="s">
        <v>487</v>
      </c>
      <c r="G1153" s="16" t="s">
        <v>488</v>
      </c>
      <c r="H1153" s="16" t="s">
        <v>489</v>
      </c>
      <c r="I1153" s="16" t="s">
        <v>4158</v>
      </c>
      <c r="J1153" s="16" t="s">
        <v>79</v>
      </c>
      <c r="K1153" s="16">
        <v>274729.05</v>
      </c>
      <c r="L1153" s="18">
        <v>297504.3</v>
      </c>
      <c r="M1153" s="15" t="s">
        <v>127</v>
      </c>
      <c r="N1153" s="19">
        <v>45671.539895833303</v>
      </c>
    </row>
    <row r="1154" spans="1:14" x14ac:dyDescent="0.3">
      <c r="A1154" s="23" t="str">
        <f>VLOOKUP(C1154,销售员!A:C,3,0)</f>
        <v>京津冀</v>
      </c>
      <c r="B1154" s="29">
        <v>818722</v>
      </c>
      <c r="C1154" s="16" t="s">
        <v>485</v>
      </c>
      <c r="D1154" s="17" t="s">
        <v>4211</v>
      </c>
      <c r="E1154" s="17" t="s">
        <v>4165</v>
      </c>
      <c r="F1154" s="16" t="s">
        <v>487</v>
      </c>
      <c r="G1154" s="16" t="s">
        <v>488</v>
      </c>
      <c r="H1154" s="16" t="s">
        <v>489</v>
      </c>
      <c r="I1154" s="16" t="s">
        <v>4159</v>
      </c>
      <c r="J1154" s="16" t="s">
        <v>79</v>
      </c>
      <c r="K1154" s="16">
        <v>2389.1</v>
      </c>
      <c r="M1154" s="15" t="s">
        <v>127</v>
      </c>
      <c r="N1154" s="19">
        <v>45671.539895833303</v>
      </c>
    </row>
    <row r="1155" spans="1:14" x14ac:dyDescent="0.3">
      <c r="A1155" s="23" t="str">
        <f>VLOOKUP(C1155,销售员!A:C,3,0)</f>
        <v>京津冀</v>
      </c>
      <c r="B1155" s="29">
        <v>818722</v>
      </c>
      <c r="C1155" s="16" t="s">
        <v>485</v>
      </c>
      <c r="D1155" s="17" t="s">
        <v>4211</v>
      </c>
      <c r="E1155" s="17" t="s">
        <v>4165</v>
      </c>
      <c r="F1155" s="16" t="s">
        <v>487</v>
      </c>
      <c r="G1155" s="16" t="s">
        <v>488</v>
      </c>
      <c r="H1155" s="16" t="s">
        <v>489</v>
      </c>
      <c r="I1155" s="16" t="s">
        <v>4161</v>
      </c>
      <c r="J1155" s="16" t="s">
        <v>79</v>
      </c>
      <c r="K1155" s="16">
        <v>2778.11</v>
      </c>
      <c r="M1155" s="15" t="s">
        <v>127</v>
      </c>
      <c r="N1155" s="19">
        <v>45671.539895833303</v>
      </c>
    </row>
    <row r="1156" spans="1:14" x14ac:dyDescent="0.3">
      <c r="A1156" s="23" t="str">
        <f>VLOOKUP(C1156,销售员!A:C,3,0)</f>
        <v>京津冀</v>
      </c>
      <c r="B1156" s="29">
        <v>818722</v>
      </c>
      <c r="C1156" s="16" t="s">
        <v>485</v>
      </c>
      <c r="D1156" s="17" t="s">
        <v>4211</v>
      </c>
      <c r="E1156" s="17" t="s">
        <v>4165</v>
      </c>
      <c r="F1156" s="16" t="s">
        <v>487</v>
      </c>
      <c r="G1156" s="16" t="s">
        <v>488</v>
      </c>
      <c r="H1156" s="16" t="s">
        <v>489</v>
      </c>
      <c r="I1156" s="16" t="s">
        <v>4160</v>
      </c>
      <c r="J1156" s="16" t="s">
        <v>79</v>
      </c>
      <c r="K1156" s="16">
        <v>4220.3100000000004</v>
      </c>
      <c r="M1156" s="15" t="s">
        <v>127</v>
      </c>
      <c r="N1156" s="19">
        <v>45671.539895833303</v>
      </c>
    </row>
    <row r="1157" spans="1:14" x14ac:dyDescent="0.3">
      <c r="A1157" s="23" t="str">
        <f>VLOOKUP(C1157,销售员!A:C,3,0)</f>
        <v>沪浙</v>
      </c>
      <c r="B1157" s="29">
        <v>818738</v>
      </c>
      <c r="C1157" s="16" t="s">
        <v>1420</v>
      </c>
      <c r="D1157" s="17" t="s">
        <v>1421</v>
      </c>
      <c r="E1157" s="17" t="s">
        <v>4165</v>
      </c>
      <c r="F1157" s="16" t="s">
        <v>1422</v>
      </c>
      <c r="G1157" s="16" t="s">
        <v>1423</v>
      </c>
      <c r="H1157" s="16" t="s">
        <v>1424</v>
      </c>
      <c r="I1157" s="16" t="s">
        <v>4158</v>
      </c>
      <c r="J1157" s="16" t="s">
        <v>79</v>
      </c>
      <c r="K1157" s="16">
        <v>128259</v>
      </c>
      <c r="L1157" s="18">
        <v>140171.13</v>
      </c>
      <c r="M1157" s="15" t="s">
        <v>1262</v>
      </c>
      <c r="N1157" s="19">
        <v>45671.589178240698</v>
      </c>
    </row>
    <row r="1158" spans="1:14" x14ac:dyDescent="0.3">
      <c r="A1158" s="23" t="str">
        <f>VLOOKUP(C1158,销售员!A:C,3,0)</f>
        <v>沪浙</v>
      </c>
      <c r="B1158" s="29">
        <v>818738</v>
      </c>
      <c r="C1158" s="16" t="s">
        <v>1420</v>
      </c>
      <c r="D1158" s="17" t="s">
        <v>1421</v>
      </c>
      <c r="E1158" s="17" t="s">
        <v>4165</v>
      </c>
      <c r="F1158" s="16" t="s">
        <v>1422</v>
      </c>
      <c r="G1158" s="16" t="s">
        <v>1423</v>
      </c>
      <c r="H1158" s="16" t="s">
        <v>1424</v>
      </c>
      <c r="I1158" s="16" t="s">
        <v>4159</v>
      </c>
      <c r="J1158" s="16" t="s">
        <v>79</v>
      </c>
      <c r="K1158" s="16">
        <v>4050.46</v>
      </c>
      <c r="M1158" s="15" t="s">
        <v>1262</v>
      </c>
      <c r="N1158" s="19">
        <v>45671.589178240698</v>
      </c>
    </row>
    <row r="1159" spans="1:14" x14ac:dyDescent="0.3">
      <c r="A1159" s="23" t="str">
        <f>VLOOKUP(C1159,销售员!A:C,3,0)</f>
        <v>沪浙</v>
      </c>
      <c r="B1159" s="29">
        <v>818738</v>
      </c>
      <c r="C1159" s="16" t="s">
        <v>1420</v>
      </c>
      <c r="D1159" s="17" t="s">
        <v>1421</v>
      </c>
      <c r="E1159" s="17" t="s">
        <v>4165</v>
      </c>
      <c r="F1159" s="16" t="s">
        <v>1422</v>
      </c>
      <c r="G1159" s="16" t="s">
        <v>1423</v>
      </c>
      <c r="H1159" s="16" t="s">
        <v>1424</v>
      </c>
      <c r="I1159" s="16" t="s">
        <v>4161</v>
      </c>
      <c r="J1159" s="16" t="s">
        <v>79</v>
      </c>
      <c r="K1159" s="16">
        <v>1641.69</v>
      </c>
      <c r="M1159" s="15" t="s">
        <v>1262</v>
      </c>
      <c r="N1159" s="19">
        <v>45671.589178240698</v>
      </c>
    </row>
    <row r="1160" spans="1:14" x14ac:dyDescent="0.3">
      <c r="A1160" s="23" t="str">
        <f>VLOOKUP(C1160,销售员!A:C,3,0)</f>
        <v>沪浙</v>
      </c>
      <c r="B1160" s="29">
        <v>818738</v>
      </c>
      <c r="C1160" s="16" t="s">
        <v>1420</v>
      </c>
      <c r="D1160" s="17" t="s">
        <v>1421</v>
      </c>
      <c r="E1160" s="17" t="s">
        <v>4165</v>
      </c>
      <c r="F1160" s="16" t="s">
        <v>1422</v>
      </c>
      <c r="G1160" s="16" t="s">
        <v>1423</v>
      </c>
      <c r="H1160" s="16" t="s">
        <v>1424</v>
      </c>
      <c r="I1160" s="16" t="s">
        <v>4160</v>
      </c>
      <c r="J1160" s="16" t="s">
        <v>79</v>
      </c>
      <c r="K1160" s="16">
        <v>2014.88</v>
      </c>
      <c r="M1160" s="15" t="s">
        <v>1262</v>
      </c>
      <c r="N1160" s="19">
        <v>45671.589178240698</v>
      </c>
    </row>
    <row r="1161" spans="1:14" x14ac:dyDescent="0.3">
      <c r="A1161" s="23" t="str">
        <f>VLOOKUP(C1161,销售员!A:C,3,0)</f>
        <v>云贵川渝</v>
      </c>
      <c r="B1161" s="29">
        <v>818773</v>
      </c>
      <c r="C1161" s="16" t="s">
        <v>938</v>
      </c>
      <c r="D1161" s="17" t="s">
        <v>939</v>
      </c>
      <c r="E1161" s="17" t="s">
        <v>4165</v>
      </c>
      <c r="F1161" s="16" t="s">
        <v>940</v>
      </c>
      <c r="G1161" s="16" t="s">
        <v>941</v>
      </c>
      <c r="H1161" s="16" t="s">
        <v>942</v>
      </c>
      <c r="I1161" s="16" t="s">
        <v>4158</v>
      </c>
      <c r="J1161" s="16" t="s">
        <v>79</v>
      </c>
      <c r="K1161" s="16">
        <v>866731.67</v>
      </c>
      <c r="L1161" s="18">
        <v>981426.21</v>
      </c>
      <c r="M1161" s="15" t="s">
        <v>54</v>
      </c>
      <c r="N1161" s="19">
        <v>45671.6016087963</v>
      </c>
    </row>
    <row r="1162" spans="1:14" x14ac:dyDescent="0.3">
      <c r="A1162" s="23" t="str">
        <f>VLOOKUP(C1162,销售员!A:C,3,0)</f>
        <v>云贵川渝</v>
      </c>
      <c r="B1162" s="29">
        <v>818773</v>
      </c>
      <c r="C1162" s="16" t="s">
        <v>938</v>
      </c>
      <c r="D1162" s="17" t="s">
        <v>939</v>
      </c>
      <c r="E1162" s="17" t="s">
        <v>4165</v>
      </c>
      <c r="F1162" s="16" t="s">
        <v>940</v>
      </c>
      <c r="G1162" s="16" t="s">
        <v>941</v>
      </c>
      <c r="H1162" s="16" t="s">
        <v>942</v>
      </c>
      <c r="I1162" s="16" t="s">
        <v>4159</v>
      </c>
      <c r="J1162" s="16" t="s">
        <v>79</v>
      </c>
      <c r="K1162" s="16">
        <v>40867.51</v>
      </c>
      <c r="M1162" s="15" t="s">
        <v>54</v>
      </c>
      <c r="N1162" s="19">
        <v>45671.6016087963</v>
      </c>
    </row>
    <row r="1163" spans="1:14" x14ac:dyDescent="0.3">
      <c r="A1163" s="23" t="str">
        <f>VLOOKUP(C1163,销售员!A:C,3,0)</f>
        <v>云贵川渝</v>
      </c>
      <c r="B1163" s="29">
        <v>818773</v>
      </c>
      <c r="C1163" s="16" t="s">
        <v>938</v>
      </c>
      <c r="D1163" s="17" t="s">
        <v>939</v>
      </c>
      <c r="E1163" s="17" t="s">
        <v>4165</v>
      </c>
      <c r="F1163" s="16" t="s">
        <v>940</v>
      </c>
      <c r="G1163" s="16" t="s">
        <v>941</v>
      </c>
      <c r="H1163" s="16" t="s">
        <v>942</v>
      </c>
      <c r="I1163" s="16" t="s">
        <v>4161</v>
      </c>
      <c r="J1163" s="16" t="s">
        <v>79</v>
      </c>
      <c r="K1163" s="16">
        <v>10244.89</v>
      </c>
      <c r="M1163" s="15" t="s">
        <v>54</v>
      </c>
      <c r="N1163" s="19">
        <v>45671.6016087963</v>
      </c>
    </row>
    <row r="1164" spans="1:14" x14ac:dyDescent="0.3">
      <c r="A1164" s="23" t="str">
        <f>VLOOKUP(C1164,销售员!A:C,3,0)</f>
        <v>云贵川渝</v>
      </c>
      <c r="B1164" s="29">
        <v>818773</v>
      </c>
      <c r="C1164" s="16" t="s">
        <v>938</v>
      </c>
      <c r="D1164" s="17" t="s">
        <v>939</v>
      </c>
      <c r="E1164" s="17" t="s">
        <v>4165</v>
      </c>
      <c r="F1164" s="16" t="s">
        <v>940</v>
      </c>
      <c r="G1164" s="16" t="s">
        <v>941</v>
      </c>
      <c r="H1164" s="16" t="s">
        <v>942</v>
      </c>
      <c r="I1164" s="16" t="s">
        <v>4160</v>
      </c>
      <c r="J1164" s="16" t="s">
        <v>79</v>
      </c>
      <c r="K1164" s="16">
        <v>13821.25</v>
      </c>
      <c r="M1164" s="15" t="s">
        <v>54</v>
      </c>
      <c r="N1164" s="19">
        <v>45671.6016087963</v>
      </c>
    </row>
    <row r="1165" spans="1:14" x14ac:dyDescent="0.3">
      <c r="A1165" s="23" t="str">
        <f>VLOOKUP(C1165,销售员!A:C,3,0)</f>
        <v>沪浙</v>
      </c>
      <c r="B1165" s="29">
        <v>818737</v>
      </c>
      <c r="C1165" s="16" t="s">
        <v>246</v>
      </c>
      <c r="D1165" s="17" t="s">
        <v>1426</v>
      </c>
      <c r="E1165" s="17" t="s">
        <v>4165</v>
      </c>
      <c r="F1165" s="16" t="s">
        <v>1427</v>
      </c>
      <c r="G1165" s="16" t="s">
        <v>1428</v>
      </c>
      <c r="H1165" s="16" t="s">
        <v>1429</v>
      </c>
      <c r="I1165" s="16" t="s">
        <v>4158</v>
      </c>
      <c r="J1165" s="16" t="s">
        <v>79</v>
      </c>
      <c r="K1165" s="16">
        <v>17175.900000000001</v>
      </c>
      <c r="L1165" s="18">
        <v>18499.599999999999</v>
      </c>
      <c r="M1165" s="15" t="s">
        <v>1262</v>
      </c>
      <c r="N1165" s="19">
        <v>45671.605856481503</v>
      </c>
    </row>
    <row r="1166" spans="1:14" x14ac:dyDescent="0.3">
      <c r="A1166" s="23" t="str">
        <f>VLOOKUP(C1166,销售员!A:C,3,0)</f>
        <v>沪浙</v>
      </c>
      <c r="B1166" s="29">
        <v>818737</v>
      </c>
      <c r="C1166" s="16" t="s">
        <v>246</v>
      </c>
      <c r="D1166" s="17" t="s">
        <v>1426</v>
      </c>
      <c r="E1166" s="17" t="s">
        <v>4165</v>
      </c>
      <c r="F1166" s="16" t="s">
        <v>1427</v>
      </c>
      <c r="G1166" s="16" t="s">
        <v>1428</v>
      </c>
      <c r="H1166" s="16" t="s">
        <v>1429</v>
      </c>
      <c r="I1166" s="16" t="s">
        <v>4159</v>
      </c>
      <c r="J1166" s="16" t="s">
        <v>79</v>
      </c>
      <c r="K1166" s="16">
        <v>0</v>
      </c>
      <c r="M1166" s="15" t="s">
        <v>1262</v>
      </c>
      <c r="N1166" s="19">
        <v>45671.605856481503</v>
      </c>
    </row>
    <row r="1167" spans="1:14" x14ac:dyDescent="0.3">
      <c r="A1167" s="23" t="str">
        <f>VLOOKUP(C1167,销售员!A:C,3,0)</f>
        <v>沪浙</v>
      </c>
      <c r="B1167" s="29">
        <v>818737</v>
      </c>
      <c r="C1167" s="16" t="s">
        <v>246</v>
      </c>
      <c r="D1167" s="17" t="s">
        <v>1426</v>
      </c>
      <c r="E1167" s="17" t="s">
        <v>4165</v>
      </c>
      <c r="F1167" s="16" t="s">
        <v>1427</v>
      </c>
      <c r="G1167" s="16" t="s">
        <v>1428</v>
      </c>
      <c r="H1167" s="16" t="s">
        <v>1429</v>
      </c>
      <c r="I1167" s="16" t="s">
        <v>4161</v>
      </c>
      <c r="J1167" s="16" t="s">
        <v>79</v>
      </c>
      <c r="K1167" s="16">
        <v>229.65</v>
      </c>
      <c r="M1167" s="15" t="s">
        <v>1262</v>
      </c>
      <c r="N1167" s="19">
        <v>45671.605856481503</v>
      </c>
    </row>
    <row r="1168" spans="1:14" x14ac:dyDescent="0.3">
      <c r="A1168" s="23" t="str">
        <f>VLOOKUP(C1168,销售员!A:C,3,0)</f>
        <v>沪浙</v>
      </c>
      <c r="B1168" s="29">
        <v>818737</v>
      </c>
      <c r="C1168" s="16" t="s">
        <v>246</v>
      </c>
      <c r="D1168" s="17" t="s">
        <v>1426</v>
      </c>
      <c r="E1168" s="17" t="s">
        <v>4165</v>
      </c>
      <c r="F1168" s="16" t="s">
        <v>1427</v>
      </c>
      <c r="G1168" s="16" t="s">
        <v>1428</v>
      </c>
      <c r="H1168" s="16" t="s">
        <v>1429</v>
      </c>
      <c r="I1168" s="16" t="s">
        <v>4160</v>
      </c>
      <c r="J1168" s="16" t="s">
        <v>79</v>
      </c>
      <c r="K1168" s="16">
        <v>261.55</v>
      </c>
      <c r="M1168" s="15" t="s">
        <v>1262</v>
      </c>
      <c r="N1168" s="19">
        <v>45671.605856481503</v>
      </c>
    </row>
    <row r="1169" spans="1:14" x14ac:dyDescent="0.3">
      <c r="A1169" s="23" t="str">
        <f>VLOOKUP(C1169,销售员!A:C,3,0)</f>
        <v>鄂赣</v>
      </c>
      <c r="B1169" s="29">
        <v>818767</v>
      </c>
      <c r="C1169" s="16" t="s">
        <v>171</v>
      </c>
      <c r="D1169" s="17" t="s">
        <v>1431</v>
      </c>
      <c r="E1169" s="17" t="s">
        <v>4165</v>
      </c>
      <c r="F1169" s="16" t="s">
        <v>1432</v>
      </c>
      <c r="G1169" s="16" t="s">
        <v>1433</v>
      </c>
      <c r="H1169" s="16" t="s">
        <v>1434</v>
      </c>
      <c r="I1169" s="16" t="s">
        <v>4158</v>
      </c>
      <c r="J1169" s="16" t="s">
        <v>79</v>
      </c>
      <c r="K1169" s="16">
        <v>269516.24</v>
      </c>
      <c r="L1169" s="18">
        <v>334155.95</v>
      </c>
      <c r="M1169" s="15" t="s">
        <v>1262</v>
      </c>
      <c r="N1169" s="19">
        <v>45671.610115740703</v>
      </c>
    </row>
    <row r="1170" spans="1:14" x14ac:dyDescent="0.3">
      <c r="A1170" s="23" t="str">
        <f>VLOOKUP(C1170,销售员!A:C,3,0)</f>
        <v>鄂赣</v>
      </c>
      <c r="B1170" s="29">
        <v>818767</v>
      </c>
      <c r="C1170" s="16" t="s">
        <v>171</v>
      </c>
      <c r="D1170" s="17" t="s">
        <v>1431</v>
      </c>
      <c r="E1170" s="17" t="s">
        <v>4165</v>
      </c>
      <c r="F1170" s="16" t="s">
        <v>1432</v>
      </c>
      <c r="G1170" s="16" t="s">
        <v>1433</v>
      </c>
      <c r="H1170" s="16" t="s">
        <v>1434</v>
      </c>
      <c r="I1170" s="16" t="s">
        <v>4159</v>
      </c>
      <c r="J1170" s="16" t="s">
        <v>79</v>
      </c>
      <c r="K1170" s="16">
        <v>42295.99</v>
      </c>
      <c r="M1170" s="15" t="s">
        <v>1262</v>
      </c>
      <c r="N1170" s="19">
        <v>45671.610115740703</v>
      </c>
    </row>
    <row r="1171" spans="1:14" x14ac:dyDescent="0.3">
      <c r="A1171" s="23" t="str">
        <f>VLOOKUP(C1171,销售员!A:C,3,0)</f>
        <v>鄂赣</v>
      </c>
      <c r="B1171" s="29">
        <v>818767</v>
      </c>
      <c r="C1171" s="16" t="s">
        <v>171</v>
      </c>
      <c r="D1171" s="17" t="s">
        <v>1431</v>
      </c>
      <c r="E1171" s="17" t="s">
        <v>4165</v>
      </c>
      <c r="F1171" s="16" t="s">
        <v>1432</v>
      </c>
      <c r="G1171" s="16" t="s">
        <v>1433</v>
      </c>
      <c r="H1171" s="16" t="s">
        <v>1434</v>
      </c>
      <c r="I1171" s="16" t="s">
        <v>4161</v>
      </c>
      <c r="J1171" s="16" t="s">
        <v>79</v>
      </c>
      <c r="K1171" s="16">
        <v>2559.1999999999998</v>
      </c>
      <c r="M1171" s="15" t="s">
        <v>1262</v>
      </c>
      <c r="N1171" s="19">
        <v>45671.610115740703</v>
      </c>
    </row>
    <row r="1172" spans="1:14" x14ac:dyDescent="0.3">
      <c r="A1172" s="23" t="str">
        <f>VLOOKUP(C1172,销售员!A:C,3,0)</f>
        <v>鄂赣</v>
      </c>
      <c r="B1172" s="29">
        <v>818767</v>
      </c>
      <c r="C1172" s="16" t="s">
        <v>171</v>
      </c>
      <c r="D1172" s="17" t="s">
        <v>1431</v>
      </c>
      <c r="E1172" s="17" t="s">
        <v>4165</v>
      </c>
      <c r="F1172" s="16" t="s">
        <v>1432</v>
      </c>
      <c r="G1172" s="16" t="s">
        <v>1433</v>
      </c>
      <c r="H1172" s="16" t="s">
        <v>1434</v>
      </c>
      <c r="I1172" s="16" t="s">
        <v>4160</v>
      </c>
      <c r="J1172" s="16" t="s">
        <v>79</v>
      </c>
      <c r="K1172" s="16">
        <v>4748.41</v>
      </c>
      <c r="M1172" s="15" t="s">
        <v>1262</v>
      </c>
      <c r="N1172" s="19">
        <v>45671.610115740703</v>
      </c>
    </row>
    <row r="1173" spans="1:14" x14ac:dyDescent="0.3">
      <c r="A1173" s="23" t="str">
        <f>VLOOKUP(C1173,销售员!A:C,3,0)</f>
        <v>云贵川渝</v>
      </c>
      <c r="B1173" s="29">
        <v>818793</v>
      </c>
      <c r="C1173" s="16" t="s">
        <v>1106</v>
      </c>
      <c r="D1173" s="17" t="s">
        <v>1437</v>
      </c>
      <c r="E1173" s="17" t="s">
        <v>4165</v>
      </c>
      <c r="F1173" s="16" t="s">
        <v>1438</v>
      </c>
      <c r="G1173" s="16" t="s">
        <v>1439</v>
      </c>
      <c r="H1173" s="16" t="s">
        <v>1440</v>
      </c>
      <c r="I1173" s="16" t="s">
        <v>4166</v>
      </c>
      <c r="J1173" s="16" t="s">
        <v>79</v>
      </c>
      <c r="K1173" s="16">
        <v>75996.2</v>
      </c>
      <c r="L1173" s="18">
        <v>84763.28</v>
      </c>
      <c r="M1173" s="15" t="s">
        <v>54</v>
      </c>
      <c r="N1173" s="19">
        <v>45671.613807870403</v>
      </c>
    </row>
    <row r="1174" spans="1:14" x14ac:dyDescent="0.3">
      <c r="A1174" s="23" t="str">
        <f>VLOOKUP(C1174,销售员!A:C,3,0)</f>
        <v>云贵川渝</v>
      </c>
      <c r="B1174" s="29">
        <v>818793</v>
      </c>
      <c r="C1174" s="16" t="s">
        <v>1106</v>
      </c>
      <c r="D1174" s="17" t="s">
        <v>1437</v>
      </c>
      <c r="E1174" s="17" t="s">
        <v>4165</v>
      </c>
      <c r="F1174" s="16" t="s">
        <v>1438</v>
      </c>
      <c r="G1174" s="16" t="s">
        <v>1439</v>
      </c>
      <c r="H1174" s="16" t="s">
        <v>1440</v>
      </c>
      <c r="I1174" s="16" t="s">
        <v>4167</v>
      </c>
      <c r="J1174" s="16" t="s">
        <v>79</v>
      </c>
      <c r="K1174" s="16">
        <v>3989.92</v>
      </c>
      <c r="M1174" s="15" t="s">
        <v>54</v>
      </c>
      <c r="N1174" s="19">
        <v>45671.613807870403</v>
      </c>
    </row>
    <row r="1175" spans="1:14" x14ac:dyDescent="0.3">
      <c r="A1175" s="23" t="str">
        <f>VLOOKUP(C1175,销售员!A:C,3,0)</f>
        <v>云贵川渝</v>
      </c>
      <c r="B1175" s="29">
        <v>818793</v>
      </c>
      <c r="C1175" s="16" t="s">
        <v>1106</v>
      </c>
      <c r="D1175" s="17" t="s">
        <v>1437</v>
      </c>
      <c r="E1175" s="17" t="s">
        <v>4165</v>
      </c>
      <c r="F1175" s="16" t="s">
        <v>1438</v>
      </c>
      <c r="G1175" s="16" t="s">
        <v>1439</v>
      </c>
      <c r="H1175" s="16" t="s">
        <v>1440</v>
      </c>
      <c r="I1175" s="16" t="s">
        <v>4161</v>
      </c>
      <c r="J1175" s="16" t="s">
        <v>79</v>
      </c>
      <c r="K1175" s="16">
        <v>987.95060000000001</v>
      </c>
      <c r="M1175" s="15" t="s">
        <v>54</v>
      </c>
      <c r="N1175" s="19">
        <v>45671.613807870403</v>
      </c>
    </row>
    <row r="1176" spans="1:14" x14ac:dyDescent="0.3">
      <c r="A1176" s="23" t="str">
        <f>VLOOKUP(C1176,销售员!A:C,3,0)</f>
        <v>云贵川渝</v>
      </c>
      <c r="B1176" s="29">
        <v>818793</v>
      </c>
      <c r="C1176" s="16" t="s">
        <v>1106</v>
      </c>
      <c r="D1176" s="17" t="s">
        <v>1437</v>
      </c>
      <c r="E1176" s="17" t="s">
        <v>4165</v>
      </c>
      <c r="F1176" s="16" t="s">
        <v>1438</v>
      </c>
      <c r="G1176" s="16" t="s">
        <v>1439</v>
      </c>
      <c r="H1176" s="16" t="s">
        <v>1440</v>
      </c>
      <c r="I1176" s="16" t="s">
        <v>4160</v>
      </c>
      <c r="J1176" s="16" t="s">
        <v>79</v>
      </c>
      <c r="K1176" s="16">
        <v>1199.7918</v>
      </c>
      <c r="M1176" s="15" t="s">
        <v>54</v>
      </c>
      <c r="N1176" s="19">
        <v>45671.613807870403</v>
      </c>
    </row>
    <row r="1177" spans="1:14" x14ac:dyDescent="0.3">
      <c r="A1177" s="23" t="str">
        <f>VLOOKUP(C1177,销售员!A:C,3,0)</f>
        <v>京津冀</v>
      </c>
      <c r="B1177" s="29">
        <v>818787</v>
      </c>
      <c r="C1177" s="16" t="s">
        <v>485</v>
      </c>
      <c r="D1177" s="17" t="s">
        <v>1442</v>
      </c>
      <c r="E1177" s="17" t="s">
        <v>4165</v>
      </c>
      <c r="F1177" s="16" t="s">
        <v>1443</v>
      </c>
      <c r="G1177" s="16" t="s">
        <v>1444</v>
      </c>
      <c r="H1177" s="16" t="s">
        <v>1445</v>
      </c>
      <c r="I1177" s="16" t="s">
        <v>4158</v>
      </c>
      <c r="J1177" s="16" t="s">
        <v>79</v>
      </c>
      <c r="K1177" s="16">
        <v>35806.620000000003</v>
      </c>
      <c r="L1177" s="18">
        <v>45219.99</v>
      </c>
      <c r="M1177" s="15" t="s">
        <v>127</v>
      </c>
      <c r="N1177" s="19">
        <v>45671.617129629602</v>
      </c>
    </row>
    <row r="1178" spans="1:14" x14ac:dyDescent="0.3">
      <c r="A1178" s="23" t="str">
        <f>VLOOKUP(C1178,销售员!A:C,3,0)</f>
        <v>京津冀</v>
      </c>
      <c r="B1178" s="29">
        <v>818787</v>
      </c>
      <c r="C1178" s="16" t="s">
        <v>485</v>
      </c>
      <c r="D1178" s="17" t="s">
        <v>1442</v>
      </c>
      <c r="E1178" s="17" t="s">
        <v>4165</v>
      </c>
      <c r="F1178" s="16" t="s">
        <v>1443</v>
      </c>
      <c r="G1178" s="16" t="s">
        <v>1444</v>
      </c>
      <c r="H1178" s="16" t="s">
        <v>1445</v>
      </c>
      <c r="I1178" s="16" t="s">
        <v>4159</v>
      </c>
      <c r="J1178" s="16" t="s">
        <v>79</v>
      </c>
      <c r="K1178" s="16">
        <v>6322.27</v>
      </c>
      <c r="M1178" s="15" t="s">
        <v>127</v>
      </c>
      <c r="N1178" s="19">
        <v>45671.617129629602</v>
      </c>
    </row>
    <row r="1179" spans="1:14" x14ac:dyDescent="0.3">
      <c r="A1179" s="23" t="str">
        <f>VLOOKUP(C1179,销售员!A:C,3,0)</f>
        <v>京津冀</v>
      </c>
      <c r="B1179" s="29">
        <v>818787</v>
      </c>
      <c r="C1179" s="16" t="s">
        <v>485</v>
      </c>
      <c r="D1179" s="17" t="s">
        <v>1442</v>
      </c>
      <c r="E1179" s="17" t="s">
        <v>4165</v>
      </c>
      <c r="F1179" s="16" t="s">
        <v>1443</v>
      </c>
      <c r="G1179" s="16" t="s">
        <v>1444</v>
      </c>
      <c r="H1179" s="16" t="s">
        <v>1445</v>
      </c>
      <c r="I1179" s="16" t="s">
        <v>4161</v>
      </c>
      <c r="J1179" s="16" t="s">
        <v>79</v>
      </c>
      <c r="K1179" s="16">
        <v>414.64</v>
      </c>
      <c r="M1179" s="15" t="s">
        <v>127</v>
      </c>
      <c r="N1179" s="19">
        <v>45671.617129629602</v>
      </c>
    </row>
    <row r="1180" spans="1:14" x14ac:dyDescent="0.3">
      <c r="A1180" s="23" t="str">
        <f>VLOOKUP(C1180,销售员!A:C,3,0)</f>
        <v>京津冀</v>
      </c>
      <c r="B1180" s="29">
        <v>818787</v>
      </c>
      <c r="C1180" s="16" t="s">
        <v>485</v>
      </c>
      <c r="D1180" s="17" t="s">
        <v>1442</v>
      </c>
      <c r="E1180" s="17" t="s">
        <v>4165</v>
      </c>
      <c r="F1180" s="16" t="s">
        <v>1443</v>
      </c>
      <c r="G1180" s="16" t="s">
        <v>1444</v>
      </c>
      <c r="H1180" s="16" t="s">
        <v>1445</v>
      </c>
      <c r="I1180" s="16" t="s">
        <v>4160</v>
      </c>
      <c r="J1180" s="16" t="s">
        <v>79</v>
      </c>
      <c r="K1180" s="16">
        <v>641.54999999999995</v>
      </c>
      <c r="M1180" s="15" t="s">
        <v>127</v>
      </c>
      <c r="N1180" s="19">
        <v>45671.617129629602</v>
      </c>
    </row>
    <row r="1181" spans="1:14" x14ac:dyDescent="0.3">
      <c r="A1181" s="23" t="str">
        <f>VLOOKUP(C1181,销售员!A:C,3,0)</f>
        <v>京津冀</v>
      </c>
      <c r="B1181" s="29">
        <v>818794</v>
      </c>
      <c r="C1181" s="16" t="s">
        <v>485</v>
      </c>
      <c r="D1181" s="17" t="s">
        <v>1447</v>
      </c>
      <c r="E1181" s="17" t="s">
        <v>4165</v>
      </c>
      <c r="F1181" s="16" t="s">
        <v>513</v>
      </c>
      <c r="G1181" s="16" t="s">
        <v>1448</v>
      </c>
      <c r="H1181" s="16" t="s">
        <v>1449</v>
      </c>
      <c r="I1181" s="16" t="s">
        <v>4158</v>
      </c>
      <c r="J1181" s="16" t="s">
        <v>79</v>
      </c>
      <c r="K1181" s="16">
        <v>30342.42</v>
      </c>
      <c r="L1181" s="18">
        <v>32256</v>
      </c>
      <c r="M1181" s="15" t="s">
        <v>127</v>
      </c>
      <c r="N1181" s="19">
        <v>45671.617962962999</v>
      </c>
    </row>
    <row r="1182" spans="1:14" x14ac:dyDescent="0.3">
      <c r="A1182" s="23" t="str">
        <f>VLOOKUP(C1182,销售员!A:C,3,0)</f>
        <v>京津冀</v>
      </c>
      <c r="B1182" s="29">
        <v>818794</v>
      </c>
      <c r="C1182" s="16" t="s">
        <v>485</v>
      </c>
      <c r="D1182" s="17" t="s">
        <v>1447</v>
      </c>
      <c r="E1182" s="17" t="s">
        <v>4165</v>
      </c>
      <c r="F1182" s="16" t="s">
        <v>513</v>
      </c>
      <c r="G1182" s="16" t="s">
        <v>1448</v>
      </c>
      <c r="H1182" s="16" t="s">
        <v>1449</v>
      </c>
      <c r="I1182" s="16" t="s">
        <v>4159</v>
      </c>
      <c r="J1182" s="16" t="s">
        <v>79</v>
      </c>
      <c r="K1182" s="16">
        <v>0</v>
      </c>
      <c r="M1182" s="15" t="s">
        <v>127</v>
      </c>
      <c r="N1182" s="19">
        <v>45671.617962962999</v>
      </c>
    </row>
    <row r="1183" spans="1:14" x14ac:dyDescent="0.3">
      <c r="A1183" s="23" t="str">
        <f>VLOOKUP(C1183,销售员!A:C,3,0)</f>
        <v>京津冀</v>
      </c>
      <c r="B1183" s="29">
        <v>818794</v>
      </c>
      <c r="C1183" s="16" t="s">
        <v>485</v>
      </c>
      <c r="D1183" s="17" t="s">
        <v>1447</v>
      </c>
      <c r="E1183" s="17" t="s">
        <v>4165</v>
      </c>
      <c r="F1183" s="16" t="s">
        <v>513</v>
      </c>
      <c r="G1183" s="16" t="s">
        <v>1448</v>
      </c>
      <c r="H1183" s="16" t="s">
        <v>1449</v>
      </c>
      <c r="I1183" s="16" t="s">
        <v>4161</v>
      </c>
      <c r="J1183" s="16" t="s">
        <v>79</v>
      </c>
      <c r="K1183" s="16">
        <v>0</v>
      </c>
      <c r="M1183" s="15" t="s">
        <v>127</v>
      </c>
      <c r="N1183" s="19">
        <v>45671.617962962999</v>
      </c>
    </row>
    <row r="1184" spans="1:14" x14ac:dyDescent="0.3">
      <c r="A1184" s="23" t="str">
        <f>VLOOKUP(C1184,销售员!A:C,3,0)</f>
        <v>京津冀</v>
      </c>
      <c r="B1184" s="29">
        <v>818794</v>
      </c>
      <c r="C1184" s="16" t="s">
        <v>485</v>
      </c>
      <c r="D1184" s="17" t="s">
        <v>1447</v>
      </c>
      <c r="E1184" s="17" t="s">
        <v>4165</v>
      </c>
      <c r="F1184" s="16" t="s">
        <v>513</v>
      </c>
      <c r="G1184" s="16" t="s">
        <v>1448</v>
      </c>
      <c r="H1184" s="16" t="s">
        <v>1449</v>
      </c>
      <c r="I1184" s="16" t="s">
        <v>4160</v>
      </c>
      <c r="J1184" s="16" t="s">
        <v>79</v>
      </c>
      <c r="K1184" s="16">
        <v>462.06</v>
      </c>
      <c r="M1184" s="15" t="s">
        <v>127</v>
      </c>
      <c r="N1184" s="19">
        <v>45671.617962962999</v>
      </c>
    </row>
    <row r="1185" spans="1:14" x14ac:dyDescent="0.3">
      <c r="A1185" s="23" t="str">
        <f>VLOOKUP(C1185,销售员!A:C,3,0)</f>
        <v>陕豫鲁</v>
      </c>
      <c r="B1185" s="29">
        <v>818701</v>
      </c>
      <c r="C1185" s="16" t="s">
        <v>1451</v>
      </c>
      <c r="D1185" s="17" t="s">
        <v>1452</v>
      </c>
      <c r="E1185" s="17" t="s">
        <v>4165</v>
      </c>
      <c r="F1185" s="16" t="s">
        <v>1453</v>
      </c>
      <c r="G1185" s="16" t="s">
        <v>1454</v>
      </c>
      <c r="H1185" s="16" t="s">
        <v>1455</v>
      </c>
      <c r="I1185" s="16" t="s">
        <v>4158</v>
      </c>
      <c r="J1185" s="16" t="s">
        <v>79</v>
      </c>
      <c r="K1185" s="16">
        <v>3037136.44</v>
      </c>
      <c r="L1185" s="18">
        <v>3620872.47</v>
      </c>
      <c r="M1185" s="15" t="s">
        <v>105</v>
      </c>
      <c r="N1185" s="19">
        <v>45671.6194328704</v>
      </c>
    </row>
    <row r="1186" spans="1:14" x14ac:dyDescent="0.3">
      <c r="A1186" s="23" t="str">
        <f>VLOOKUP(C1186,销售员!A:C,3,0)</f>
        <v>陕豫鲁</v>
      </c>
      <c r="B1186" s="29">
        <v>818701</v>
      </c>
      <c r="C1186" s="16" t="s">
        <v>1451</v>
      </c>
      <c r="D1186" s="17" t="s">
        <v>1452</v>
      </c>
      <c r="E1186" s="17" t="s">
        <v>4165</v>
      </c>
      <c r="F1186" s="16" t="s">
        <v>1453</v>
      </c>
      <c r="G1186" s="16" t="s">
        <v>1454</v>
      </c>
      <c r="H1186" s="16" t="s">
        <v>1455</v>
      </c>
      <c r="I1186" s="16" t="s">
        <v>4159</v>
      </c>
      <c r="J1186" s="16" t="s">
        <v>79</v>
      </c>
      <c r="K1186" s="16">
        <v>335176.37</v>
      </c>
      <c r="M1186" s="15" t="s">
        <v>105</v>
      </c>
      <c r="N1186" s="19">
        <v>45671.6194328704</v>
      </c>
    </row>
    <row r="1187" spans="1:14" x14ac:dyDescent="0.3">
      <c r="A1187" s="23" t="str">
        <f>VLOOKUP(C1187,销售员!A:C,3,0)</f>
        <v>陕豫鲁</v>
      </c>
      <c r="B1187" s="29">
        <v>818701</v>
      </c>
      <c r="C1187" s="16" t="s">
        <v>1451</v>
      </c>
      <c r="D1187" s="17" t="s">
        <v>1452</v>
      </c>
      <c r="E1187" s="17" t="s">
        <v>4165</v>
      </c>
      <c r="F1187" s="16" t="s">
        <v>1453</v>
      </c>
      <c r="G1187" s="16" t="s">
        <v>1454</v>
      </c>
      <c r="H1187" s="16" t="s">
        <v>1455</v>
      </c>
      <c r="I1187" s="16" t="s">
        <v>4161</v>
      </c>
      <c r="J1187" s="16" t="s">
        <v>79</v>
      </c>
      <c r="K1187" s="16">
        <v>34265.379999999997</v>
      </c>
      <c r="M1187" s="15" t="s">
        <v>105</v>
      </c>
      <c r="N1187" s="19">
        <v>45671.6194328704</v>
      </c>
    </row>
    <row r="1188" spans="1:14" x14ac:dyDescent="0.3">
      <c r="A1188" s="23" t="str">
        <f>VLOOKUP(C1188,销售员!A:C,3,0)</f>
        <v>陕豫鲁</v>
      </c>
      <c r="B1188" s="29">
        <v>818701</v>
      </c>
      <c r="C1188" s="16" t="s">
        <v>1451</v>
      </c>
      <c r="D1188" s="17" t="s">
        <v>1452</v>
      </c>
      <c r="E1188" s="17" t="s">
        <v>4165</v>
      </c>
      <c r="F1188" s="16" t="s">
        <v>1453</v>
      </c>
      <c r="G1188" s="16" t="s">
        <v>1454</v>
      </c>
      <c r="H1188" s="16" t="s">
        <v>1455</v>
      </c>
      <c r="I1188" s="16" t="s">
        <v>4160</v>
      </c>
      <c r="J1188" s="16" t="s">
        <v>79</v>
      </c>
      <c r="K1188" s="16">
        <v>51354.3</v>
      </c>
      <c r="M1188" s="15" t="s">
        <v>105</v>
      </c>
      <c r="N1188" s="19">
        <v>45671.6194328704</v>
      </c>
    </row>
    <row r="1189" spans="1:14" x14ac:dyDescent="0.3">
      <c r="A1189" s="23" t="str">
        <f>VLOOKUP(C1189,销售员!A:C,3,0)</f>
        <v>行业业务</v>
      </c>
      <c r="B1189" s="29">
        <v>818782</v>
      </c>
      <c r="C1189" s="16" t="s">
        <v>1463</v>
      </c>
      <c r="D1189" s="17" t="s">
        <v>1464</v>
      </c>
      <c r="E1189" s="17" t="s">
        <v>4165</v>
      </c>
      <c r="F1189" s="16" t="s">
        <v>1465</v>
      </c>
      <c r="G1189" s="16" t="s">
        <v>1466</v>
      </c>
      <c r="H1189" s="16" t="s">
        <v>1467</v>
      </c>
      <c r="I1189" s="16" t="s">
        <v>4158</v>
      </c>
      <c r="J1189" s="16" t="s">
        <v>79</v>
      </c>
      <c r="K1189" s="16">
        <v>324337.52</v>
      </c>
      <c r="L1189" s="18">
        <v>451940.1</v>
      </c>
      <c r="M1189" s="15" t="s">
        <v>105</v>
      </c>
      <c r="N1189" s="19">
        <v>45671.631076388898</v>
      </c>
    </row>
    <row r="1190" spans="1:14" x14ac:dyDescent="0.3">
      <c r="A1190" s="23" t="str">
        <f>VLOOKUP(C1190,销售员!A:C,3,0)</f>
        <v>行业业务</v>
      </c>
      <c r="B1190" s="29">
        <v>818782</v>
      </c>
      <c r="C1190" s="16" t="s">
        <v>1463</v>
      </c>
      <c r="D1190" s="17" t="s">
        <v>1464</v>
      </c>
      <c r="E1190" s="17" t="s">
        <v>4165</v>
      </c>
      <c r="F1190" s="16" t="s">
        <v>1465</v>
      </c>
      <c r="G1190" s="16" t="s">
        <v>1466</v>
      </c>
      <c r="H1190" s="16" t="s">
        <v>1467</v>
      </c>
      <c r="I1190" s="16" t="s">
        <v>4159</v>
      </c>
      <c r="J1190" s="16" t="s">
        <v>79</v>
      </c>
      <c r="K1190" s="16">
        <v>97099.47</v>
      </c>
      <c r="M1190" s="15" t="s">
        <v>105</v>
      </c>
      <c r="N1190" s="19">
        <v>45671.631076388898</v>
      </c>
    </row>
    <row r="1191" spans="1:14" x14ac:dyDescent="0.3">
      <c r="A1191" s="23" t="str">
        <f>VLOOKUP(C1191,销售员!A:C,3,0)</f>
        <v>行业业务</v>
      </c>
      <c r="B1191" s="29">
        <v>818782</v>
      </c>
      <c r="C1191" s="16" t="s">
        <v>1463</v>
      </c>
      <c r="D1191" s="17" t="s">
        <v>1464</v>
      </c>
      <c r="E1191" s="17" t="s">
        <v>4165</v>
      </c>
      <c r="F1191" s="16" t="s">
        <v>1465</v>
      </c>
      <c r="G1191" s="16" t="s">
        <v>1466</v>
      </c>
      <c r="H1191" s="16" t="s">
        <v>1467</v>
      </c>
      <c r="I1191" s="16" t="s">
        <v>4161</v>
      </c>
      <c r="J1191" s="16" t="s">
        <v>79</v>
      </c>
      <c r="K1191" s="16">
        <v>3747.98</v>
      </c>
      <c r="M1191" s="15" t="s">
        <v>105</v>
      </c>
      <c r="N1191" s="19">
        <v>45671.631076388898</v>
      </c>
    </row>
    <row r="1192" spans="1:14" x14ac:dyDescent="0.3">
      <c r="A1192" s="23" t="str">
        <f>VLOOKUP(C1192,销售员!A:C,3,0)</f>
        <v>行业业务</v>
      </c>
      <c r="B1192" s="29">
        <v>818782</v>
      </c>
      <c r="C1192" s="16" t="s">
        <v>1463</v>
      </c>
      <c r="D1192" s="17" t="s">
        <v>1464</v>
      </c>
      <c r="E1192" s="17" t="s">
        <v>4165</v>
      </c>
      <c r="F1192" s="16" t="s">
        <v>1465</v>
      </c>
      <c r="G1192" s="16" t="s">
        <v>1466</v>
      </c>
      <c r="H1192" s="16" t="s">
        <v>1467</v>
      </c>
      <c r="I1192" s="16" t="s">
        <v>4160</v>
      </c>
      <c r="J1192" s="16" t="s">
        <v>79</v>
      </c>
      <c r="K1192" s="16">
        <v>6417.78</v>
      </c>
      <c r="M1192" s="15" t="s">
        <v>105</v>
      </c>
      <c r="N1192" s="19">
        <v>45671.631076388898</v>
      </c>
    </row>
    <row r="1193" spans="1:14" x14ac:dyDescent="0.3">
      <c r="A1193" s="23" t="str">
        <f>VLOOKUP(C1193,销售员!A:C,3,0)</f>
        <v>京津冀</v>
      </c>
      <c r="B1193" s="29">
        <v>818816</v>
      </c>
      <c r="C1193" s="16" t="s">
        <v>471</v>
      </c>
      <c r="D1193" s="17" t="s">
        <v>1469</v>
      </c>
      <c r="E1193" s="17" t="s">
        <v>4165</v>
      </c>
      <c r="F1193" s="16" t="s">
        <v>1470</v>
      </c>
      <c r="G1193" s="16" t="s">
        <v>1471</v>
      </c>
      <c r="H1193" s="16" t="s">
        <v>1472</v>
      </c>
      <c r="I1193" s="16" t="s">
        <v>4158</v>
      </c>
      <c r="J1193" s="16" t="s">
        <v>79</v>
      </c>
      <c r="K1193" s="16">
        <v>789.18</v>
      </c>
      <c r="L1193" s="18">
        <v>850</v>
      </c>
      <c r="M1193" s="15" t="s">
        <v>127</v>
      </c>
      <c r="N1193" s="19">
        <v>45671.643993055601</v>
      </c>
    </row>
    <row r="1194" spans="1:14" x14ac:dyDescent="0.3">
      <c r="A1194" s="23" t="str">
        <f>VLOOKUP(C1194,销售员!A:C,3,0)</f>
        <v>京津冀</v>
      </c>
      <c r="B1194" s="29">
        <v>818816</v>
      </c>
      <c r="C1194" s="16" t="s">
        <v>471</v>
      </c>
      <c r="D1194" s="17" t="s">
        <v>1469</v>
      </c>
      <c r="E1194" s="17" t="s">
        <v>4165</v>
      </c>
      <c r="F1194" s="16" t="s">
        <v>1470</v>
      </c>
      <c r="G1194" s="16" t="s">
        <v>1471</v>
      </c>
      <c r="H1194" s="16" t="s">
        <v>1472</v>
      </c>
      <c r="I1194" s="16" t="s">
        <v>4159</v>
      </c>
      <c r="J1194" s="16" t="s">
        <v>79</v>
      </c>
      <c r="K1194" s="16">
        <v>0</v>
      </c>
      <c r="M1194" s="15" t="s">
        <v>127</v>
      </c>
      <c r="N1194" s="19">
        <v>45671.643993055601</v>
      </c>
    </row>
    <row r="1195" spans="1:14" x14ac:dyDescent="0.3">
      <c r="A1195" s="23" t="str">
        <f>VLOOKUP(C1195,销售员!A:C,3,0)</f>
        <v>京津冀</v>
      </c>
      <c r="B1195" s="29">
        <v>818816</v>
      </c>
      <c r="C1195" s="16" t="s">
        <v>471</v>
      </c>
      <c r="D1195" s="17" t="s">
        <v>1469</v>
      </c>
      <c r="E1195" s="17" t="s">
        <v>4165</v>
      </c>
      <c r="F1195" s="16" t="s">
        <v>1470</v>
      </c>
      <c r="G1195" s="16" t="s">
        <v>1471</v>
      </c>
      <c r="H1195" s="16" t="s">
        <v>1472</v>
      </c>
      <c r="I1195" s="16" t="s">
        <v>4161</v>
      </c>
      <c r="J1195" s="16" t="s">
        <v>79</v>
      </c>
      <c r="K1195" s="16">
        <v>10.55</v>
      </c>
      <c r="M1195" s="15" t="s">
        <v>127</v>
      </c>
      <c r="N1195" s="19">
        <v>45671.643993055601</v>
      </c>
    </row>
    <row r="1196" spans="1:14" x14ac:dyDescent="0.3">
      <c r="A1196" s="23" t="str">
        <f>VLOOKUP(C1196,销售员!A:C,3,0)</f>
        <v>京津冀</v>
      </c>
      <c r="B1196" s="29">
        <v>818816</v>
      </c>
      <c r="C1196" s="16" t="s">
        <v>471</v>
      </c>
      <c r="D1196" s="17" t="s">
        <v>1469</v>
      </c>
      <c r="E1196" s="17" t="s">
        <v>4165</v>
      </c>
      <c r="F1196" s="16" t="s">
        <v>1470</v>
      </c>
      <c r="G1196" s="16" t="s">
        <v>1471</v>
      </c>
      <c r="H1196" s="16" t="s">
        <v>1472</v>
      </c>
      <c r="I1196" s="16" t="s">
        <v>4160</v>
      </c>
      <c r="J1196" s="16" t="s">
        <v>79</v>
      </c>
      <c r="K1196" s="16">
        <v>12.02</v>
      </c>
      <c r="M1196" s="15" t="s">
        <v>127</v>
      </c>
      <c r="N1196" s="19">
        <v>45671.643993055601</v>
      </c>
    </row>
    <row r="1197" spans="1:14" x14ac:dyDescent="0.3">
      <c r="A1197" s="23" t="str">
        <f>VLOOKUP(C1197,销售员!A:C,3,0)</f>
        <v>沪浙</v>
      </c>
      <c r="B1197" s="29">
        <v>818751</v>
      </c>
      <c r="C1197" s="16" t="s">
        <v>246</v>
      </c>
      <c r="D1197" s="17" t="s">
        <v>2061</v>
      </c>
      <c r="E1197" s="17" t="s">
        <v>4168</v>
      </c>
      <c r="F1197" s="16" t="s">
        <v>275</v>
      </c>
      <c r="G1197" s="16" t="s">
        <v>2062</v>
      </c>
      <c r="H1197" s="16" t="s">
        <v>2063</v>
      </c>
      <c r="I1197" s="16" t="s">
        <v>4158</v>
      </c>
      <c r="J1197" s="16" t="s">
        <v>79</v>
      </c>
      <c r="K1197" s="16">
        <v>1548706.16</v>
      </c>
      <c r="L1197" s="18">
        <v>1626682.2</v>
      </c>
      <c r="M1197" s="15" t="s">
        <v>1262</v>
      </c>
      <c r="N1197" s="19">
        <v>45671.662523148101</v>
      </c>
    </row>
    <row r="1198" spans="1:14" x14ac:dyDescent="0.3">
      <c r="A1198" s="23" t="str">
        <f>VLOOKUP(C1198,销售员!A:C,3,0)</f>
        <v>沪浙</v>
      </c>
      <c r="B1198" s="29">
        <v>818751</v>
      </c>
      <c r="C1198" s="16" t="s">
        <v>246</v>
      </c>
      <c r="D1198" s="17" t="s">
        <v>2061</v>
      </c>
      <c r="E1198" s="17" t="s">
        <v>4168</v>
      </c>
      <c r="F1198" s="16" t="s">
        <v>275</v>
      </c>
      <c r="G1198" s="16" t="s">
        <v>2062</v>
      </c>
      <c r="H1198" s="16" t="s">
        <v>2063</v>
      </c>
      <c r="I1198" s="16" t="s">
        <v>4159</v>
      </c>
      <c r="J1198" s="16" t="s">
        <v>79</v>
      </c>
      <c r="K1198" s="16">
        <v>0</v>
      </c>
      <c r="M1198" s="15" t="s">
        <v>1262</v>
      </c>
      <c r="N1198" s="19">
        <v>45671.662523148101</v>
      </c>
    </row>
    <row r="1199" spans="1:14" x14ac:dyDescent="0.3">
      <c r="A1199" s="23" t="str">
        <f>VLOOKUP(C1199,销售员!A:C,3,0)</f>
        <v>沪浙</v>
      </c>
      <c r="B1199" s="29">
        <v>818751</v>
      </c>
      <c r="C1199" s="16" t="s">
        <v>246</v>
      </c>
      <c r="D1199" s="17" t="s">
        <v>2061</v>
      </c>
      <c r="E1199" s="17" t="s">
        <v>4168</v>
      </c>
      <c r="F1199" s="16" t="s">
        <v>275</v>
      </c>
      <c r="G1199" s="16" t="s">
        <v>2062</v>
      </c>
      <c r="H1199" s="16" t="s">
        <v>2063</v>
      </c>
      <c r="I1199" s="16" t="s">
        <v>4161</v>
      </c>
      <c r="J1199" s="16" t="s">
        <v>79</v>
      </c>
      <c r="K1199" s="16">
        <v>5576.7</v>
      </c>
      <c r="M1199" s="15" t="s">
        <v>1262</v>
      </c>
      <c r="N1199" s="19">
        <v>45671.662523148101</v>
      </c>
    </row>
    <row r="1200" spans="1:14" x14ac:dyDescent="0.3">
      <c r="A1200" s="23" t="str">
        <f>VLOOKUP(C1200,销售员!A:C,3,0)</f>
        <v>沪浙</v>
      </c>
      <c r="B1200" s="29">
        <v>818751</v>
      </c>
      <c r="C1200" s="16" t="s">
        <v>246</v>
      </c>
      <c r="D1200" s="17" t="s">
        <v>2061</v>
      </c>
      <c r="E1200" s="17" t="s">
        <v>4168</v>
      </c>
      <c r="F1200" s="16" t="s">
        <v>275</v>
      </c>
      <c r="G1200" s="16" t="s">
        <v>2062</v>
      </c>
      <c r="H1200" s="16" t="s">
        <v>2063</v>
      </c>
      <c r="I1200" s="16" t="s">
        <v>4160</v>
      </c>
      <c r="J1200" s="16" t="s">
        <v>79</v>
      </c>
      <c r="K1200" s="16">
        <v>23588.55</v>
      </c>
      <c r="M1200" s="15" t="s">
        <v>1262</v>
      </c>
      <c r="N1200" s="19">
        <v>45671.662523148101</v>
      </c>
    </row>
    <row r="1201" spans="1:14" x14ac:dyDescent="0.3">
      <c r="A1201" s="23" t="str">
        <f>VLOOKUP(C1201,销售员!A:C,3,0)</f>
        <v>行业业务</v>
      </c>
      <c r="B1201" s="29">
        <v>818488</v>
      </c>
      <c r="C1201" s="16" t="s">
        <v>207</v>
      </c>
      <c r="D1201" s="17" t="s">
        <v>208</v>
      </c>
      <c r="E1201" s="17" t="s">
        <v>4171</v>
      </c>
      <c r="F1201" s="16" t="s">
        <v>209</v>
      </c>
      <c r="G1201" s="16" t="s">
        <v>210</v>
      </c>
      <c r="H1201" s="16" t="s">
        <v>211</v>
      </c>
      <c r="I1201" s="16" t="s">
        <v>4158</v>
      </c>
      <c r="J1201" s="16" t="s">
        <v>79</v>
      </c>
      <c r="K1201" s="16">
        <v>995234.83</v>
      </c>
      <c r="L1201" s="18">
        <v>1255772.33</v>
      </c>
      <c r="M1201" s="15" t="s">
        <v>105</v>
      </c>
      <c r="N1201" s="19">
        <v>45671.663784722201</v>
      </c>
    </row>
    <row r="1202" spans="1:14" x14ac:dyDescent="0.3">
      <c r="A1202" s="23" t="str">
        <f>VLOOKUP(C1202,销售员!A:C,3,0)</f>
        <v>行业业务</v>
      </c>
      <c r="B1202" s="29">
        <v>818488</v>
      </c>
      <c r="C1202" s="16" t="s">
        <v>207</v>
      </c>
      <c r="D1202" s="17" t="s">
        <v>208</v>
      </c>
      <c r="E1202" s="17" t="s">
        <v>4171</v>
      </c>
      <c r="F1202" s="16" t="s">
        <v>209</v>
      </c>
      <c r="G1202" s="16" t="s">
        <v>210</v>
      </c>
      <c r="H1202" s="16" t="s">
        <v>211</v>
      </c>
      <c r="I1202" s="16" t="s">
        <v>4159</v>
      </c>
      <c r="J1202" s="16" t="s">
        <v>79</v>
      </c>
      <c r="K1202" s="16">
        <v>204591.09</v>
      </c>
      <c r="M1202" s="15" t="s">
        <v>105</v>
      </c>
      <c r="N1202" s="19">
        <v>45671.663784722201</v>
      </c>
    </row>
    <row r="1203" spans="1:14" x14ac:dyDescent="0.3">
      <c r="A1203" s="23" t="str">
        <f>VLOOKUP(C1203,销售员!A:C,3,0)</f>
        <v>行业业务</v>
      </c>
      <c r="B1203" s="29">
        <v>818488</v>
      </c>
      <c r="C1203" s="16" t="s">
        <v>207</v>
      </c>
      <c r="D1203" s="17" t="s">
        <v>208</v>
      </c>
      <c r="E1203" s="17" t="s">
        <v>4171</v>
      </c>
      <c r="F1203" s="16" t="s">
        <v>209</v>
      </c>
      <c r="G1203" s="16" t="s">
        <v>210</v>
      </c>
      <c r="H1203" s="16" t="s">
        <v>211</v>
      </c>
      <c r="I1203" s="16" t="s">
        <v>4161</v>
      </c>
      <c r="J1203" s="16" t="s">
        <v>79</v>
      </c>
      <c r="K1203" s="16">
        <v>0</v>
      </c>
      <c r="M1203" s="15" t="s">
        <v>105</v>
      </c>
      <c r="N1203" s="19">
        <v>45671.663784722201</v>
      </c>
    </row>
    <row r="1204" spans="1:14" x14ac:dyDescent="0.3">
      <c r="A1204" s="23" t="str">
        <f>VLOOKUP(C1204,销售员!A:C,3,0)</f>
        <v>行业业务</v>
      </c>
      <c r="B1204" s="29">
        <v>818488</v>
      </c>
      <c r="C1204" s="16" t="s">
        <v>207</v>
      </c>
      <c r="D1204" s="17" t="s">
        <v>208</v>
      </c>
      <c r="E1204" s="17" t="s">
        <v>4171</v>
      </c>
      <c r="F1204" s="16" t="s">
        <v>209</v>
      </c>
      <c r="G1204" s="16" t="s">
        <v>210</v>
      </c>
      <c r="H1204" s="16" t="s">
        <v>211</v>
      </c>
      <c r="I1204" s="16" t="s">
        <v>4160</v>
      </c>
      <c r="J1204" s="16" t="s">
        <v>79</v>
      </c>
      <c r="K1204" s="16">
        <v>18272.16</v>
      </c>
      <c r="M1204" s="15" t="s">
        <v>105</v>
      </c>
      <c r="N1204" s="19">
        <v>45671.663784722201</v>
      </c>
    </row>
    <row r="1205" spans="1:14" x14ac:dyDescent="0.3">
      <c r="A1205" s="23" t="str">
        <f>VLOOKUP(C1205,销售员!A:C,3,0)</f>
        <v>云贵川渝</v>
      </c>
      <c r="B1205" s="29">
        <v>818822</v>
      </c>
      <c r="C1205" s="16" t="s">
        <v>199</v>
      </c>
      <c r="D1205" s="17" t="s">
        <v>1478</v>
      </c>
      <c r="E1205" s="17" t="s">
        <v>4165</v>
      </c>
      <c r="F1205" s="16" t="s">
        <v>1479</v>
      </c>
      <c r="G1205" s="16" t="s">
        <v>1480</v>
      </c>
      <c r="H1205" s="16" t="s">
        <v>1481</v>
      </c>
      <c r="I1205" s="16" t="s">
        <v>4158</v>
      </c>
      <c r="J1205" s="16" t="s">
        <v>79</v>
      </c>
      <c r="K1205" s="16">
        <v>3707.32</v>
      </c>
      <c r="L1205" s="18">
        <v>4151.28</v>
      </c>
      <c r="M1205" s="15" t="s">
        <v>54</v>
      </c>
      <c r="N1205" s="19">
        <v>45671.666747685202</v>
      </c>
    </row>
    <row r="1206" spans="1:14" x14ac:dyDescent="0.3">
      <c r="A1206" s="23" t="str">
        <f>VLOOKUP(C1206,销售员!A:C,3,0)</f>
        <v>云贵川渝</v>
      </c>
      <c r="B1206" s="29">
        <v>818822</v>
      </c>
      <c r="C1206" s="16" t="s">
        <v>199</v>
      </c>
      <c r="D1206" s="17" t="s">
        <v>1478</v>
      </c>
      <c r="E1206" s="17" t="s">
        <v>4165</v>
      </c>
      <c r="F1206" s="16" t="s">
        <v>1479</v>
      </c>
      <c r="G1206" s="16" t="s">
        <v>1480</v>
      </c>
      <c r="H1206" s="16" t="s">
        <v>1481</v>
      </c>
      <c r="I1206" s="16" t="s">
        <v>4159</v>
      </c>
      <c r="J1206" s="16" t="s">
        <v>79</v>
      </c>
      <c r="K1206" s="16">
        <v>151.71</v>
      </c>
      <c r="M1206" s="15" t="s">
        <v>54</v>
      </c>
      <c r="N1206" s="19">
        <v>45671.666747685202</v>
      </c>
    </row>
    <row r="1207" spans="1:14" x14ac:dyDescent="0.3">
      <c r="A1207" s="23" t="str">
        <f>VLOOKUP(C1207,销售员!A:C,3,0)</f>
        <v>云贵川渝</v>
      </c>
      <c r="B1207" s="29">
        <v>818822</v>
      </c>
      <c r="C1207" s="16" t="s">
        <v>199</v>
      </c>
      <c r="D1207" s="17" t="s">
        <v>1478</v>
      </c>
      <c r="E1207" s="17" t="s">
        <v>4165</v>
      </c>
      <c r="F1207" s="16" t="s">
        <v>1479</v>
      </c>
      <c r="G1207" s="16" t="s">
        <v>1480</v>
      </c>
      <c r="H1207" s="16" t="s">
        <v>1481</v>
      </c>
      <c r="I1207" s="16" t="s">
        <v>4161</v>
      </c>
      <c r="J1207" s="16" t="s">
        <v>79</v>
      </c>
      <c r="K1207" s="16">
        <v>46.68</v>
      </c>
      <c r="M1207" s="15" t="s">
        <v>54</v>
      </c>
      <c r="N1207" s="19">
        <v>45671.666747685202</v>
      </c>
    </row>
    <row r="1208" spans="1:14" x14ac:dyDescent="0.3">
      <c r="A1208" s="23" t="str">
        <f>VLOOKUP(C1208,销售员!A:C,3,0)</f>
        <v>云贵川渝</v>
      </c>
      <c r="B1208" s="29">
        <v>818822</v>
      </c>
      <c r="C1208" s="16" t="s">
        <v>199</v>
      </c>
      <c r="D1208" s="17" t="s">
        <v>1478</v>
      </c>
      <c r="E1208" s="17" t="s">
        <v>4165</v>
      </c>
      <c r="F1208" s="16" t="s">
        <v>1479</v>
      </c>
      <c r="G1208" s="16" t="s">
        <v>1480</v>
      </c>
      <c r="H1208" s="16" t="s">
        <v>1481</v>
      </c>
      <c r="I1208" s="16" t="s">
        <v>4160</v>
      </c>
      <c r="J1208" s="16" t="s">
        <v>79</v>
      </c>
      <c r="K1208" s="16">
        <v>58.76</v>
      </c>
      <c r="M1208" s="15" t="s">
        <v>54</v>
      </c>
      <c r="N1208" s="19">
        <v>45671.666747685202</v>
      </c>
    </row>
    <row r="1209" spans="1:14" x14ac:dyDescent="0.3">
      <c r="A1209" s="23" t="str">
        <f>VLOOKUP(C1209,销售员!A:C,3,0)</f>
        <v>福建</v>
      </c>
      <c r="B1209" s="29">
        <v>818829</v>
      </c>
      <c r="C1209" s="16" t="s">
        <v>638</v>
      </c>
      <c r="D1209" s="17" t="s">
        <v>1367</v>
      </c>
      <c r="E1209" s="17" t="s">
        <v>4165</v>
      </c>
      <c r="F1209" s="16" t="s">
        <v>1051</v>
      </c>
      <c r="G1209" s="16" t="s">
        <v>1368</v>
      </c>
      <c r="H1209" s="16" t="s">
        <v>1369</v>
      </c>
      <c r="I1209" s="16" t="s">
        <v>4158</v>
      </c>
      <c r="J1209" s="16" t="s">
        <v>79</v>
      </c>
      <c r="K1209" s="16">
        <v>37093.68</v>
      </c>
      <c r="L1209" s="18">
        <v>42108.54</v>
      </c>
      <c r="M1209" s="15" t="s">
        <v>94</v>
      </c>
      <c r="N1209" s="19">
        <v>45671.672291666699</v>
      </c>
    </row>
    <row r="1210" spans="1:14" x14ac:dyDescent="0.3">
      <c r="A1210" s="23" t="str">
        <f>VLOOKUP(C1210,销售员!A:C,3,0)</f>
        <v>福建</v>
      </c>
      <c r="B1210" s="29">
        <v>818829</v>
      </c>
      <c r="C1210" s="16" t="s">
        <v>638</v>
      </c>
      <c r="D1210" s="17" t="s">
        <v>1367</v>
      </c>
      <c r="E1210" s="17" t="s">
        <v>4165</v>
      </c>
      <c r="F1210" s="16" t="s">
        <v>1051</v>
      </c>
      <c r="G1210" s="16" t="s">
        <v>1368</v>
      </c>
      <c r="H1210" s="16" t="s">
        <v>1369</v>
      </c>
      <c r="I1210" s="16" t="s">
        <v>4159</v>
      </c>
      <c r="J1210" s="16" t="s">
        <v>79</v>
      </c>
      <c r="K1210" s="16">
        <v>2057.25</v>
      </c>
      <c r="M1210" s="15" t="s">
        <v>94</v>
      </c>
      <c r="N1210" s="19">
        <v>45671.672291666699</v>
      </c>
    </row>
    <row r="1211" spans="1:14" x14ac:dyDescent="0.3">
      <c r="A1211" s="23" t="str">
        <f>VLOOKUP(C1211,销售员!A:C,3,0)</f>
        <v>福建</v>
      </c>
      <c r="B1211" s="29">
        <v>818829</v>
      </c>
      <c r="C1211" s="16" t="s">
        <v>638</v>
      </c>
      <c r="D1211" s="17" t="s">
        <v>1367</v>
      </c>
      <c r="E1211" s="17" t="s">
        <v>4165</v>
      </c>
      <c r="F1211" s="16" t="s">
        <v>1051</v>
      </c>
      <c r="G1211" s="16" t="s">
        <v>1368</v>
      </c>
      <c r="H1211" s="16" t="s">
        <v>1369</v>
      </c>
      <c r="I1211" s="16" t="s">
        <v>4161</v>
      </c>
      <c r="J1211" s="16" t="s">
        <v>79</v>
      </c>
      <c r="K1211" s="16">
        <v>466.47</v>
      </c>
      <c r="M1211" s="15" t="s">
        <v>94</v>
      </c>
      <c r="N1211" s="19">
        <v>45671.672291666699</v>
      </c>
    </row>
    <row r="1212" spans="1:14" x14ac:dyDescent="0.3">
      <c r="A1212" s="23" t="str">
        <f>VLOOKUP(C1212,销售员!A:C,3,0)</f>
        <v>福建</v>
      </c>
      <c r="B1212" s="29">
        <v>818829</v>
      </c>
      <c r="C1212" s="16" t="s">
        <v>638</v>
      </c>
      <c r="D1212" s="17" t="s">
        <v>1367</v>
      </c>
      <c r="E1212" s="17" t="s">
        <v>4165</v>
      </c>
      <c r="F1212" s="16" t="s">
        <v>1051</v>
      </c>
      <c r="G1212" s="16" t="s">
        <v>1368</v>
      </c>
      <c r="H1212" s="16" t="s">
        <v>1369</v>
      </c>
      <c r="I1212" s="16" t="s">
        <v>4160</v>
      </c>
      <c r="J1212" s="16" t="s">
        <v>79</v>
      </c>
      <c r="K1212" s="16">
        <v>596.19000000000005</v>
      </c>
      <c r="M1212" s="15" t="s">
        <v>94</v>
      </c>
      <c r="N1212" s="19">
        <v>45671.672291666699</v>
      </c>
    </row>
    <row r="1213" spans="1:14" x14ac:dyDescent="0.3">
      <c r="A1213" s="23" t="str">
        <f>VLOOKUP(C1213,销售员!A:C,3,0)</f>
        <v>云贵川渝</v>
      </c>
      <c r="B1213" s="29">
        <v>818845</v>
      </c>
      <c r="C1213" s="16" t="s">
        <v>938</v>
      </c>
      <c r="D1213" s="17" t="s">
        <v>1487</v>
      </c>
      <c r="E1213" s="17" t="s">
        <v>4165</v>
      </c>
      <c r="F1213" s="16" t="s">
        <v>1488</v>
      </c>
      <c r="G1213" s="16" t="s">
        <v>1489</v>
      </c>
      <c r="H1213" s="16" t="s">
        <v>1490</v>
      </c>
      <c r="I1213" s="16" t="s">
        <v>4158</v>
      </c>
      <c r="J1213" s="16" t="s">
        <v>79</v>
      </c>
      <c r="K1213" s="16">
        <v>36783.18</v>
      </c>
      <c r="L1213" s="18">
        <v>40212.269999999997</v>
      </c>
      <c r="M1213" s="15" t="s">
        <v>54</v>
      </c>
      <c r="N1213" s="19">
        <v>45671.6897453704</v>
      </c>
    </row>
    <row r="1214" spans="1:14" x14ac:dyDescent="0.3">
      <c r="A1214" s="23" t="str">
        <f>VLOOKUP(C1214,销售员!A:C,3,0)</f>
        <v>云贵川渝</v>
      </c>
      <c r="B1214" s="29">
        <v>818845</v>
      </c>
      <c r="C1214" s="16" t="s">
        <v>938</v>
      </c>
      <c r="D1214" s="17" t="s">
        <v>1487</v>
      </c>
      <c r="E1214" s="17" t="s">
        <v>4165</v>
      </c>
      <c r="F1214" s="16" t="s">
        <v>1488</v>
      </c>
      <c r="G1214" s="16" t="s">
        <v>1489</v>
      </c>
      <c r="H1214" s="16" t="s">
        <v>1490</v>
      </c>
      <c r="I1214" s="16" t="s">
        <v>4159</v>
      </c>
      <c r="J1214" s="16" t="s">
        <v>79</v>
      </c>
      <c r="K1214" s="16">
        <v>559.02</v>
      </c>
      <c r="M1214" s="15" t="s">
        <v>54</v>
      </c>
      <c r="N1214" s="19">
        <v>45671.6897453704</v>
      </c>
    </row>
    <row r="1215" spans="1:14" x14ac:dyDescent="0.3">
      <c r="A1215" s="23" t="str">
        <f>VLOOKUP(C1215,销售员!A:C,3,0)</f>
        <v>云贵川渝</v>
      </c>
      <c r="B1215" s="29">
        <v>818845</v>
      </c>
      <c r="C1215" s="16" t="s">
        <v>938</v>
      </c>
      <c r="D1215" s="17" t="s">
        <v>1487</v>
      </c>
      <c r="E1215" s="17" t="s">
        <v>4165</v>
      </c>
      <c r="F1215" s="16" t="s">
        <v>1488</v>
      </c>
      <c r="G1215" s="16" t="s">
        <v>1489</v>
      </c>
      <c r="H1215" s="16" t="s">
        <v>1490</v>
      </c>
      <c r="I1215" s="16" t="s">
        <v>4161</v>
      </c>
      <c r="J1215" s="16" t="s">
        <v>79</v>
      </c>
      <c r="K1215" s="16">
        <v>491.88</v>
      </c>
      <c r="M1215" s="15" t="s">
        <v>54</v>
      </c>
      <c r="N1215" s="19">
        <v>45671.6897453704</v>
      </c>
    </row>
    <row r="1216" spans="1:14" x14ac:dyDescent="0.3">
      <c r="A1216" s="23" t="str">
        <f>VLOOKUP(C1216,销售员!A:C,3,0)</f>
        <v>云贵川渝</v>
      </c>
      <c r="B1216" s="29">
        <v>818845</v>
      </c>
      <c r="C1216" s="16" t="s">
        <v>938</v>
      </c>
      <c r="D1216" s="17" t="s">
        <v>1487</v>
      </c>
      <c r="E1216" s="17" t="s">
        <v>4165</v>
      </c>
      <c r="F1216" s="16" t="s">
        <v>1488</v>
      </c>
      <c r="G1216" s="16" t="s">
        <v>1489</v>
      </c>
      <c r="H1216" s="16" t="s">
        <v>1490</v>
      </c>
      <c r="I1216" s="16" t="s">
        <v>4160</v>
      </c>
      <c r="J1216" s="16" t="s">
        <v>79</v>
      </c>
      <c r="K1216" s="16">
        <v>568.61</v>
      </c>
      <c r="M1216" s="15" t="s">
        <v>54</v>
      </c>
      <c r="N1216" s="19">
        <v>45671.6897453704</v>
      </c>
    </row>
    <row r="1217" spans="1:14" x14ac:dyDescent="0.3">
      <c r="A1217" s="23" t="str">
        <f>VLOOKUP(C1217,销售员!A:C,3,0)</f>
        <v>福建</v>
      </c>
      <c r="B1217" s="29">
        <v>818847</v>
      </c>
      <c r="C1217" s="16" t="s">
        <v>226</v>
      </c>
      <c r="D1217" s="17" t="s">
        <v>1349</v>
      </c>
      <c r="E1217" s="17" t="s">
        <v>4168</v>
      </c>
      <c r="F1217" s="16" t="s">
        <v>747</v>
      </c>
      <c r="G1217" s="16" t="s">
        <v>1350</v>
      </c>
      <c r="H1217" s="16" t="s">
        <v>1351</v>
      </c>
      <c r="I1217" s="16" t="s">
        <v>4158</v>
      </c>
      <c r="J1217" s="16" t="s">
        <v>79</v>
      </c>
      <c r="K1217" s="16">
        <v>2.41</v>
      </c>
      <c r="L1217" s="18">
        <v>2.41</v>
      </c>
      <c r="M1217" s="15" t="s">
        <v>94</v>
      </c>
      <c r="N1217" s="19">
        <v>45671.696087962999</v>
      </c>
    </row>
    <row r="1218" spans="1:14" x14ac:dyDescent="0.3">
      <c r="A1218" s="23" t="str">
        <f>VLOOKUP(C1218,销售员!A:C,3,0)</f>
        <v>福建</v>
      </c>
      <c r="B1218" s="29">
        <v>818847</v>
      </c>
      <c r="C1218" s="16" t="s">
        <v>226</v>
      </c>
      <c r="D1218" s="17" t="s">
        <v>1349</v>
      </c>
      <c r="E1218" s="17" t="s">
        <v>4168</v>
      </c>
      <c r="F1218" s="16" t="s">
        <v>747</v>
      </c>
      <c r="G1218" s="16" t="s">
        <v>1350</v>
      </c>
      <c r="H1218" s="16" t="s">
        <v>1351</v>
      </c>
      <c r="I1218" s="16" t="s">
        <v>4159</v>
      </c>
      <c r="J1218" s="16" t="s">
        <v>79</v>
      </c>
      <c r="K1218" s="16">
        <v>0</v>
      </c>
      <c r="M1218" s="15" t="s">
        <v>94</v>
      </c>
      <c r="N1218" s="19">
        <v>45671.696087962999</v>
      </c>
    </row>
    <row r="1219" spans="1:14" x14ac:dyDescent="0.3">
      <c r="A1219" s="23" t="str">
        <f>VLOOKUP(C1219,销售员!A:C,3,0)</f>
        <v>福建</v>
      </c>
      <c r="B1219" s="29">
        <v>818847</v>
      </c>
      <c r="C1219" s="16" t="s">
        <v>226</v>
      </c>
      <c r="D1219" s="17" t="s">
        <v>1349</v>
      </c>
      <c r="E1219" s="17" t="s">
        <v>4168</v>
      </c>
      <c r="F1219" s="16" t="s">
        <v>747</v>
      </c>
      <c r="G1219" s="16" t="s">
        <v>1350</v>
      </c>
      <c r="H1219" s="16" t="s">
        <v>1351</v>
      </c>
      <c r="I1219" s="16" t="s">
        <v>4161</v>
      </c>
      <c r="J1219" s="16" t="s">
        <v>79</v>
      </c>
      <c r="K1219" s="16">
        <v>0</v>
      </c>
      <c r="M1219" s="15" t="s">
        <v>94</v>
      </c>
      <c r="N1219" s="19">
        <v>45671.696087962999</v>
      </c>
    </row>
    <row r="1220" spans="1:14" x14ac:dyDescent="0.3">
      <c r="A1220" s="23" t="str">
        <f>VLOOKUP(C1220,销售员!A:C,3,0)</f>
        <v>福建</v>
      </c>
      <c r="B1220" s="29">
        <v>818847</v>
      </c>
      <c r="C1220" s="16" t="s">
        <v>226</v>
      </c>
      <c r="D1220" s="17" t="s">
        <v>1349</v>
      </c>
      <c r="E1220" s="17" t="s">
        <v>4168</v>
      </c>
      <c r="F1220" s="16" t="s">
        <v>747</v>
      </c>
      <c r="G1220" s="16" t="s">
        <v>1350</v>
      </c>
      <c r="H1220" s="16" t="s">
        <v>1351</v>
      </c>
      <c r="I1220" s="16" t="s">
        <v>4160</v>
      </c>
      <c r="J1220" s="16" t="s">
        <v>79</v>
      </c>
      <c r="K1220" s="16">
        <v>0</v>
      </c>
      <c r="M1220" s="15" t="s">
        <v>94</v>
      </c>
      <c r="N1220" s="19">
        <v>45671.696087962999</v>
      </c>
    </row>
    <row r="1221" spans="1:14" x14ac:dyDescent="0.3">
      <c r="A1221" s="23" t="str">
        <f>VLOOKUP(C1221,销售员!A:C,3,0)</f>
        <v>陕豫鲁</v>
      </c>
      <c r="B1221" s="29">
        <v>818826</v>
      </c>
      <c r="C1221" s="16" t="s">
        <v>107</v>
      </c>
      <c r="D1221" s="17" t="s">
        <v>1492</v>
      </c>
      <c r="E1221" s="17" t="s">
        <v>4165</v>
      </c>
      <c r="F1221" s="16" t="s">
        <v>1493</v>
      </c>
      <c r="G1221" s="16" t="s">
        <v>1494</v>
      </c>
      <c r="H1221" s="16" t="s">
        <v>1495</v>
      </c>
      <c r="I1221" s="16" t="s">
        <v>4158</v>
      </c>
      <c r="J1221" s="16" t="s">
        <v>79</v>
      </c>
      <c r="K1221" s="16">
        <v>24832.62</v>
      </c>
      <c r="L1221" s="18">
        <v>28160.98</v>
      </c>
      <c r="M1221" s="15" t="s">
        <v>105</v>
      </c>
      <c r="N1221" s="19">
        <v>45671.709120370397</v>
      </c>
    </row>
    <row r="1222" spans="1:14" x14ac:dyDescent="0.3">
      <c r="A1222" s="23" t="str">
        <f>VLOOKUP(C1222,销售员!A:C,3,0)</f>
        <v>陕豫鲁</v>
      </c>
      <c r="B1222" s="29">
        <v>818826</v>
      </c>
      <c r="C1222" s="16" t="s">
        <v>107</v>
      </c>
      <c r="D1222" s="17" t="s">
        <v>1492</v>
      </c>
      <c r="E1222" s="17" t="s">
        <v>4165</v>
      </c>
      <c r="F1222" s="16" t="s">
        <v>1493</v>
      </c>
      <c r="G1222" s="16" t="s">
        <v>1494</v>
      </c>
      <c r="H1222" s="16" t="s">
        <v>1495</v>
      </c>
      <c r="I1222" s="16" t="s">
        <v>4159</v>
      </c>
      <c r="J1222" s="16" t="s">
        <v>79</v>
      </c>
      <c r="K1222" s="16">
        <v>1354.56</v>
      </c>
      <c r="M1222" s="15" t="s">
        <v>105</v>
      </c>
      <c r="N1222" s="19">
        <v>45671.709120370397</v>
      </c>
    </row>
    <row r="1223" spans="1:14" x14ac:dyDescent="0.3">
      <c r="A1223" s="23" t="str">
        <f>VLOOKUP(C1223,销售员!A:C,3,0)</f>
        <v>陕豫鲁</v>
      </c>
      <c r="B1223" s="29">
        <v>818826</v>
      </c>
      <c r="C1223" s="16" t="s">
        <v>107</v>
      </c>
      <c r="D1223" s="17" t="s">
        <v>1492</v>
      </c>
      <c r="E1223" s="17" t="s">
        <v>4165</v>
      </c>
      <c r="F1223" s="16" t="s">
        <v>1493</v>
      </c>
      <c r="G1223" s="16" t="s">
        <v>1494</v>
      </c>
      <c r="H1223" s="16" t="s">
        <v>1495</v>
      </c>
      <c r="I1223" s="16" t="s">
        <v>4161</v>
      </c>
      <c r="J1223" s="16" t="s">
        <v>79</v>
      </c>
      <c r="K1223" s="16">
        <v>307.76</v>
      </c>
      <c r="M1223" s="15" t="s">
        <v>105</v>
      </c>
      <c r="N1223" s="19">
        <v>45671.709120370397</v>
      </c>
    </row>
    <row r="1224" spans="1:14" x14ac:dyDescent="0.3">
      <c r="A1224" s="23" t="str">
        <f>VLOOKUP(C1224,销售员!A:C,3,0)</f>
        <v>陕豫鲁</v>
      </c>
      <c r="B1224" s="29">
        <v>818826</v>
      </c>
      <c r="C1224" s="16" t="s">
        <v>107</v>
      </c>
      <c r="D1224" s="17" t="s">
        <v>1492</v>
      </c>
      <c r="E1224" s="17" t="s">
        <v>4165</v>
      </c>
      <c r="F1224" s="16" t="s">
        <v>1493</v>
      </c>
      <c r="G1224" s="16" t="s">
        <v>1494</v>
      </c>
      <c r="H1224" s="16" t="s">
        <v>1495</v>
      </c>
      <c r="I1224" s="16" t="s">
        <v>4160</v>
      </c>
      <c r="J1224" s="16" t="s">
        <v>79</v>
      </c>
      <c r="K1224" s="16">
        <v>398.78</v>
      </c>
      <c r="M1224" s="15" t="s">
        <v>105</v>
      </c>
      <c r="N1224" s="19">
        <v>45671.709120370397</v>
      </c>
    </row>
    <row r="1225" spans="1:14" x14ac:dyDescent="0.3">
      <c r="A1225" s="23" t="str">
        <f>VLOOKUP(C1225,销售员!A:C,3,0)</f>
        <v>云贵川渝</v>
      </c>
      <c r="B1225" s="29">
        <v>818848</v>
      </c>
      <c r="C1225" s="16" t="s">
        <v>1498</v>
      </c>
      <c r="D1225" s="17" t="s">
        <v>1499</v>
      </c>
      <c r="E1225" s="17" t="s">
        <v>4171</v>
      </c>
      <c r="F1225" s="16" t="s">
        <v>1500</v>
      </c>
      <c r="G1225" s="16" t="s">
        <v>1501</v>
      </c>
      <c r="H1225" s="16" t="s">
        <v>1502</v>
      </c>
      <c r="I1225" s="16" t="s">
        <v>4158</v>
      </c>
      <c r="J1225" s="16" t="s">
        <v>79</v>
      </c>
      <c r="K1225" s="16">
        <v>223682.56</v>
      </c>
      <c r="L1225" s="18">
        <v>250156.79999999999</v>
      </c>
      <c r="M1225" s="15" t="s">
        <v>54</v>
      </c>
      <c r="N1225" s="19">
        <v>45671.715833333299</v>
      </c>
    </row>
    <row r="1226" spans="1:14" x14ac:dyDescent="0.3">
      <c r="A1226" s="23" t="str">
        <f>VLOOKUP(C1226,销售员!A:C,3,0)</f>
        <v>云贵川渝</v>
      </c>
      <c r="B1226" s="29">
        <v>818848</v>
      </c>
      <c r="C1226" s="16" t="s">
        <v>1498</v>
      </c>
      <c r="D1226" s="17" t="s">
        <v>1499</v>
      </c>
      <c r="E1226" s="17" t="s">
        <v>4171</v>
      </c>
      <c r="F1226" s="16" t="s">
        <v>1500</v>
      </c>
      <c r="G1226" s="16" t="s">
        <v>1501</v>
      </c>
      <c r="H1226" s="16" t="s">
        <v>1502</v>
      </c>
      <c r="I1226" s="16" t="s">
        <v>4159</v>
      </c>
      <c r="J1226" s="16" t="s">
        <v>79</v>
      </c>
      <c r="K1226" s="16">
        <v>15329.28</v>
      </c>
      <c r="M1226" s="15" t="s">
        <v>54</v>
      </c>
      <c r="N1226" s="19">
        <v>45671.715833333299</v>
      </c>
    </row>
    <row r="1227" spans="1:14" x14ac:dyDescent="0.3">
      <c r="A1227" s="23" t="str">
        <f>VLOOKUP(C1227,销售员!A:C,3,0)</f>
        <v>云贵川渝</v>
      </c>
      <c r="B1227" s="29">
        <v>818848</v>
      </c>
      <c r="C1227" s="16" t="s">
        <v>1498</v>
      </c>
      <c r="D1227" s="17" t="s">
        <v>1499</v>
      </c>
      <c r="E1227" s="17" t="s">
        <v>4171</v>
      </c>
      <c r="F1227" s="16" t="s">
        <v>1500</v>
      </c>
      <c r="G1227" s="16" t="s">
        <v>1501</v>
      </c>
      <c r="H1227" s="16" t="s">
        <v>1502</v>
      </c>
      <c r="I1227" s="16" t="s">
        <v>4161</v>
      </c>
      <c r="J1227" s="16" t="s">
        <v>79</v>
      </c>
      <c r="K1227" s="16">
        <v>0</v>
      </c>
      <c r="M1227" s="15" t="s">
        <v>54</v>
      </c>
      <c r="N1227" s="19">
        <v>45671.715833333299</v>
      </c>
    </row>
    <row r="1228" spans="1:14" x14ac:dyDescent="0.3">
      <c r="A1228" s="23" t="str">
        <f>VLOOKUP(C1228,销售员!A:C,3,0)</f>
        <v>云贵川渝</v>
      </c>
      <c r="B1228" s="29">
        <v>818848</v>
      </c>
      <c r="C1228" s="16" t="s">
        <v>1498</v>
      </c>
      <c r="D1228" s="17" t="s">
        <v>1499</v>
      </c>
      <c r="E1228" s="17" t="s">
        <v>4171</v>
      </c>
      <c r="F1228" s="16" t="s">
        <v>1500</v>
      </c>
      <c r="G1228" s="16" t="s">
        <v>1501</v>
      </c>
      <c r="H1228" s="16" t="s">
        <v>1502</v>
      </c>
      <c r="I1228" s="16" t="s">
        <v>4160</v>
      </c>
      <c r="J1228" s="16" t="s">
        <v>79</v>
      </c>
      <c r="K1228" s="16">
        <v>3639.68</v>
      </c>
      <c r="M1228" s="15" t="s">
        <v>54</v>
      </c>
      <c r="N1228" s="19">
        <v>45671.715833333299</v>
      </c>
    </row>
    <row r="1229" spans="1:14" x14ac:dyDescent="0.3">
      <c r="A1229" s="23" t="str">
        <f>VLOOKUP(C1229,销售员!A:C,3,0)</f>
        <v>广深</v>
      </c>
      <c r="B1229" s="29">
        <v>818831</v>
      </c>
      <c r="C1229" s="16" t="s">
        <v>97</v>
      </c>
      <c r="D1229" s="17" t="s">
        <v>1505</v>
      </c>
      <c r="E1229" s="17" t="s">
        <v>4165</v>
      </c>
      <c r="F1229" s="16" t="s">
        <v>1506</v>
      </c>
      <c r="G1229" s="16" t="s">
        <v>1507</v>
      </c>
      <c r="H1229" s="16" t="s">
        <v>1508</v>
      </c>
      <c r="I1229" s="16" t="s">
        <v>4158</v>
      </c>
      <c r="J1229" s="16" t="s">
        <v>79</v>
      </c>
      <c r="K1229" s="16">
        <v>394939.68</v>
      </c>
      <c r="L1229" s="18">
        <v>451468.37</v>
      </c>
      <c r="M1229" s="15" t="s">
        <v>94</v>
      </c>
      <c r="N1229" s="19">
        <v>45671.737789351799</v>
      </c>
    </row>
    <row r="1230" spans="1:14" x14ac:dyDescent="0.3">
      <c r="A1230" s="23" t="str">
        <f>VLOOKUP(C1230,销售员!A:C,3,0)</f>
        <v>广深</v>
      </c>
      <c r="B1230" s="29">
        <v>818831</v>
      </c>
      <c r="C1230" s="16" t="s">
        <v>97</v>
      </c>
      <c r="D1230" s="17" t="s">
        <v>1505</v>
      </c>
      <c r="E1230" s="17" t="s">
        <v>4165</v>
      </c>
      <c r="F1230" s="16" t="s">
        <v>1506</v>
      </c>
      <c r="G1230" s="16" t="s">
        <v>1507</v>
      </c>
      <c r="H1230" s="16" t="s">
        <v>1508</v>
      </c>
      <c r="I1230" s="16" t="s">
        <v>4159</v>
      </c>
      <c r="J1230" s="16" t="s">
        <v>79</v>
      </c>
      <c r="K1230" s="16">
        <v>25430.32</v>
      </c>
      <c r="M1230" s="15" t="s">
        <v>94</v>
      </c>
      <c r="N1230" s="19">
        <v>45671.737789351799</v>
      </c>
    </row>
    <row r="1231" spans="1:14" x14ac:dyDescent="0.3">
      <c r="A1231" s="23" t="str">
        <f>VLOOKUP(C1231,销售员!A:C,3,0)</f>
        <v>广深</v>
      </c>
      <c r="B1231" s="29">
        <v>818831</v>
      </c>
      <c r="C1231" s="16" t="s">
        <v>97</v>
      </c>
      <c r="D1231" s="17" t="s">
        <v>1505</v>
      </c>
      <c r="E1231" s="17" t="s">
        <v>4165</v>
      </c>
      <c r="F1231" s="16" t="s">
        <v>1506</v>
      </c>
      <c r="G1231" s="16" t="s">
        <v>1507</v>
      </c>
      <c r="H1231" s="16" t="s">
        <v>1508</v>
      </c>
      <c r="I1231" s="16" t="s">
        <v>4161</v>
      </c>
      <c r="J1231" s="16" t="s">
        <v>79</v>
      </c>
      <c r="K1231" s="16">
        <v>4380.8500000000004</v>
      </c>
      <c r="M1231" s="15" t="s">
        <v>94</v>
      </c>
      <c r="N1231" s="19">
        <v>45671.737789351799</v>
      </c>
    </row>
    <row r="1232" spans="1:14" x14ac:dyDescent="0.3">
      <c r="A1232" s="23" t="str">
        <f>VLOOKUP(C1232,销售员!A:C,3,0)</f>
        <v>广深</v>
      </c>
      <c r="B1232" s="29">
        <v>818831</v>
      </c>
      <c r="C1232" s="16" t="s">
        <v>97</v>
      </c>
      <c r="D1232" s="17" t="s">
        <v>1505</v>
      </c>
      <c r="E1232" s="17" t="s">
        <v>4165</v>
      </c>
      <c r="F1232" s="16" t="s">
        <v>1506</v>
      </c>
      <c r="G1232" s="16" t="s">
        <v>1507</v>
      </c>
      <c r="H1232" s="16" t="s">
        <v>1508</v>
      </c>
      <c r="I1232" s="16" t="s">
        <v>4160</v>
      </c>
      <c r="J1232" s="16" t="s">
        <v>79</v>
      </c>
      <c r="K1232" s="16">
        <v>6401.48</v>
      </c>
      <c r="M1232" s="15" t="s">
        <v>94</v>
      </c>
      <c r="N1232" s="19">
        <v>45671.737789351799</v>
      </c>
    </row>
    <row r="1233" spans="1:14" x14ac:dyDescent="0.3">
      <c r="A1233" s="23" t="str">
        <f>VLOOKUP(C1233,销售员!A:C,3,0)</f>
        <v>广深</v>
      </c>
      <c r="B1233" s="29">
        <v>818874</v>
      </c>
      <c r="C1233" s="16" t="s">
        <v>1881</v>
      </c>
      <c r="D1233" s="17" t="s">
        <v>1882</v>
      </c>
      <c r="E1233" s="17" t="s">
        <v>4165</v>
      </c>
      <c r="F1233" s="16" t="s">
        <v>1883</v>
      </c>
      <c r="G1233" s="16" t="s">
        <v>1884</v>
      </c>
      <c r="H1233" s="16" t="s">
        <v>1885</v>
      </c>
      <c r="I1233" s="16" t="s">
        <v>4166</v>
      </c>
      <c r="J1233" s="16" t="s">
        <v>79</v>
      </c>
      <c r="K1233" s="16">
        <v>7136.36</v>
      </c>
      <c r="L1233" s="18">
        <v>7809</v>
      </c>
      <c r="M1233" s="15" t="s">
        <v>94</v>
      </c>
      <c r="N1233" s="19">
        <v>45671.7637384259</v>
      </c>
    </row>
    <row r="1234" spans="1:14" x14ac:dyDescent="0.3">
      <c r="A1234" s="23" t="str">
        <f>VLOOKUP(C1234,销售员!A:C,3,0)</f>
        <v>广深</v>
      </c>
      <c r="B1234" s="29">
        <v>818874</v>
      </c>
      <c r="C1234" s="16" t="s">
        <v>1881</v>
      </c>
      <c r="D1234" s="17" t="s">
        <v>1882</v>
      </c>
      <c r="E1234" s="17" t="s">
        <v>4165</v>
      </c>
      <c r="F1234" s="16" t="s">
        <v>1883</v>
      </c>
      <c r="G1234" s="16" t="s">
        <v>1884</v>
      </c>
      <c r="H1234" s="16" t="s">
        <v>1885</v>
      </c>
      <c r="I1234" s="16" t="s">
        <v>4167</v>
      </c>
      <c r="J1234" s="16" t="s">
        <v>79</v>
      </c>
      <c r="K1234" s="16">
        <v>0</v>
      </c>
      <c r="M1234" s="15" t="s">
        <v>94</v>
      </c>
      <c r="N1234" s="19">
        <v>45671.7637384259</v>
      </c>
    </row>
    <row r="1235" spans="1:14" x14ac:dyDescent="0.3">
      <c r="A1235" s="23" t="str">
        <f>VLOOKUP(C1235,销售员!A:C,3,0)</f>
        <v>广深</v>
      </c>
      <c r="B1235" s="29">
        <v>818874</v>
      </c>
      <c r="C1235" s="16" t="s">
        <v>1881</v>
      </c>
      <c r="D1235" s="17" t="s">
        <v>1882</v>
      </c>
      <c r="E1235" s="17" t="s">
        <v>4165</v>
      </c>
      <c r="F1235" s="16" t="s">
        <v>1883</v>
      </c>
      <c r="G1235" s="16" t="s">
        <v>1884</v>
      </c>
      <c r="H1235" s="16" t="s">
        <v>1885</v>
      </c>
      <c r="I1235" s="16" t="s">
        <v>4161</v>
      </c>
      <c r="J1235" s="16" t="s">
        <v>79</v>
      </c>
      <c r="K1235" s="16">
        <v>92.772679999999994</v>
      </c>
      <c r="M1235" s="15" t="s">
        <v>94</v>
      </c>
      <c r="N1235" s="19">
        <v>45671.7637384259</v>
      </c>
    </row>
    <row r="1236" spans="1:14" x14ac:dyDescent="0.3">
      <c r="A1236" s="23" t="str">
        <f>VLOOKUP(C1236,销售员!A:C,3,0)</f>
        <v>广深</v>
      </c>
      <c r="B1236" s="29">
        <v>818874</v>
      </c>
      <c r="C1236" s="16" t="s">
        <v>1881</v>
      </c>
      <c r="D1236" s="17" t="s">
        <v>1882</v>
      </c>
      <c r="E1236" s="17" t="s">
        <v>4165</v>
      </c>
      <c r="F1236" s="16" t="s">
        <v>1883</v>
      </c>
      <c r="G1236" s="16" t="s">
        <v>1884</v>
      </c>
      <c r="H1236" s="16" t="s">
        <v>1885</v>
      </c>
      <c r="I1236" s="16" t="s">
        <v>4160</v>
      </c>
      <c r="J1236" s="16" t="s">
        <v>79</v>
      </c>
      <c r="K1236" s="16">
        <v>107.0454</v>
      </c>
      <c r="M1236" s="15" t="s">
        <v>94</v>
      </c>
      <c r="N1236" s="19">
        <v>45671.7637384259</v>
      </c>
    </row>
    <row r="1237" spans="1:14" x14ac:dyDescent="0.3">
      <c r="A1237" s="23" t="str">
        <f>VLOOKUP(C1237,销售员!A:C,3,0)</f>
        <v>广深</v>
      </c>
      <c r="B1237" s="29">
        <v>818814</v>
      </c>
      <c r="C1237" s="16" t="s">
        <v>97</v>
      </c>
      <c r="D1237" s="17" t="s">
        <v>1515</v>
      </c>
      <c r="E1237" s="17" t="s">
        <v>4165</v>
      </c>
      <c r="F1237" s="16" t="s">
        <v>507</v>
      </c>
      <c r="G1237" s="16" t="s">
        <v>1516</v>
      </c>
      <c r="H1237" s="16" t="s">
        <v>1517</v>
      </c>
      <c r="I1237" s="16" t="s">
        <v>4158</v>
      </c>
      <c r="J1237" s="16" t="s">
        <v>79</v>
      </c>
      <c r="K1237" s="16">
        <v>395988</v>
      </c>
      <c r="L1237" s="18">
        <v>442784</v>
      </c>
      <c r="M1237" s="15" t="s">
        <v>94</v>
      </c>
      <c r="N1237" s="19">
        <v>45672.408483796302</v>
      </c>
    </row>
    <row r="1238" spans="1:14" x14ac:dyDescent="0.3">
      <c r="A1238" s="23" t="str">
        <f>VLOOKUP(C1238,销售员!A:C,3,0)</f>
        <v>广深</v>
      </c>
      <c r="B1238" s="29">
        <v>818814</v>
      </c>
      <c r="C1238" s="16" t="s">
        <v>97</v>
      </c>
      <c r="D1238" s="17" t="s">
        <v>1515</v>
      </c>
      <c r="E1238" s="17" t="s">
        <v>4165</v>
      </c>
      <c r="F1238" s="16" t="s">
        <v>507</v>
      </c>
      <c r="G1238" s="16" t="s">
        <v>1516</v>
      </c>
      <c r="H1238" s="16" t="s">
        <v>1517</v>
      </c>
      <c r="I1238" s="16" t="s">
        <v>4159</v>
      </c>
      <c r="J1238" s="16" t="s">
        <v>79</v>
      </c>
      <c r="K1238" s="16">
        <v>15965</v>
      </c>
      <c r="M1238" s="15" t="s">
        <v>94</v>
      </c>
      <c r="N1238" s="19">
        <v>45672.408483796302</v>
      </c>
    </row>
    <row r="1239" spans="1:14" x14ac:dyDescent="0.3">
      <c r="A1239" s="23" t="str">
        <f>VLOOKUP(C1239,销售员!A:C,3,0)</f>
        <v>广深</v>
      </c>
      <c r="B1239" s="29">
        <v>818814</v>
      </c>
      <c r="C1239" s="16" t="s">
        <v>97</v>
      </c>
      <c r="D1239" s="17" t="s">
        <v>1515</v>
      </c>
      <c r="E1239" s="17" t="s">
        <v>4165</v>
      </c>
      <c r="F1239" s="16" t="s">
        <v>507</v>
      </c>
      <c r="G1239" s="16" t="s">
        <v>1516</v>
      </c>
      <c r="H1239" s="16" t="s">
        <v>1517</v>
      </c>
      <c r="I1239" s="16" t="s">
        <v>4161</v>
      </c>
      <c r="J1239" s="16" t="s">
        <v>79</v>
      </c>
      <c r="K1239" s="16">
        <v>4629</v>
      </c>
      <c r="M1239" s="15" t="s">
        <v>94</v>
      </c>
      <c r="N1239" s="19">
        <v>45672.408483796302</v>
      </c>
    </row>
    <row r="1240" spans="1:14" x14ac:dyDescent="0.3">
      <c r="A1240" s="23" t="str">
        <f>VLOOKUP(C1240,销售员!A:C,3,0)</f>
        <v>广深</v>
      </c>
      <c r="B1240" s="29">
        <v>818814</v>
      </c>
      <c r="C1240" s="16" t="s">
        <v>97</v>
      </c>
      <c r="D1240" s="17" t="s">
        <v>1515</v>
      </c>
      <c r="E1240" s="17" t="s">
        <v>4165</v>
      </c>
      <c r="F1240" s="16" t="s">
        <v>507</v>
      </c>
      <c r="G1240" s="16" t="s">
        <v>1516</v>
      </c>
      <c r="H1240" s="16" t="s">
        <v>1517</v>
      </c>
      <c r="I1240" s="16" t="s">
        <v>4160</v>
      </c>
      <c r="J1240" s="16" t="s">
        <v>79</v>
      </c>
      <c r="K1240" s="16">
        <v>6290</v>
      </c>
      <c r="M1240" s="15" t="s">
        <v>94</v>
      </c>
      <c r="N1240" s="19">
        <v>45672.408483796302</v>
      </c>
    </row>
    <row r="1241" spans="1:14" x14ac:dyDescent="0.3">
      <c r="A1241" s="23" t="str">
        <f>VLOOKUP(C1241,销售员!A:C,3,0)</f>
        <v>沪浙</v>
      </c>
      <c r="B1241" s="29">
        <v>818733</v>
      </c>
      <c r="C1241" s="16" t="s">
        <v>1420</v>
      </c>
      <c r="D1241" s="17" t="s">
        <v>1520</v>
      </c>
      <c r="E1241" s="17" t="s">
        <v>4165</v>
      </c>
      <c r="F1241" s="16" t="s">
        <v>1521</v>
      </c>
      <c r="G1241" s="16" t="s">
        <v>1522</v>
      </c>
      <c r="H1241" s="16" t="s">
        <v>1523</v>
      </c>
      <c r="I1241" s="16" t="s">
        <v>4158</v>
      </c>
      <c r="J1241" s="16" t="s">
        <v>79</v>
      </c>
      <c r="K1241" s="16">
        <v>165403.95000000001</v>
      </c>
      <c r="L1241" s="18">
        <v>182051.03</v>
      </c>
      <c r="M1241" s="15" t="s">
        <v>1262</v>
      </c>
      <c r="N1241" s="19">
        <v>45672.423865740697</v>
      </c>
    </row>
    <row r="1242" spans="1:14" x14ac:dyDescent="0.3">
      <c r="A1242" s="23" t="str">
        <f>VLOOKUP(C1242,销售员!A:C,3,0)</f>
        <v>沪浙</v>
      </c>
      <c r="B1242" s="29">
        <v>818733</v>
      </c>
      <c r="C1242" s="16" t="s">
        <v>1420</v>
      </c>
      <c r="D1242" s="17" t="s">
        <v>1520</v>
      </c>
      <c r="E1242" s="17" t="s">
        <v>4165</v>
      </c>
      <c r="F1242" s="16" t="s">
        <v>1521</v>
      </c>
      <c r="G1242" s="16" t="s">
        <v>1522</v>
      </c>
      <c r="H1242" s="16" t="s">
        <v>1523</v>
      </c>
      <c r="I1242" s="16" t="s">
        <v>4159</v>
      </c>
      <c r="J1242" s="16" t="s">
        <v>79</v>
      </c>
      <c r="K1242" s="16">
        <v>3934.93</v>
      </c>
      <c r="M1242" s="15" t="s">
        <v>1262</v>
      </c>
      <c r="N1242" s="19">
        <v>45672.423865740697</v>
      </c>
    </row>
    <row r="1243" spans="1:14" x14ac:dyDescent="0.3">
      <c r="A1243" s="23" t="str">
        <f>VLOOKUP(C1243,销售员!A:C,3,0)</f>
        <v>沪浙</v>
      </c>
      <c r="B1243" s="29">
        <v>818733</v>
      </c>
      <c r="C1243" s="16" t="s">
        <v>1420</v>
      </c>
      <c r="D1243" s="17" t="s">
        <v>1520</v>
      </c>
      <c r="E1243" s="17" t="s">
        <v>4165</v>
      </c>
      <c r="F1243" s="16" t="s">
        <v>1521</v>
      </c>
      <c r="G1243" s="16" t="s">
        <v>1522</v>
      </c>
      <c r="H1243" s="16" t="s">
        <v>1523</v>
      </c>
      <c r="I1243" s="16" t="s">
        <v>4161</v>
      </c>
      <c r="J1243" s="16" t="s">
        <v>79</v>
      </c>
      <c r="K1243" s="16">
        <v>1940.72</v>
      </c>
      <c r="M1243" s="15" t="s">
        <v>1262</v>
      </c>
      <c r="N1243" s="19">
        <v>45672.423865740697</v>
      </c>
    </row>
    <row r="1244" spans="1:14" x14ac:dyDescent="0.3">
      <c r="A1244" s="23" t="str">
        <f>VLOOKUP(C1244,销售员!A:C,3,0)</f>
        <v>沪浙</v>
      </c>
      <c r="B1244" s="29">
        <v>818733</v>
      </c>
      <c r="C1244" s="16" t="s">
        <v>1420</v>
      </c>
      <c r="D1244" s="17" t="s">
        <v>1520</v>
      </c>
      <c r="E1244" s="17" t="s">
        <v>4165</v>
      </c>
      <c r="F1244" s="16" t="s">
        <v>1521</v>
      </c>
      <c r="G1244" s="16" t="s">
        <v>1522</v>
      </c>
      <c r="H1244" s="16" t="s">
        <v>1523</v>
      </c>
      <c r="I1244" s="16" t="s">
        <v>4160</v>
      </c>
      <c r="J1244" s="16" t="s">
        <v>79</v>
      </c>
      <c r="K1244" s="16">
        <v>2578.64</v>
      </c>
      <c r="M1244" s="15" t="s">
        <v>1262</v>
      </c>
      <c r="N1244" s="19">
        <v>45672.423865740697</v>
      </c>
    </row>
    <row r="1245" spans="1:14" x14ac:dyDescent="0.3">
      <c r="A1245" s="23" t="str">
        <f>VLOOKUP(C1245,销售员!A:C,3,0)</f>
        <v>京津冀</v>
      </c>
      <c r="B1245" s="29">
        <v>818914</v>
      </c>
      <c r="C1245" s="16" t="s">
        <v>295</v>
      </c>
      <c r="D1245" s="17" t="s">
        <v>1525</v>
      </c>
      <c r="E1245" s="17" t="s">
        <v>4165</v>
      </c>
      <c r="F1245" s="16" t="s">
        <v>1526</v>
      </c>
      <c r="G1245" s="16" t="s">
        <v>1527</v>
      </c>
      <c r="H1245" s="16" t="s">
        <v>1528</v>
      </c>
      <c r="I1245" s="16" t="s">
        <v>4158</v>
      </c>
      <c r="J1245" s="16" t="s">
        <v>79</v>
      </c>
      <c r="K1245" s="16">
        <v>31067.3</v>
      </c>
      <c r="L1245" s="18">
        <v>38010.800000000003</v>
      </c>
      <c r="M1245" s="15" t="s">
        <v>127</v>
      </c>
      <c r="N1245" s="19">
        <v>45672.4378587963</v>
      </c>
    </row>
    <row r="1246" spans="1:14" x14ac:dyDescent="0.3">
      <c r="A1246" s="23" t="str">
        <f>VLOOKUP(C1246,销售员!A:C,3,0)</f>
        <v>京津冀</v>
      </c>
      <c r="B1246" s="29">
        <v>818914</v>
      </c>
      <c r="C1246" s="16" t="s">
        <v>295</v>
      </c>
      <c r="D1246" s="17" t="s">
        <v>1525</v>
      </c>
      <c r="E1246" s="17" t="s">
        <v>4165</v>
      </c>
      <c r="F1246" s="16" t="s">
        <v>1526</v>
      </c>
      <c r="G1246" s="16" t="s">
        <v>1527</v>
      </c>
      <c r="H1246" s="16" t="s">
        <v>1528</v>
      </c>
      <c r="I1246" s="16" t="s">
        <v>4159</v>
      </c>
      <c r="J1246" s="16" t="s">
        <v>79</v>
      </c>
      <c r="K1246" s="16">
        <v>3736</v>
      </c>
      <c r="M1246" s="15" t="s">
        <v>127</v>
      </c>
      <c r="N1246" s="19">
        <v>45672.4378587963</v>
      </c>
    </row>
    <row r="1247" spans="1:14" x14ac:dyDescent="0.3">
      <c r="A1247" s="23" t="str">
        <f>VLOOKUP(C1247,销售员!A:C,3,0)</f>
        <v>京津冀</v>
      </c>
      <c r="B1247" s="29">
        <v>818914</v>
      </c>
      <c r="C1247" s="16" t="s">
        <v>295</v>
      </c>
      <c r="D1247" s="17" t="s">
        <v>1525</v>
      </c>
      <c r="E1247" s="17" t="s">
        <v>4165</v>
      </c>
      <c r="F1247" s="16" t="s">
        <v>1526</v>
      </c>
      <c r="G1247" s="16" t="s">
        <v>1527</v>
      </c>
      <c r="H1247" s="16" t="s">
        <v>1528</v>
      </c>
      <c r="I1247" s="16" t="s">
        <v>4161</v>
      </c>
      <c r="J1247" s="16" t="s">
        <v>79</v>
      </c>
      <c r="K1247" s="16">
        <v>408.2</v>
      </c>
      <c r="M1247" s="15" t="s">
        <v>127</v>
      </c>
      <c r="N1247" s="19">
        <v>45672.4378587963</v>
      </c>
    </row>
    <row r="1248" spans="1:14" x14ac:dyDescent="0.3">
      <c r="A1248" s="23" t="str">
        <f>VLOOKUP(C1248,销售员!A:C,3,0)</f>
        <v>京津冀</v>
      </c>
      <c r="B1248" s="29">
        <v>818914</v>
      </c>
      <c r="C1248" s="16" t="s">
        <v>295</v>
      </c>
      <c r="D1248" s="17" t="s">
        <v>1525</v>
      </c>
      <c r="E1248" s="17" t="s">
        <v>4165</v>
      </c>
      <c r="F1248" s="16" t="s">
        <v>1526</v>
      </c>
      <c r="G1248" s="16" t="s">
        <v>1527</v>
      </c>
      <c r="H1248" s="16" t="s">
        <v>1528</v>
      </c>
      <c r="I1248" s="16" t="s">
        <v>4160</v>
      </c>
      <c r="J1248" s="16" t="s">
        <v>79</v>
      </c>
      <c r="K1248" s="16">
        <v>530</v>
      </c>
      <c r="M1248" s="15" t="s">
        <v>127</v>
      </c>
      <c r="N1248" s="19">
        <v>45672.4378587963</v>
      </c>
    </row>
    <row r="1249" spans="1:14" x14ac:dyDescent="0.3">
      <c r="A1249" s="23" t="str">
        <f>VLOOKUP(C1249,销售员!A:C,3,0)</f>
        <v>京津冀</v>
      </c>
      <c r="B1249" s="29">
        <v>818912</v>
      </c>
      <c r="C1249" s="16" t="s">
        <v>471</v>
      </c>
      <c r="D1249" s="17" t="s">
        <v>1530</v>
      </c>
      <c r="E1249" s="17" t="s">
        <v>4165</v>
      </c>
      <c r="F1249" s="16" t="s">
        <v>1531</v>
      </c>
      <c r="G1249" s="16" t="s">
        <v>1532</v>
      </c>
      <c r="H1249" s="16" t="s">
        <v>1533</v>
      </c>
      <c r="I1249" s="16" t="s">
        <v>4158</v>
      </c>
      <c r="J1249" s="16" t="s">
        <v>79</v>
      </c>
      <c r="K1249" s="16">
        <v>1168.5999999999999</v>
      </c>
      <c r="L1249" s="18">
        <v>1236.25</v>
      </c>
      <c r="M1249" s="15" t="s">
        <v>127</v>
      </c>
      <c r="N1249" s="19">
        <v>45672.438460648104</v>
      </c>
    </row>
    <row r="1250" spans="1:14" x14ac:dyDescent="0.3">
      <c r="A1250" s="23" t="str">
        <f>VLOOKUP(C1250,销售员!A:C,3,0)</f>
        <v>京津冀</v>
      </c>
      <c r="B1250" s="29">
        <v>818912</v>
      </c>
      <c r="C1250" s="16" t="s">
        <v>471</v>
      </c>
      <c r="D1250" s="17" t="s">
        <v>1530</v>
      </c>
      <c r="E1250" s="17" t="s">
        <v>4165</v>
      </c>
      <c r="F1250" s="16" t="s">
        <v>1531</v>
      </c>
      <c r="G1250" s="16" t="s">
        <v>1532</v>
      </c>
      <c r="H1250" s="16" t="s">
        <v>1533</v>
      </c>
      <c r="I1250" s="16" t="s">
        <v>4159</v>
      </c>
      <c r="J1250" s="16" t="s">
        <v>79</v>
      </c>
      <c r="K1250" s="16">
        <v>0</v>
      </c>
      <c r="M1250" s="15" t="s">
        <v>127</v>
      </c>
      <c r="N1250" s="19">
        <v>45672.438460648104</v>
      </c>
    </row>
    <row r="1251" spans="1:14" x14ac:dyDescent="0.3">
      <c r="A1251" s="23" t="str">
        <f>VLOOKUP(C1251,销售员!A:C,3,0)</f>
        <v>京津冀</v>
      </c>
      <c r="B1251" s="29">
        <v>818912</v>
      </c>
      <c r="C1251" s="16" t="s">
        <v>471</v>
      </c>
      <c r="D1251" s="17" t="s">
        <v>1530</v>
      </c>
      <c r="E1251" s="17" t="s">
        <v>4165</v>
      </c>
      <c r="F1251" s="16" t="s">
        <v>1531</v>
      </c>
      <c r="G1251" s="16" t="s">
        <v>1532</v>
      </c>
      <c r="H1251" s="16" t="s">
        <v>1533</v>
      </c>
      <c r="I1251" s="16" t="s">
        <v>4161</v>
      </c>
      <c r="J1251" s="16" t="s">
        <v>79</v>
      </c>
      <c r="K1251" s="16">
        <v>0</v>
      </c>
      <c r="M1251" s="15" t="s">
        <v>127</v>
      </c>
      <c r="N1251" s="19">
        <v>45672.438460648104</v>
      </c>
    </row>
    <row r="1252" spans="1:14" x14ac:dyDescent="0.3">
      <c r="A1252" s="23" t="str">
        <f>VLOOKUP(C1252,销售员!A:C,3,0)</f>
        <v>京津冀</v>
      </c>
      <c r="B1252" s="29">
        <v>818912</v>
      </c>
      <c r="C1252" s="16" t="s">
        <v>471</v>
      </c>
      <c r="D1252" s="17" t="s">
        <v>1530</v>
      </c>
      <c r="E1252" s="17" t="s">
        <v>4165</v>
      </c>
      <c r="F1252" s="16" t="s">
        <v>1531</v>
      </c>
      <c r="G1252" s="16" t="s">
        <v>1532</v>
      </c>
      <c r="H1252" s="16" t="s">
        <v>1533</v>
      </c>
      <c r="I1252" s="16" t="s">
        <v>4160</v>
      </c>
      <c r="J1252" s="16" t="s">
        <v>79</v>
      </c>
      <c r="K1252" s="16">
        <v>18.02</v>
      </c>
      <c r="M1252" s="15" t="s">
        <v>127</v>
      </c>
      <c r="N1252" s="19">
        <v>45672.438460648104</v>
      </c>
    </row>
    <row r="1253" spans="1:14" x14ac:dyDescent="0.3">
      <c r="A1253" s="23" t="str">
        <f>VLOOKUP(C1253,销售员!A:C,3,0)</f>
        <v>云贵川渝</v>
      </c>
      <c r="B1253" s="29">
        <v>820943</v>
      </c>
      <c r="C1253" s="16" t="s">
        <v>931</v>
      </c>
      <c r="D1253" s="17" t="s">
        <v>950</v>
      </c>
      <c r="E1253" s="17" t="s">
        <v>4165</v>
      </c>
      <c r="F1253" s="16" t="s">
        <v>951</v>
      </c>
      <c r="G1253" s="16" t="s">
        <v>952</v>
      </c>
      <c r="H1253" s="16" t="s">
        <v>953</v>
      </c>
      <c r="I1253" s="16" t="s">
        <v>4158</v>
      </c>
      <c r="J1253" s="16" t="s">
        <v>79</v>
      </c>
      <c r="K1253" s="16">
        <v>110087</v>
      </c>
      <c r="L1253" s="18">
        <v>166427.76</v>
      </c>
      <c r="M1253" s="15" t="s">
        <v>54</v>
      </c>
      <c r="N1253" s="19">
        <v>45696.585625</v>
      </c>
    </row>
    <row r="1254" spans="1:14" x14ac:dyDescent="0.3">
      <c r="A1254" s="23" t="str">
        <f>VLOOKUP(C1254,销售员!A:C,3,0)</f>
        <v>云贵川渝</v>
      </c>
      <c r="B1254" s="29">
        <v>820943</v>
      </c>
      <c r="C1254" s="16" t="s">
        <v>931</v>
      </c>
      <c r="D1254" s="17" t="s">
        <v>950</v>
      </c>
      <c r="E1254" s="17" t="s">
        <v>4165</v>
      </c>
      <c r="F1254" s="16" t="s">
        <v>951</v>
      </c>
      <c r="G1254" s="16" t="s">
        <v>952</v>
      </c>
      <c r="H1254" s="16" t="s">
        <v>953</v>
      </c>
      <c r="I1254" s="16" t="s">
        <v>4159</v>
      </c>
      <c r="J1254" s="16" t="s">
        <v>79</v>
      </c>
      <c r="K1254" s="16">
        <v>46467.23</v>
      </c>
      <c r="M1254" s="15" t="s">
        <v>54</v>
      </c>
      <c r="N1254" s="19">
        <v>45696.585625</v>
      </c>
    </row>
    <row r="1255" spans="1:14" x14ac:dyDescent="0.3">
      <c r="A1255" s="23" t="str">
        <f>VLOOKUP(C1255,销售员!A:C,3,0)</f>
        <v>云贵川渝</v>
      </c>
      <c r="B1255" s="29">
        <v>820943</v>
      </c>
      <c r="C1255" s="16" t="s">
        <v>931</v>
      </c>
      <c r="D1255" s="17" t="s">
        <v>950</v>
      </c>
      <c r="E1255" s="17" t="s">
        <v>4165</v>
      </c>
      <c r="F1255" s="16" t="s">
        <v>951</v>
      </c>
      <c r="G1255" s="16" t="s">
        <v>952</v>
      </c>
      <c r="H1255" s="16" t="s">
        <v>953</v>
      </c>
      <c r="I1255" s="16" t="s">
        <v>4161</v>
      </c>
      <c r="J1255" s="16" t="s">
        <v>79</v>
      </c>
      <c r="K1255" s="16">
        <v>0</v>
      </c>
      <c r="M1255" s="15" t="s">
        <v>54</v>
      </c>
      <c r="N1255" s="19">
        <v>45696.585625</v>
      </c>
    </row>
    <row r="1256" spans="1:14" x14ac:dyDescent="0.3">
      <c r="A1256" s="23" t="str">
        <f>VLOOKUP(C1256,销售员!A:C,3,0)</f>
        <v>云贵川渝</v>
      </c>
      <c r="B1256" s="29">
        <v>820943</v>
      </c>
      <c r="C1256" s="16" t="s">
        <v>931</v>
      </c>
      <c r="D1256" s="17" t="s">
        <v>950</v>
      </c>
      <c r="E1256" s="17" t="s">
        <v>4165</v>
      </c>
      <c r="F1256" s="16" t="s">
        <v>951</v>
      </c>
      <c r="G1256" s="16" t="s">
        <v>952</v>
      </c>
      <c r="H1256" s="16" t="s">
        <v>953</v>
      </c>
      <c r="I1256" s="16" t="s">
        <v>4160</v>
      </c>
      <c r="J1256" s="16" t="s">
        <v>79</v>
      </c>
      <c r="K1256" s="16">
        <v>2384.23</v>
      </c>
      <c r="M1256" s="15" t="s">
        <v>54</v>
      </c>
      <c r="N1256" s="19">
        <v>45696.585625</v>
      </c>
    </row>
    <row r="1257" spans="1:14" x14ac:dyDescent="0.3">
      <c r="A1257" s="23" t="str">
        <f>VLOOKUP(C1257,销售员!A:C,3,0)</f>
        <v>广深</v>
      </c>
      <c r="B1257" s="29">
        <v>818883</v>
      </c>
      <c r="C1257" s="16" t="s">
        <v>97</v>
      </c>
      <c r="D1257" s="17" t="s">
        <v>1535</v>
      </c>
      <c r="E1257" s="17" t="s">
        <v>4165</v>
      </c>
      <c r="F1257" s="16" t="s">
        <v>1536</v>
      </c>
      <c r="G1257" s="16" t="s">
        <v>1537</v>
      </c>
      <c r="H1257" s="16" t="s">
        <v>1538</v>
      </c>
      <c r="I1257" s="16" t="s">
        <v>4158</v>
      </c>
      <c r="J1257" s="16" t="s">
        <v>79</v>
      </c>
      <c r="K1257" s="16">
        <v>11447.92</v>
      </c>
      <c r="L1257" s="18">
        <v>12395</v>
      </c>
      <c r="M1257" s="15" t="s">
        <v>94</v>
      </c>
      <c r="N1257" s="19">
        <v>45672.447951388902</v>
      </c>
    </row>
    <row r="1258" spans="1:14" x14ac:dyDescent="0.3">
      <c r="A1258" s="23" t="str">
        <f>VLOOKUP(C1258,销售员!A:C,3,0)</f>
        <v>广深</v>
      </c>
      <c r="B1258" s="29">
        <v>818883</v>
      </c>
      <c r="C1258" s="16" t="s">
        <v>97</v>
      </c>
      <c r="D1258" s="17" t="s">
        <v>1535</v>
      </c>
      <c r="E1258" s="17" t="s">
        <v>4165</v>
      </c>
      <c r="F1258" s="16" t="s">
        <v>1536</v>
      </c>
      <c r="G1258" s="16" t="s">
        <v>1537</v>
      </c>
      <c r="H1258" s="16" t="s">
        <v>1538</v>
      </c>
      <c r="I1258" s="16" t="s">
        <v>4159</v>
      </c>
      <c r="J1258" s="16" t="s">
        <v>79</v>
      </c>
      <c r="K1258" s="16">
        <v>0</v>
      </c>
      <c r="M1258" s="15" t="s">
        <v>94</v>
      </c>
      <c r="N1258" s="19">
        <v>45672.447951388902</v>
      </c>
    </row>
    <row r="1259" spans="1:14" x14ac:dyDescent="0.3">
      <c r="A1259" s="23" t="str">
        <f>VLOOKUP(C1259,销售员!A:C,3,0)</f>
        <v>广深</v>
      </c>
      <c r="B1259" s="29">
        <v>818883</v>
      </c>
      <c r="C1259" s="16" t="s">
        <v>97</v>
      </c>
      <c r="D1259" s="17" t="s">
        <v>1535</v>
      </c>
      <c r="E1259" s="17" t="s">
        <v>4165</v>
      </c>
      <c r="F1259" s="16" t="s">
        <v>1536</v>
      </c>
      <c r="G1259" s="16" t="s">
        <v>1537</v>
      </c>
      <c r="H1259" s="16" t="s">
        <v>1538</v>
      </c>
      <c r="I1259" s="16" t="s">
        <v>4161</v>
      </c>
      <c r="J1259" s="16" t="s">
        <v>79</v>
      </c>
      <c r="K1259" s="16">
        <v>153.05000000000001</v>
      </c>
      <c r="M1259" s="15" t="s">
        <v>94</v>
      </c>
      <c r="N1259" s="19">
        <v>45672.447951388902</v>
      </c>
    </row>
    <row r="1260" spans="1:14" x14ac:dyDescent="0.3">
      <c r="A1260" s="23" t="str">
        <f>VLOOKUP(C1260,销售员!A:C,3,0)</f>
        <v>广深</v>
      </c>
      <c r="B1260" s="29">
        <v>818883</v>
      </c>
      <c r="C1260" s="16" t="s">
        <v>97</v>
      </c>
      <c r="D1260" s="17" t="s">
        <v>1535</v>
      </c>
      <c r="E1260" s="17" t="s">
        <v>4165</v>
      </c>
      <c r="F1260" s="16" t="s">
        <v>1536</v>
      </c>
      <c r="G1260" s="16" t="s">
        <v>1537</v>
      </c>
      <c r="H1260" s="16" t="s">
        <v>1538</v>
      </c>
      <c r="I1260" s="16" t="s">
        <v>4160</v>
      </c>
      <c r="J1260" s="16" t="s">
        <v>79</v>
      </c>
      <c r="K1260" s="16">
        <v>174.28</v>
      </c>
      <c r="M1260" s="15" t="s">
        <v>94</v>
      </c>
      <c r="N1260" s="19">
        <v>45672.447951388902</v>
      </c>
    </row>
    <row r="1261" spans="1:14" x14ac:dyDescent="0.3">
      <c r="A1261" s="23" t="str">
        <f>VLOOKUP(C1261,销售员!A:C,3,0)</f>
        <v>京津冀</v>
      </c>
      <c r="B1261" s="29">
        <v>818929</v>
      </c>
      <c r="C1261" s="16" t="s">
        <v>471</v>
      </c>
      <c r="D1261" s="17" t="s">
        <v>1540</v>
      </c>
      <c r="E1261" s="17" t="s">
        <v>4165</v>
      </c>
      <c r="F1261" s="16" t="s">
        <v>1541</v>
      </c>
      <c r="G1261" s="16" t="s">
        <v>1542</v>
      </c>
      <c r="H1261" s="16" t="s">
        <v>1543</v>
      </c>
      <c r="I1261" s="16" t="s">
        <v>4158</v>
      </c>
      <c r="J1261" s="16" t="s">
        <v>79</v>
      </c>
      <c r="K1261" s="16">
        <v>1979.04</v>
      </c>
      <c r="L1261" s="18">
        <v>2114.64</v>
      </c>
      <c r="M1261" s="15" t="s">
        <v>127</v>
      </c>
      <c r="N1261" s="19">
        <v>45672.455659722204</v>
      </c>
    </row>
    <row r="1262" spans="1:14" x14ac:dyDescent="0.3">
      <c r="A1262" s="23" t="str">
        <f>VLOOKUP(C1262,销售员!A:C,3,0)</f>
        <v>京津冀</v>
      </c>
      <c r="B1262" s="29">
        <v>818929</v>
      </c>
      <c r="C1262" s="16" t="s">
        <v>471</v>
      </c>
      <c r="D1262" s="17" t="s">
        <v>1540</v>
      </c>
      <c r="E1262" s="17" t="s">
        <v>4165</v>
      </c>
      <c r="F1262" s="16" t="s">
        <v>1541</v>
      </c>
      <c r="G1262" s="16" t="s">
        <v>1542</v>
      </c>
      <c r="H1262" s="16" t="s">
        <v>1543</v>
      </c>
      <c r="I1262" s="16" t="s">
        <v>4159</v>
      </c>
      <c r="J1262" s="16" t="s">
        <v>79</v>
      </c>
      <c r="K1262" s="16">
        <v>0</v>
      </c>
      <c r="M1262" s="15" t="s">
        <v>127</v>
      </c>
      <c r="N1262" s="19">
        <v>45672.455659722204</v>
      </c>
    </row>
    <row r="1263" spans="1:14" x14ac:dyDescent="0.3">
      <c r="A1263" s="23" t="str">
        <f>VLOOKUP(C1263,销售员!A:C,3,0)</f>
        <v>京津冀</v>
      </c>
      <c r="B1263" s="29">
        <v>818929</v>
      </c>
      <c r="C1263" s="16" t="s">
        <v>471</v>
      </c>
      <c r="D1263" s="17" t="s">
        <v>1540</v>
      </c>
      <c r="E1263" s="17" t="s">
        <v>4165</v>
      </c>
      <c r="F1263" s="16" t="s">
        <v>1541</v>
      </c>
      <c r="G1263" s="16" t="s">
        <v>1542</v>
      </c>
      <c r="H1263" s="16" t="s">
        <v>1543</v>
      </c>
      <c r="I1263" s="16" t="s">
        <v>4161</v>
      </c>
      <c r="J1263" s="16" t="s">
        <v>79</v>
      </c>
      <c r="K1263" s="16">
        <v>10.3</v>
      </c>
      <c r="M1263" s="15" t="s">
        <v>127</v>
      </c>
      <c r="N1263" s="19">
        <v>45672.455659722204</v>
      </c>
    </row>
    <row r="1264" spans="1:14" x14ac:dyDescent="0.3">
      <c r="A1264" s="23" t="str">
        <f>VLOOKUP(C1264,销售员!A:C,3,0)</f>
        <v>京津冀</v>
      </c>
      <c r="B1264" s="29">
        <v>818929</v>
      </c>
      <c r="C1264" s="16" t="s">
        <v>471</v>
      </c>
      <c r="D1264" s="17" t="s">
        <v>1540</v>
      </c>
      <c r="E1264" s="17" t="s">
        <v>4165</v>
      </c>
      <c r="F1264" s="16" t="s">
        <v>1541</v>
      </c>
      <c r="G1264" s="16" t="s">
        <v>1542</v>
      </c>
      <c r="H1264" s="16" t="s">
        <v>1543</v>
      </c>
      <c r="I1264" s="16" t="s">
        <v>4160</v>
      </c>
      <c r="J1264" s="16" t="s">
        <v>79</v>
      </c>
      <c r="K1264" s="16">
        <v>30.13</v>
      </c>
      <c r="M1264" s="15" t="s">
        <v>127</v>
      </c>
      <c r="N1264" s="19">
        <v>45672.455659722204</v>
      </c>
    </row>
    <row r="1265" spans="1:14" x14ac:dyDescent="0.3">
      <c r="A1265" s="23" t="str">
        <f>VLOOKUP(C1265,销售员!A:C,3,0)</f>
        <v>沪浙</v>
      </c>
      <c r="B1265" s="29">
        <v>818919</v>
      </c>
      <c r="C1265" s="16" t="s">
        <v>246</v>
      </c>
      <c r="D1265" s="17" t="s">
        <v>2066</v>
      </c>
      <c r="E1265" s="17" t="s">
        <v>4165</v>
      </c>
      <c r="F1265" s="16" t="s">
        <v>2067</v>
      </c>
      <c r="G1265" s="16" t="s">
        <v>2068</v>
      </c>
      <c r="H1265" s="16" t="s">
        <v>2069</v>
      </c>
      <c r="I1265" s="16" t="s">
        <v>4158</v>
      </c>
      <c r="J1265" s="16" t="s">
        <v>79</v>
      </c>
      <c r="K1265" s="16">
        <v>64772.04</v>
      </c>
      <c r="L1265" s="18">
        <v>70397.52</v>
      </c>
      <c r="M1265" s="15" t="s">
        <v>1262</v>
      </c>
      <c r="N1265" s="19">
        <v>45672.465428240699</v>
      </c>
    </row>
    <row r="1266" spans="1:14" x14ac:dyDescent="0.3">
      <c r="A1266" s="23" t="str">
        <f>VLOOKUP(C1266,销售员!A:C,3,0)</f>
        <v>沪浙</v>
      </c>
      <c r="B1266" s="29">
        <v>818919</v>
      </c>
      <c r="C1266" s="16" t="s">
        <v>246</v>
      </c>
      <c r="D1266" s="17" t="s">
        <v>2066</v>
      </c>
      <c r="E1266" s="17" t="s">
        <v>4165</v>
      </c>
      <c r="F1266" s="16" t="s">
        <v>2067</v>
      </c>
      <c r="G1266" s="16" t="s">
        <v>2068</v>
      </c>
      <c r="H1266" s="16" t="s">
        <v>2069</v>
      </c>
      <c r="I1266" s="16" t="s">
        <v>4159</v>
      </c>
      <c r="J1266" s="16" t="s">
        <v>79</v>
      </c>
      <c r="K1266" s="16">
        <v>688.2</v>
      </c>
      <c r="M1266" s="15" t="s">
        <v>1262</v>
      </c>
      <c r="N1266" s="19">
        <v>45672.465428240699</v>
      </c>
    </row>
    <row r="1267" spans="1:14" x14ac:dyDescent="0.3">
      <c r="A1267" s="23" t="str">
        <f>VLOOKUP(C1267,销售员!A:C,3,0)</f>
        <v>沪浙</v>
      </c>
      <c r="B1267" s="29">
        <v>818919</v>
      </c>
      <c r="C1267" s="16" t="s">
        <v>246</v>
      </c>
      <c r="D1267" s="17" t="s">
        <v>2066</v>
      </c>
      <c r="E1267" s="17" t="s">
        <v>4165</v>
      </c>
      <c r="F1267" s="16" t="s">
        <v>2067</v>
      </c>
      <c r="G1267" s="16" t="s">
        <v>2068</v>
      </c>
      <c r="H1267" s="16" t="s">
        <v>2069</v>
      </c>
      <c r="I1267" s="16" t="s">
        <v>4161</v>
      </c>
      <c r="J1267" s="16" t="s">
        <v>79</v>
      </c>
      <c r="K1267" s="16">
        <v>772.32</v>
      </c>
      <c r="M1267" s="15" t="s">
        <v>1262</v>
      </c>
      <c r="N1267" s="19">
        <v>45672.465428240699</v>
      </c>
    </row>
    <row r="1268" spans="1:14" x14ac:dyDescent="0.3">
      <c r="A1268" s="23" t="str">
        <f>VLOOKUP(C1268,销售员!A:C,3,0)</f>
        <v>沪浙</v>
      </c>
      <c r="B1268" s="29">
        <v>818919</v>
      </c>
      <c r="C1268" s="16" t="s">
        <v>246</v>
      </c>
      <c r="D1268" s="17" t="s">
        <v>2066</v>
      </c>
      <c r="E1268" s="17" t="s">
        <v>4165</v>
      </c>
      <c r="F1268" s="16" t="s">
        <v>2067</v>
      </c>
      <c r="G1268" s="16" t="s">
        <v>2068</v>
      </c>
      <c r="H1268" s="16" t="s">
        <v>2069</v>
      </c>
      <c r="I1268" s="16" t="s">
        <v>4160</v>
      </c>
      <c r="J1268" s="16" t="s">
        <v>79</v>
      </c>
      <c r="K1268" s="16">
        <v>996.84</v>
      </c>
      <c r="M1268" s="15" t="s">
        <v>1262</v>
      </c>
      <c r="N1268" s="19">
        <v>45672.465428240699</v>
      </c>
    </row>
    <row r="1269" spans="1:14" x14ac:dyDescent="0.3">
      <c r="A1269" s="23" t="str">
        <f>VLOOKUP(C1269,销售员!A:C,3,0)</f>
        <v>鄂赣</v>
      </c>
      <c r="B1269" s="29">
        <v>818938</v>
      </c>
      <c r="C1269" s="16" t="s">
        <v>670</v>
      </c>
      <c r="D1269" s="17" t="s">
        <v>1550</v>
      </c>
      <c r="E1269" s="17" t="s">
        <v>4165</v>
      </c>
      <c r="F1269" s="16" t="s">
        <v>1551</v>
      </c>
      <c r="G1269" s="16" t="s">
        <v>1552</v>
      </c>
      <c r="H1269" s="16" t="s">
        <v>1553</v>
      </c>
      <c r="I1269" s="16" t="s">
        <v>4158</v>
      </c>
      <c r="J1269" s="16" t="s">
        <v>79</v>
      </c>
      <c r="K1269" s="16">
        <v>21843.599999999999</v>
      </c>
      <c r="L1269" s="18">
        <v>25536.77</v>
      </c>
      <c r="M1269" s="15" t="s">
        <v>1262</v>
      </c>
      <c r="N1269" s="19">
        <v>45672.485381944403</v>
      </c>
    </row>
    <row r="1270" spans="1:14" x14ac:dyDescent="0.3">
      <c r="A1270" s="23" t="str">
        <f>VLOOKUP(C1270,销售员!A:C,3,0)</f>
        <v>鄂赣</v>
      </c>
      <c r="B1270" s="29">
        <v>818938</v>
      </c>
      <c r="C1270" s="16" t="s">
        <v>670</v>
      </c>
      <c r="D1270" s="17" t="s">
        <v>1550</v>
      </c>
      <c r="E1270" s="17" t="s">
        <v>4165</v>
      </c>
      <c r="F1270" s="16" t="s">
        <v>1551</v>
      </c>
      <c r="G1270" s="16" t="s">
        <v>1552</v>
      </c>
      <c r="H1270" s="16" t="s">
        <v>1553</v>
      </c>
      <c r="I1270" s="16" t="s">
        <v>4159</v>
      </c>
      <c r="J1270" s="16" t="s">
        <v>79</v>
      </c>
      <c r="K1270" s="16">
        <v>1974.26</v>
      </c>
      <c r="M1270" s="15" t="s">
        <v>1262</v>
      </c>
      <c r="N1270" s="19">
        <v>45672.485381944403</v>
      </c>
    </row>
    <row r="1271" spans="1:14" x14ac:dyDescent="0.3">
      <c r="A1271" s="23" t="str">
        <f>VLOOKUP(C1271,销售员!A:C,3,0)</f>
        <v>鄂赣</v>
      </c>
      <c r="B1271" s="29">
        <v>818938</v>
      </c>
      <c r="C1271" s="16" t="s">
        <v>670</v>
      </c>
      <c r="D1271" s="17" t="s">
        <v>1550</v>
      </c>
      <c r="E1271" s="17" t="s">
        <v>4165</v>
      </c>
      <c r="F1271" s="16" t="s">
        <v>1551</v>
      </c>
      <c r="G1271" s="16" t="s">
        <v>1552</v>
      </c>
      <c r="H1271" s="16" t="s">
        <v>1553</v>
      </c>
      <c r="I1271" s="16" t="s">
        <v>4161</v>
      </c>
      <c r="J1271" s="16" t="s">
        <v>79</v>
      </c>
      <c r="K1271" s="16">
        <v>207.03</v>
      </c>
      <c r="M1271" s="15" t="s">
        <v>1262</v>
      </c>
      <c r="N1271" s="19">
        <v>45672.485381944403</v>
      </c>
    </row>
    <row r="1272" spans="1:14" x14ac:dyDescent="0.3">
      <c r="A1272" s="23" t="str">
        <f>VLOOKUP(C1272,销售员!A:C,3,0)</f>
        <v>鄂赣</v>
      </c>
      <c r="B1272" s="29">
        <v>818938</v>
      </c>
      <c r="C1272" s="16" t="s">
        <v>670</v>
      </c>
      <c r="D1272" s="17" t="s">
        <v>1550</v>
      </c>
      <c r="E1272" s="17" t="s">
        <v>4165</v>
      </c>
      <c r="F1272" s="16" t="s">
        <v>1551</v>
      </c>
      <c r="G1272" s="16" t="s">
        <v>1552</v>
      </c>
      <c r="H1272" s="16" t="s">
        <v>1553</v>
      </c>
      <c r="I1272" s="16" t="s">
        <v>4160</v>
      </c>
      <c r="J1272" s="16" t="s">
        <v>79</v>
      </c>
      <c r="K1272" s="16">
        <v>362.72</v>
      </c>
      <c r="M1272" s="15" t="s">
        <v>1262</v>
      </c>
      <c r="N1272" s="19">
        <v>45672.485381944403</v>
      </c>
    </row>
    <row r="1273" spans="1:14" x14ac:dyDescent="0.3">
      <c r="A1273" s="23" t="str">
        <f>VLOOKUP(C1273,销售员!A:C,3,0)</f>
        <v>京津冀</v>
      </c>
      <c r="B1273" s="29">
        <v>818955</v>
      </c>
      <c r="C1273" s="16" t="s">
        <v>1008</v>
      </c>
      <c r="D1273" s="17" t="s">
        <v>1555</v>
      </c>
      <c r="E1273" s="17" t="s">
        <v>4165</v>
      </c>
      <c r="F1273" s="16" t="s">
        <v>1556</v>
      </c>
      <c r="G1273" s="16" t="s">
        <v>1557</v>
      </c>
      <c r="H1273" s="16" t="s">
        <v>1558</v>
      </c>
      <c r="I1273" s="16" t="s">
        <v>4158</v>
      </c>
      <c r="J1273" s="16" t="s">
        <v>79</v>
      </c>
      <c r="K1273" s="16">
        <v>26541.54</v>
      </c>
      <c r="L1273" s="18">
        <v>29015.81</v>
      </c>
      <c r="M1273" s="15" t="s">
        <v>127</v>
      </c>
      <c r="N1273" s="19">
        <v>45672.582743055602</v>
      </c>
    </row>
    <row r="1274" spans="1:14" x14ac:dyDescent="0.3">
      <c r="A1274" s="23" t="str">
        <f>VLOOKUP(C1274,销售员!A:C,3,0)</f>
        <v>京津冀</v>
      </c>
      <c r="B1274" s="29">
        <v>818955</v>
      </c>
      <c r="C1274" s="16" t="s">
        <v>1008</v>
      </c>
      <c r="D1274" s="17" t="s">
        <v>1555</v>
      </c>
      <c r="E1274" s="17" t="s">
        <v>4165</v>
      </c>
      <c r="F1274" s="16" t="s">
        <v>1556</v>
      </c>
      <c r="G1274" s="16" t="s">
        <v>1557</v>
      </c>
      <c r="H1274" s="16" t="s">
        <v>1558</v>
      </c>
      <c r="I1274" s="16" t="s">
        <v>4159</v>
      </c>
      <c r="J1274" s="16" t="s">
        <v>79</v>
      </c>
      <c r="K1274" s="16">
        <v>403.37</v>
      </c>
      <c r="M1274" s="15" t="s">
        <v>127</v>
      </c>
      <c r="N1274" s="19">
        <v>45672.582743055602</v>
      </c>
    </row>
    <row r="1275" spans="1:14" x14ac:dyDescent="0.3">
      <c r="A1275" s="23" t="str">
        <f>VLOOKUP(C1275,销售员!A:C,3,0)</f>
        <v>京津冀</v>
      </c>
      <c r="B1275" s="29">
        <v>818955</v>
      </c>
      <c r="C1275" s="16" t="s">
        <v>1008</v>
      </c>
      <c r="D1275" s="17" t="s">
        <v>1555</v>
      </c>
      <c r="E1275" s="17" t="s">
        <v>4165</v>
      </c>
      <c r="F1275" s="16" t="s">
        <v>1556</v>
      </c>
      <c r="G1275" s="16" t="s">
        <v>1557</v>
      </c>
      <c r="H1275" s="16" t="s">
        <v>1558</v>
      </c>
      <c r="I1275" s="16" t="s">
        <v>4161</v>
      </c>
      <c r="J1275" s="16" t="s">
        <v>79</v>
      </c>
      <c r="K1275" s="16">
        <v>354.9</v>
      </c>
      <c r="M1275" s="15" t="s">
        <v>127</v>
      </c>
      <c r="N1275" s="19">
        <v>45672.582743055602</v>
      </c>
    </row>
    <row r="1276" spans="1:14" x14ac:dyDescent="0.3">
      <c r="A1276" s="23" t="str">
        <f>VLOOKUP(C1276,销售员!A:C,3,0)</f>
        <v>京津冀</v>
      </c>
      <c r="B1276" s="29">
        <v>818955</v>
      </c>
      <c r="C1276" s="16" t="s">
        <v>1008</v>
      </c>
      <c r="D1276" s="17" t="s">
        <v>1555</v>
      </c>
      <c r="E1276" s="17" t="s">
        <v>4165</v>
      </c>
      <c r="F1276" s="16" t="s">
        <v>1556</v>
      </c>
      <c r="G1276" s="16" t="s">
        <v>1557</v>
      </c>
      <c r="H1276" s="16" t="s">
        <v>1558</v>
      </c>
      <c r="I1276" s="16" t="s">
        <v>4160</v>
      </c>
      <c r="J1276" s="16" t="s">
        <v>79</v>
      </c>
      <c r="K1276" s="16">
        <v>410.3</v>
      </c>
      <c r="M1276" s="15" t="s">
        <v>127</v>
      </c>
      <c r="N1276" s="19">
        <v>45672.582743055602</v>
      </c>
    </row>
    <row r="1277" spans="1:14" x14ac:dyDescent="0.3">
      <c r="A1277" s="23" t="str">
        <f>VLOOKUP(C1277,销售员!A:C,3,0)</f>
        <v>晋蒙宁</v>
      </c>
      <c r="B1277" s="29">
        <v>818970</v>
      </c>
      <c r="C1277" s="16" t="s">
        <v>362</v>
      </c>
      <c r="D1277" s="17" t="s">
        <v>363</v>
      </c>
      <c r="E1277" s="17" t="s">
        <v>4165</v>
      </c>
      <c r="F1277" s="16" t="s">
        <v>364</v>
      </c>
      <c r="G1277" s="16" t="s">
        <v>365</v>
      </c>
      <c r="H1277" s="16" t="s">
        <v>366</v>
      </c>
      <c r="I1277" s="16" t="s">
        <v>4158</v>
      </c>
      <c r="J1277" s="16" t="s">
        <v>79</v>
      </c>
      <c r="K1277" s="16">
        <v>387868.89</v>
      </c>
      <c r="L1277" s="18">
        <v>446424.08</v>
      </c>
      <c r="M1277" s="15" t="s">
        <v>127</v>
      </c>
      <c r="N1277" s="19">
        <v>45672.5847222222</v>
      </c>
    </row>
    <row r="1278" spans="1:14" x14ac:dyDescent="0.3">
      <c r="A1278" s="23" t="str">
        <f>VLOOKUP(C1278,销售员!A:C,3,0)</f>
        <v>晋蒙宁</v>
      </c>
      <c r="B1278" s="29">
        <v>818970</v>
      </c>
      <c r="C1278" s="16" t="s">
        <v>362</v>
      </c>
      <c r="D1278" s="17" t="s">
        <v>363</v>
      </c>
      <c r="E1278" s="17" t="s">
        <v>4165</v>
      </c>
      <c r="F1278" s="16" t="s">
        <v>364</v>
      </c>
      <c r="G1278" s="16" t="s">
        <v>365</v>
      </c>
      <c r="H1278" s="16" t="s">
        <v>366</v>
      </c>
      <c r="I1278" s="16" t="s">
        <v>4159</v>
      </c>
      <c r="J1278" s="16" t="s">
        <v>79</v>
      </c>
      <c r="K1278" s="16">
        <v>21985.119999999999</v>
      </c>
      <c r="M1278" s="15" t="s">
        <v>127</v>
      </c>
      <c r="N1278" s="19">
        <v>45672.5847222222</v>
      </c>
    </row>
    <row r="1279" spans="1:14" x14ac:dyDescent="0.3">
      <c r="A1279" s="23" t="str">
        <f>VLOOKUP(C1279,销售员!A:C,3,0)</f>
        <v>晋蒙宁</v>
      </c>
      <c r="B1279" s="29">
        <v>818970</v>
      </c>
      <c r="C1279" s="16" t="s">
        <v>362</v>
      </c>
      <c r="D1279" s="17" t="s">
        <v>363</v>
      </c>
      <c r="E1279" s="17" t="s">
        <v>4165</v>
      </c>
      <c r="F1279" s="16" t="s">
        <v>364</v>
      </c>
      <c r="G1279" s="16" t="s">
        <v>365</v>
      </c>
      <c r="H1279" s="16" t="s">
        <v>366</v>
      </c>
      <c r="I1279" s="16" t="s">
        <v>4161</v>
      </c>
      <c r="J1279" s="16" t="s">
        <v>79</v>
      </c>
      <c r="K1279" s="16">
        <v>4384.83</v>
      </c>
      <c r="M1279" s="15" t="s">
        <v>127</v>
      </c>
      <c r="N1279" s="19">
        <v>45672.5847222222</v>
      </c>
    </row>
    <row r="1280" spans="1:14" x14ac:dyDescent="0.3">
      <c r="A1280" s="23" t="str">
        <f>VLOOKUP(C1280,销售员!A:C,3,0)</f>
        <v>晋蒙宁</v>
      </c>
      <c r="B1280" s="29">
        <v>818970</v>
      </c>
      <c r="C1280" s="16" t="s">
        <v>362</v>
      </c>
      <c r="D1280" s="17" t="s">
        <v>363</v>
      </c>
      <c r="E1280" s="17" t="s">
        <v>4165</v>
      </c>
      <c r="F1280" s="16" t="s">
        <v>364</v>
      </c>
      <c r="G1280" s="16" t="s">
        <v>365</v>
      </c>
      <c r="H1280" s="16" t="s">
        <v>366</v>
      </c>
      <c r="I1280" s="16" t="s">
        <v>4160</v>
      </c>
      <c r="J1280" s="16" t="s">
        <v>79</v>
      </c>
      <c r="K1280" s="16">
        <v>6245.12</v>
      </c>
      <c r="M1280" s="15" t="s">
        <v>127</v>
      </c>
      <c r="N1280" s="19">
        <v>45672.5847222222</v>
      </c>
    </row>
    <row r="1281" spans="1:14" x14ac:dyDescent="0.3">
      <c r="A1281" s="23" t="str">
        <f>VLOOKUP(C1281,销售员!A:C,3,0)</f>
        <v>黑吉辽</v>
      </c>
      <c r="B1281" s="29">
        <v>818974</v>
      </c>
      <c r="C1281" s="16" t="s">
        <v>569</v>
      </c>
      <c r="D1281" s="17" t="s">
        <v>2560</v>
      </c>
      <c r="E1281" s="17" t="s">
        <v>4171</v>
      </c>
      <c r="F1281" s="16" t="s">
        <v>2561</v>
      </c>
      <c r="G1281" s="16" t="s">
        <v>2562</v>
      </c>
      <c r="H1281" s="16" t="s">
        <v>4212</v>
      </c>
      <c r="I1281" s="16" t="s">
        <v>4158</v>
      </c>
      <c r="J1281" s="16" t="s">
        <v>79</v>
      </c>
      <c r="K1281" s="16">
        <v>2483726.0299999998</v>
      </c>
      <c r="L1281" s="18">
        <v>2742852.09</v>
      </c>
      <c r="M1281" s="15" t="s">
        <v>127</v>
      </c>
      <c r="N1281" s="19">
        <v>45672.586134259298</v>
      </c>
    </row>
    <row r="1282" spans="1:14" x14ac:dyDescent="0.3">
      <c r="A1282" s="23" t="str">
        <f>VLOOKUP(C1282,销售员!A:C,3,0)</f>
        <v>黑吉辽</v>
      </c>
      <c r="B1282" s="29">
        <v>818974</v>
      </c>
      <c r="C1282" s="16" t="s">
        <v>569</v>
      </c>
      <c r="D1282" s="17" t="s">
        <v>2560</v>
      </c>
      <c r="E1282" s="17" t="s">
        <v>4171</v>
      </c>
      <c r="F1282" s="16" t="s">
        <v>2561</v>
      </c>
      <c r="G1282" s="16" t="s">
        <v>2562</v>
      </c>
      <c r="H1282" s="16" t="s">
        <v>4212</v>
      </c>
      <c r="I1282" s="16" t="s">
        <v>4159</v>
      </c>
      <c r="J1282" s="16" t="s">
        <v>79</v>
      </c>
      <c r="K1282" s="16">
        <v>136929.82</v>
      </c>
      <c r="M1282" s="15" t="s">
        <v>127</v>
      </c>
      <c r="N1282" s="19">
        <v>45672.586134259298</v>
      </c>
    </row>
    <row r="1283" spans="1:14" x14ac:dyDescent="0.3">
      <c r="A1283" s="23" t="str">
        <f>VLOOKUP(C1283,销售员!A:C,3,0)</f>
        <v>黑吉辽</v>
      </c>
      <c r="B1283" s="29">
        <v>818974</v>
      </c>
      <c r="C1283" s="16" t="s">
        <v>569</v>
      </c>
      <c r="D1283" s="17" t="s">
        <v>2560</v>
      </c>
      <c r="E1283" s="17" t="s">
        <v>4171</v>
      </c>
      <c r="F1283" s="16" t="s">
        <v>2561</v>
      </c>
      <c r="G1283" s="16" t="s">
        <v>2562</v>
      </c>
      <c r="H1283" s="16" t="s">
        <v>4212</v>
      </c>
      <c r="I1283" s="16" t="s">
        <v>4161</v>
      </c>
      <c r="J1283" s="16" t="s">
        <v>79</v>
      </c>
      <c r="K1283" s="16">
        <v>0</v>
      </c>
      <c r="M1283" s="15" t="s">
        <v>127</v>
      </c>
      <c r="N1283" s="19">
        <v>45672.586134259298</v>
      </c>
    </row>
    <row r="1284" spans="1:14" x14ac:dyDescent="0.3">
      <c r="A1284" s="23" t="str">
        <f>VLOOKUP(C1284,销售员!A:C,3,0)</f>
        <v>黑吉辽</v>
      </c>
      <c r="B1284" s="29">
        <v>818974</v>
      </c>
      <c r="C1284" s="16" t="s">
        <v>569</v>
      </c>
      <c r="D1284" s="17" t="s">
        <v>2560</v>
      </c>
      <c r="E1284" s="17" t="s">
        <v>4171</v>
      </c>
      <c r="F1284" s="16" t="s">
        <v>2561</v>
      </c>
      <c r="G1284" s="16" t="s">
        <v>2562</v>
      </c>
      <c r="H1284" s="16" t="s">
        <v>4212</v>
      </c>
      <c r="I1284" s="16" t="s">
        <v>4160</v>
      </c>
      <c r="J1284" s="16" t="s">
        <v>79</v>
      </c>
      <c r="K1284" s="16">
        <v>39908.03</v>
      </c>
      <c r="M1284" s="15" t="s">
        <v>127</v>
      </c>
      <c r="N1284" s="19">
        <v>45672.586134259298</v>
      </c>
    </row>
    <row r="1285" spans="1:14" x14ac:dyDescent="0.3">
      <c r="A1285" s="23" t="str">
        <f>VLOOKUP(C1285,销售员!A:C,3,0)</f>
        <v>黑吉辽</v>
      </c>
      <c r="B1285" s="29">
        <v>818974</v>
      </c>
      <c r="C1285" s="16" t="s">
        <v>569</v>
      </c>
      <c r="D1285" s="17" t="s">
        <v>2560</v>
      </c>
      <c r="E1285" s="17" t="s">
        <v>4171</v>
      </c>
      <c r="F1285" s="16" t="s">
        <v>2561</v>
      </c>
      <c r="G1285" s="16" t="s">
        <v>2562</v>
      </c>
      <c r="H1285" s="16" t="s">
        <v>4213</v>
      </c>
      <c r="I1285" s="16" t="s">
        <v>4158</v>
      </c>
      <c r="J1285" s="16" t="s">
        <v>79</v>
      </c>
      <c r="K1285" s="16">
        <v>1348752.8</v>
      </c>
      <c r="L1285" s="18">
        <v>1482370.94</v>
      </c>
      <c r="M1285" s="15" t="s">
        <v>127</v>
      </c>
      <c r="N1285" s="19">
        <v>45672.586134259298</v>
      </c>
    </row>
    <row r="1286" spans="1:14" x14ac:dyDescent="0.3">
      <c r="A1286" s="23" t="str">
        <f>VLOOKUP(C1286,销售员!A:C,3,0)</f>
        <v>黑吉辽</v>
      </c>
      <c r="B1286" s="29">
        <v>818974</v>
      </c>
      <c r="C1286" s="16" t="s">
        <v>569</v>
      </c>
      <c r="D1286" s="17" t="s">
        <v>2560</v>
      </c>
      <c r="E1286" s="17" t="s">
        <v>4171</v>
      </c>
      <c r="F1286" s="16" t="s">
        <v>2561</v>
      </c>
      <c r="G1286" s="16" t="s">
        <v>2562</v>
      </c>
      <c r="H1286" s="16" t="s">
        <v>4213</v>
      </c>
      <c r="I1286" s="16" t="s">
        <v>4159</v>
      </c>
      <c r="J1286" s="16" t="s">
        <v>79</v>
      </c>
      <c r="K1286" s="16">
        <v>67577.22</v>
      </c>
      <c r="M1286" s="15" t="s">
        <v>127</v>
      </c>
      <c r="N1286" s="19">
        <v>45672.586134259298</v>
      </c>
    </row>
    <row r="1287" spans="1:14" x14ac:dyDescent="0.3">
      <c r="A1287" s="23" t="str">
        <f>VLOOKUP(C1287,销售员!A:C,3,0)</f>
        <v>黑吉辽</v>
      </c>
      <c r="B1287" s="29">
        <v>818974</v>
      </c>
      <c r="C1287" s="16" t="s">
        <v>569</v>
      </c>
      <c r="D1287" s="17" t="s">
        <v>2560</v>
      </c>
      <c r="E1287" s="17" t="s">
        <v>4171</v>
      </c>
      <c r="F1287" s="16" t="s">
        <v>2561</v>
      </c>
      <c r="G1287" s="16" t="s">
        <v>2562</v>
      </c>
      <c r="H1287" s="16" t="s">
        <v>4213</v>
      </c>
      <c r="I1287" s="16" t="s">
        <v>4161</v>
      </c>
      <c r="J1287" s="16" t="s">
        <v>79</v>
      </c>
      <c r="K1287" s="16">
        <v>0</v>
      </c>
      <c r="M1287" s="15" t="s">
        <v>127</v>
      </c>
      <c r="N1287" s="19">
        <v>45672.586134259298</v>
      </c>
    </row>
    <row r="1288" spans="1:14" x14ac:dyDescent="0.3">
      <c r="A1288" s="23" t="str">
        <f>VLOOKUP(C1288,销售员!A:C,3,0)</f>
        <v>黑吉辽</v>
      </c>
      <c r="B1288" s="29">
        <v>818974</v>
      </c>
      <c r="C1288" s="16" t="s">
        <v>569</v>
      </c>
      <c r="D1288" s="17" t="s">
        <v>2560</v>
      </c>
      <c r="E1288" s="17" t="s">
        <v>4171</v>
      </c>
      <c r="F1288" s="16" t="s">
        <v>2561</v>
      </c>
      <c r="G1288" s="16" t="s">
        <v>2562</v>
      </c>
      <c r="H1288" s="16" t="s">
        <v>4213</v>
      </c>
      <c r="I1288" s="16" t="s">
        <v>4160</v>
      </c>
      <c r="J1288" s="16" t="s">
        <v>79</v>
      </c>
      <c r="K1288" s="16">
        <v>21568.400000000001</v>
      </c>
      <c r="M1288" s="15" t="s">
        <v>127</v>
      </c>
      <c r="N1288" s="19">
        <v>45672.586134259298</v>
      </c>
    </row>
    <row r="1289" spans="1:14" x14ac:dyDescent="0.3">
      <c r="A1289" s="23" t="str">
        <f>VLOOKUP(C1289,销售员!A:C,3,0)</f>
        <v>苏皖</v>
      </c>
      <c r="B1289" s="29">
        <v>818979</v>
      </c>
      <c r="C1289" s="16" t="s">
        <v>558</v>
      </c>
      <c r="D1289" s="17" t="s">
        <v>1564</v>
      </c>
      <c r="E1289" s="17" t="s">
        <v>4165</v>
      </c>
      <c r="F1289" s="16" t="s">
        <v>1565</v>
      </c>
      <c r="G1289" s="16" t="s">
        <v>1566</v>
      </c>
      <c r="H1289" s="16" t="s">
        <v>1567</v>
      </c>
      <c r="I1289" s="16" t="s">
        <v>4166</v>
      </c>
      <c r="J1289" s="16" t="s">
        <v>79</v>
      </c>
      <c r="K1289" s="16">
        <v>8672.44</v>
      </c>
      <c r="L1289" s="18">
        <v>9219.4</v>
      </c>
      <c r="M1289" s="15" t="s">
        <v>83</v>
      </c>
      <c r="N1289" s="19">
        <v>45672.597581018497</v>
      </c>
    </row>
    <row r="1290" spans="1:14" x14ac:dyDescent="0.3">
      <c r="A1290" s="23" t="str">
        <f>VLOOKUP(C1290,销售员!A:C,3,0)</f>
        <v>苏皖</v>
      </c>
      <c r="B1290" s="29">
        <v>818979</v>
      </c>
      <c r="C1290" s="16" t="s">
        <v>558</v>
      </c>
      <c r="D1290" s="17" t="s">
        <v>1564</v>
      </c>
      <c r="E1290" s="17" t="s">
        <v>4165</v>
      </c>
      <c r="F1290" s="16" t="s">
        <v>1565</v>
      </c>
      <c r="G1290" s="16" t="s">
        <v>1566</v>
      </c>
      <c r="H1290" s="16" t="s">
        <v>1567</v>
      </c>
      <c r="I1290" s="16" t="s">
        <v>4167</v>
      </c>
      <c r="J1290" s="16" t="s">
        <v>79</v>
      </c>
      <c r="K1290" s="16">
        <v>0</v>
      </c>
      <c r="M1290" s="15" t="s">
        <v>83</v>
      </c>
      <c r="N1290" s="19">
        <v>45672.597581018497</v>
      </c>
    </row>
    <row r="1291" spans="1:14" x14ac:dyDescent="0.3">
      <c r="A1291" s="23" t="str">
        <f>VLOOKUP(C1291,销售员!A:C,3,0)</f>
        <v>苏皖</v>
      </c>
      <c r="B1291" s="29">
        <v>818979</v>
      </c>
      <c r="C1291" s="16" t="s">
        <v>558</v>
      </c>
      <c r="D1291" s="17" t="s">
        <v>1564</v>
      </c>
      <c r="E1291" s="17" t="s">
        <v>4165</v>
      </c>
      <c r="F1291" s="16" t="s">
        <v>1565</v>
      </c>
      <c r="G1291" s="16" t="s">
        <v>1566</v>
      </c>
      <c r="H1291" s="16" t="s">
        <v>1567</v>
      </c>
      <c r="I1291" s="16" t="s">
        <v>4161</v>
      </c>
      <c r="J1291" s="16" t="s">
        <v>79</v>
      </c>
      <c r="K1291" s="16">
        <v>112.74172</v>
      </c>
      <c r="M1291" s="15" t="s">
        <v>83</v>
      </c>
      <c r="N1291" s="19">
        <v>45672.597581018497</v>
      </c>
    </row>
    <row r="1292" spans="1:14" x14ac:dyDescent="0.3">
      <c r="A1292" s="23" t="str">
        <f>VLOOKUP(C1292,销售员!A:C,3,0)</f>
        <v>苏皖</v>
      </c>
      <c r="B1292" s="29">
        <v>818979</v>
      </c>
      <c r="C1292" s="16" t="s">
        <v>558</v>
      </c>
      <c r="D1292" s="17" t="s">
        <v>1564</v>
      </c>
      <c r="E1292" s="17" t="s">
        <v>4165</v>
      </c>
      <c r="F1292" s="16" t="s">
        <v>1565</v>
      </c>
      <c r="G1292" s="16" t="s">
        <v>1566</v>
      </c>
      <c r="H1292" s="16" t="s">
        <v>1567</v>
      </c>
      <c r="I1292" s="16" t="s">
        <v>4160</v>
      </c>
      <c r="J1292" s="16" t="s">
        <v>79</v>
      </c>
      <c r="K1292" s="16">
        <v>130.0866</v>
      </c>
      <c r="M1292" s="15" t="s">
        <v>83</v>
      </c>
      <c r="N1292" s="19">
        <v>45672.597581018497</v>
      </c>
    </row>
    <row r="1293" spans="1:14" x14ac:dyDescent="0.3">
      <c r="A1293" s="23" t="str">
        <f>VLOOKUP(C1293,销售员!A:C,3,0)</f>
        <v>沪浙</v>
      </c>
      <c r="B1293" s="29">
        <v>819005</v>
      </c>
      <c r="C1293" s="16" t="s">
        <v>157</v>
      </c>
      <c r="D1293" s="17" t="s">
        <v>2368</v>
      </c>
      <c r="E1293" s="17" t="s">
        <v>4165</v>
      </c>
      <c r="F1293" s="16" t="s">
        <v>2369</v>
      </c>
      <c r="G1293" s="16" t="s">
        <v>2370</v>
      </c>
      <c r="H1293" s="16" t="s">
        <v>2371</v>
      </c>
      <c r="I1293" s="16" t="s">
        <v>4158</v>
      </c>
      <c r="J1293" s="16" t="s">
        <v>79</v>
      </c>
      <c r="K1293" s="16">
        <v>332441.88</v>
      </c>
      <c r="L1293" s="18">
        <v>386067.52</v>
      </c>
      <c r="M1293" s="15" t="s">
        <v>1262</v>
      </c>
      <c r="N1293" s="19">
        <v>45672.648969907401</v>
      </c>
    </row>
    <row r="1294" spans="1:14" x14ac:dyDescent="0.3">
      <c r="A1294" s="23" t="str">
        <f>VLOOKUP(C1294,销售员!A:C,3,0)</f>
        <v>沪浙</v>
      </c>
      <c r="B1294" s="29">
        <v>819005</v>
      </c>
      <c r="C1294" s="16" t="s">
        <v>157</v>
      </c>
      <c r="D1294" s="17" t="s">
        <v>2368</v>
      </c>
      <c r="E1294" s="17" t="s">
        <v>4165</v>
      </c>
      <c r="F1294" s="16" t="s">
        <v>2369</v>
      </c>
      <c r="G1294" s="16" t="s">
        <v>2370</v>
      </c>
      <c r="H1294" s="16" t="s">
        <v>2371</v>
      </c>
      <c r="I1294" s="16" t="s">
        <v>4159</v>
      </c>
      <c r="J1294" s="16" t="s">
        <v>79</v>
      </c>
      <c r="K1294" s="16">
        <v>27181.22</v>
      </c>
      <c r="M1294" s="15" t="s">
        <v>1262</v>
      </c>
      <c r="N1294" s="19">
        <v>45672.648969907401</v>
      </c>
    </row>
    <row r="1295" spans="1:14" x14ac:dyDescent="0.3">
      <c r="A1295" s="23" t="str">
        <f>VLOOKUP(C1295,销售员!A:C,3,0)</f>
        <v>沪浙</v>
      </c>
      <c r="B1295" s="29">
        <v>819005</v>
      </c>
      <c r="C1295" s="16" t="s">
        <v>157</v>
      </c>
      <c r="D1295" s="17" t="s">
        <v>2368</v>
      </c>
      <c r="E1295" s="17" t="s">
        <v>4165</v>
      </c>
      <c r="F1295" s="16" t="s">
        <v>2369</v>
      </c>
      <c r="G1295" s="16" t="s">
        <v>2370</v>
      </c>
      <c r="H1295" s="16" t="s">
        <v>2371</v>
      </c>
      <c r="I1295" s="16" t="s">
        <v>4161</v>
      </c>
      <c r="J1295" s="16" t="s">
        <v>79</v>
      </c>
      <c r="K1295" s="16">
        <v>3593.36</v>
      </c>
      <c r="M1295" s="15" t="s">
        <v>1262</v>
      </c>
      <c r="N1295" s="19">
        <v>45672.648969907401</v>
      </c>
    </row>
    <row r="1296" spans="1:14" x14ac:dyDescent="0.3">
      <c r="A1296" s="23" t="str">
        <f>VLOOKUP(C1296,销售员!A:C,3,0)</f>
        <v>沪浙</v>
      </c>
      <c r="B1296" s="29">
        <v>819005</v>
      </c>
      <c r="C1296" s="16" t="s">
        <v>157</v>
      </c>
      <c r="D1296" s="17" t="s">
        <v>2368</v>
      </c>
      <c r="E1296" s="17" t="s">
        <v>4165</v>
      </c>
      <c r="F1296" s="16" t="s">
        <v>2369</v>
      </c>
      <c r="G1296" s="16" t="s">
        <v>2370</v>
      </c>
      <c r="H1296" s="16" t="s">
        <v>2371</v>
      </c>
      <c r="I1296" s="16" t="s">
        <v>4160</v>
      </c>
      <c r="J1296" s="16" t="s">
        <v>79</v>
      </c>
      <c r="K1296" s="16">
        <v>5477.92</v>
      </c>
      <c r="M1296" s="15" t="s">
        <v>1262</v>
      </c>
      <c r="N1296" s="19">
        <v>45672.648969907401</v>
      </c>
    </row>
    <row r="1297" spans="1:14" x14ac:dyDescent="0.3">
      <c r="A1297" s="23" t="str">
        <f>VLOOKUP(C1297,销售员!A:C,3,0)</f>
        <v>京津冀</v>
      </c>
      <c r="B1297" s="29">
        <v>819010</v>
      </c>
      <c r="C1297" s="16" t="s">
        <v>471</v>
      </c>
      <c r="D1297" s="17" t="s">
        <v>512</v>
      </c>
      <c r="E1297" s="17" t="s">
        <v>4165</v>
      </c>
      <c r="F1297" s="16" t="s">
        <v>513</v>
      </c>
      <c r="G1297" s="16" t="s">
        <v>514</v>
      </c>
      <c r="H1297" s="16" t="s">
        <v>515</v>
      </c>
      <c r="I1297" s="16" t="s">
        <v>4158</v>
      </c>
      <c r="J1297" s="16" t="s">
        <v>79</v>
      </c>
      <c r="K1297" s="16">
        <v>12429.34</v>
      </c>
      <c r="L1297" s="18">
        <v>14868</v>
      </c>
      <c r="M1297" s="15" t="s">
        <v>127</v>
      </c>
      <c r="N1297" s="19">
        <v>45672.6543171296</v>
      </c>
    </row>
    <row r="1298" spans="1:14" x14ac:dyDescent="0.3">
      <c r="A1298" s="23" t="str">
        <f>VLOOKUP(C1298,销售员!A:C,3,0)</f>
        <v>京津冀</v>
      </c>
      <c r="B1298" s="29">
        <v>819010</v>
      </c>
      <c r="C1298" s="16" t="s">
        <v>471</v>
      </c>
      <c r="D1298" s="17" t="s">
        <v>512</v>
      </c>
      <c r="E1298" s="17" t="s">
        <v>4165</v>
      </c>
      <c r="F1298" s="16" t="s">
        <v>513</v>
      </c>
      <c r="G1298" s="16" t="s">
        <v>514</v>
      </c>
      <c r="H1298" s="16" t="s">
        <v>515</v>
      </c>
      <c r="I1298" s="16" t="s">
        <v>4159</v>
      </c>
      <c r="J1298" s="16" t="s">
        <v>79</v>
      </c>
      <c r="K1298" s="16">
        <v>1399.72</v>
      </c>
      <c r="M1298" s="15" t="s">
        <v>127</v>
      </c>
      <c r="N1298" s="19">
        <v>45672.6543171296</v>
      </c>
    </row>
    <row r="1299" spans="1:14" x14ac:dyDescent="0.3">
      <c r="A1299" s="23" t="str">
        <f>VLOOKUP(C1299,销售员!A:C,3,0)</f>
        <v>京津冀</v>
      </c>
      <c r="B1299" s="29">
        <v>819010</v>
      </c>
      <c r="C1299" s="16" t="s">
        <v>471</v>
      </c>
      <c r="D1299" s="17" t="s">
        <v>512</v>
      </c>
      <c r="E1299" s="17" t="s">
        <v>4165</v>
      </c>
      <c r="F1299" s="16" t="s">
        <v>513</v>
      </c>
      <c r="G1299" s="16" t="s">
        <v>514</v>
      </c>
      <c r="H1299" s="16" t="s">
        <v>515</v>
      </c>
      <c r="I1299" s="16" t="s">
        <v>4161</v>
      </c>
      <c r="J1299" s="16" t="s">
        <v>79</v>
      </c>
      <c r="K1299" s="16">
        <v>159.16</v>
      </c>
      <c r="M1299" s="15" t="s">
        <v>127</v>
      </c>
      <c r="N1299" s="19">
        <v>45672.6543171296</v>
      </c>
    </row>
    <row r="1300" spans="1:14" x14ac:dyDescent="0.3">
      <c r="A1300" s="23" t="str">
        <f>VLOOKUP(C1300,销售员!A:C,3,0)</f>
        <v>京津冀</v>
      </c>
      <c r="B1300" s="29">
        <v>819010</v>
      </c>
      <c r="C1300" s="16" t="s">
        <v>471</v>
      </c>
      <c r="D1300" s="17" t="s">
        <v>512</v>
      </c>
      <c r="E1300" s="17" t="s">
        <v>4165</v>
      </c>
      <c r="F1300" s="16" t="s">
        <v>513</v>
      </c>
      <c r="G1300" s="16" t="s">
        <v>514</v>
      </c>
      <c r="H1300" s="16" t="s">
        <v>515</v>
      </c>
      <c r="I1300" s="16" t="s">
        <v>4160</v>
      </c>
      <c r="J1300" s="16" t="s">
        <v>79</v>
      </c>
      <c r="K1300" s="16">
        <v>210.68</v>
      </c>
      <c r="M1300" s="15" t="s">
        <v>127</v>
      </c>
      <c r="N1300" s="19">
        <v>45672.6543171296</v>
      </c>
    </row>
    <row r="1301" spans="1:14" x14ac:dyDescent="0.3">
      <c r="A1301" s="23" t="str">
        <f>VLOOKUP(C1301,销售员!A:C,3,0)</f>
        <v>苏皖</v>
      </c>
      <c r="B1301" s="29">
        <v>818989</v>
      </c>
      <c r="C1301" s="16" t="s">
        <v>425</v>
      </c>
      <c r="D1301" s="17" t="s">
        <v>588</v>
      </c>
      <c r="E1301" s="17" t="s">
        <v>4165</v>
      </c>
      <c r="F1301" s="16" t="s">
        <v>427</v>
      </c>
      <c r="G1301" s="16" t="s">
        <v>589</v>
      </c>
      <c r="H1301" s="16" t="s">
        <v>429</v>
      </c>
      <c r="I1301" s="16" t="s">
        <v>4166</v>
      </c>
      <c r="J1301" s="16" t="s">
        <v>79</v>
      </c>
      <c r="K1301" s="16">
        <v>144.84</v>
      </c>
      <c r="L1301" s="18">
        <v>156</v>
      </c>
      <c r="M1301" s="15" t="s">
        <v>83</v>
      </c>
      <c r="N1301" s="19">
        <v>45672.664143518501</v>
      </c>
    </row>
    <row r="1302" spans="1:14" x14ac:dyDescent="0.3">
      <c r="A1302" s="23" t="str">
        <f>VLOOKUP(C1302,销售员!A:C,3,0)</f>
        <v>苏皖</v>
      </c>
      <c r="B1302" s="29">
        <v>818989</v>
      </c>
      <c r="C1302" s="16" t="s">
        <v>425</v>
      </c>
      <c r="D1302" s="17" t="s">
        <v>588</v>
      </c>
      <c r="E1302" s="17" t="s">
        <v>4165</v>
      </c>
      <c r="F1302" s="16" t="s">
        <v>427</v>
      </c>
      <c r="G1302" s="16" t="s">
        <v>589</v>
      </c>
      <c r="H1302" s="16" t="s">
        <v>429</v>
      </c>
      <c r="I1302" s="16" t="s">
        <v>4167</v>
      </c>
      <c r="J1302" s="16" t="s">
        <v>79</v>
      </c>
      <c r="K1302" s="16">
        <v>0</v>
      </c>
      <c r="M1302" s="15" t="s">
        <v>83</v>
      </c>
      <c r="N1302" s="19">
        <v>45672.664143518501</v>
      </c>
    </row>
    <row r="1303" spans="1:14" x14ac:dyDescent="0.3">
      <c r="A1303" s="23" t="str">
        <f>VLOOKUP(C1303,销售员!A:C,3,0)</f>
        <v>苏皖</v>
      </c>
      <c r="B1303" s="29">
        <v>818989</v>
      </c>
      <c r="C1303" s="16" t="s">
        <v>425</v>
      </c>
      <c r="D1303" s="17" t="s">
        <v>588</v>
      </c>
      <c r="E1303" s="17" t="s">
        <v>4165</v>
      </c>
      <c r="F1303" s="16" t="s">
        <v>427</v>
      </c>
      <c r="G1303" s="16" t="s">
        <v>589</v>
      </c>
      <c r="H1303" s="16" t="s">
        <v>429</v>
      </c>
      <c r="I1303" s="16" t="s">
        <v>4161</v>
      </c>
      <c r="J1303" s="16" t="s">
        <v>79</v>
      </c>
      <c r="K1303" s="16">
        <v>1.8829199999999999</v>
      </c>
      <c r="M1303" s="15" t="s">
        <v>83</v>
      </c>
      <c r="N1303" s="19">
        <v>45672.664143518501</v>
      </c>
    </row>
    <row r="1304" spans="1:14" x14ac:dyDescent="0.3">
      <c r="A1304" s="23" t="str">
        <f>VLOOKUP(C1304,销售员!A:C,3,0)</f>
        <v>苏皖</v>
      </c>
      <c r="B1304" s="29">
        <v>818989</v>
      </c>
      <c r="C1304" s="16" t="s">
        <v>425</v>
      </c>
      <c r="D1304" s="17" t="s">
        <v>588</v>
      </c>
      <c r="E1304" s="17" t="s">
        <v>4165</v>
      </c>
      <c r="F1304" s="16" t="s">
        <v>427</v>
      </c>
      <c r="G1304" s="16" t="s">
        <v>589</v>
      </c>
      <c r="H1304" s="16" t="s">
        <v>429</v>
      </c>
      <c r="I1304" s="16" t="s">
        <v>4160</v>
      </c>
      <c r="J1304" s="16" t="s">
        <v>79</v>
      </c>
      <c r="K1304" s="16">
        <v>2.1726000000000001</v>
      </c>
      <c r="M1304" s="15" t="s">
        <v>83</v>
      </c>
      <c r="N1304" s="19">
        <v>45672.664143518501</v>
      </c>
    </row>
    <row r="1305" spans="1:14" x14ac:dyDescent="0.3">
      <c r="A1305" s="23" t="str">
        <f>VLOOKUP(C1305,销售员!A:C,3,0)</f>
        <v>福建</v>
      </c>
      <c r="B1305" s="29">
        <v>818949</v>
      </c>
      <c r="C1305" s="16" t="s">
        <v>638</v>
      </c>
      <c r="D1305" s="17" t="s">
        <v>1324</v>
      </c>
      <c r="E1305" s="17" t="s">
        <v>4165</v>
      </c>
      <c r="F1305" s="16" t="s">
        <v>1325</v>
      </c>
      <c r="G1305" s="16" t="s">
        <v>1326</v>
      </c>
      <c r="H1305" s="16" t="s">
        <v>1327</v>
      </c>
      <c r="I1305" s="16" t="s">
        <v>4158</v>
      </c>
      <c r="J1305" s="16" t="s">
        <v>79</v>
      </c>
      <c r="K1305" s="16">
        <v>156916.89000000001</v>
      </c>
      <c r="L1305" s="18">
        <v>181046.76</v>
      </c>
      <c r="M1305" s="15" t="s">
        <v>94</v>
      </c>
      <c r="N1305" s="19">
        <v>45672.688449074099</v>
      </c>
    </row>
    <row r="1306" spans="1:14" x14ac:dyDescent="0.3">
      <c r="A1306" s="23" t="str">
        <f>VLOOKUP(C1306,销售员!A:C,3,0)</f>
        <v>福建</v>
      </c>
      <c r="B1306" s="29">
        <v>818949</v>
      </c>
      <c r="C1306" s="16" t="s">
        <v>638</v>
      </c>
      <c r="D1306" s="17" t="s">
        <v>1324</v>
      </c>
      <c r="E1306" s="17" t="s">
        <v>4165</v>
      </c>
      <c r="F1306" s="16" t="s">
        <v>1325</v>
      </c>
      <c r="G1306" s="16" t="s">
        <v>1326</v>
      </c>
      <c r="H1306" s="16" t="s">
        <v>1327</v>
      </c>
      <c r="I1306" s="16" t="s">
        <v>4159</v>
      </c>
      <c r="J1306" s="16" t="s">
        <v>79</v>
      </c>
      <c r="K1306" s="16">
        <v>11591.76</v>
      </c>
      <c r="M1306" s="15" t="s">
        <v>94</v>
      </c>
      <c r="N1306" s="19">
        <v>45672.688449074099</v>
      </c>
    </row>
    <row r="1307" spans="1:14" x14ac:dyDescent="0.3">
      <c r="A1307" s="23" t="str">
        <f>VLOOKUP(C1307,销售员!A:C,3,0)</f>
        <v>福建</v>
      </c>
      <c r="B1307" s="29">
        <v>818949</v>
      </c>
      <c r="C1307" s="16" t="s">
        <v>638</v>
      </c>
      <c r="D1307" s="17" t="s">
        <v>1324</v>
      </c>
      <c r="E1307" s="17" t="s">
        <v>4165</v>
      </c>
      <c r="F1307" s="16" t="s">
        <v>1325</v>
      </c>
      <c r="G1307" s="16" t="s">
        <v>1326</v>
      </c>
      <c r="H1307" s="16" t="s">
        <v>1327</v>
      </c>
      <c r="I1307" s="16" t="s">
        <v>4161</v>
      </c>
      <c r="J1307" s="16" t="s">
        <v>79</v>
      </c>
      <c r="K1307" s="16">
        <v>1824.34</v>
      </c>
      <c r="M1307" s="15" t="s">
        <v>94</v>
      </c>
      <c r="N1307" s="19">
        <v>45672.688449074099</v>
      </c>
    </row>
    <row r="1308" spans="1:14" x14ac:dyDescent="0.3">
      <c r="A1308" s="23" t="str">
        <f>VLOOKUP(C1308,销售员!A:C,3,0)</f>
        <v>福建</v>
      </c>
      <c r="B1308" s="29">
        <v>818949</v>
      </c>
      <c r="C1308" s="16" t="s">
        <v>638</v>
      </c>
      <c r="D1308" s="17" t="s">
        <v>1324</v>
      </c>
      <c r="E1308" s="17" t="s">
        <v>4165</v>
      </c>
      <c r="F1308" s="16" t="s">
        <v>1325</v>
      </c>
      <c r="G1308" s="16" t="s">
        <v>1326</v>
      </c>
      <c r="H1308" s="16" t="s">
        <v>1327</v>
      </c>
      <c r="I1308" s="16" t="s">
        <v>4160</v>
      </c>
      <c r="J1308" s="16" t="s">
        <v>79</v>
      </c>
      <c r="K1308" s="16">
        <v>2566.58</v>
      </c>
      <c r="M1308" s="15" t="s">
        <v>94</v>
      </c>
      <c r="N1308" s="19">
        <v>45672.688449074099</v>
      </c>
    </row>
    <row r="1309" spans="1:14" x14ac:dyDescent="0.3">
      <c r="A1309" s="23" t="str">
        <f>VLOOKUP(C1309,销售员!A:C,3,0)</f>
        <v>广深</v>
      </c>
      <c r="B1309" s="29">
        <v>819061</v>
      </c>
      <c r="C1309" s="16" t="s">
        <v>238</v>
      </c>
      <c r="D1309" s="17" t="s">
        <v>1798</v>
      </c>
      <c r="E1309" s="17" t="s">
        <v>4165</v>
      </c>
      <c r="F1309" s="16" t="s">
        <v>1799</v>
      </c>
      <c r="G1309" s="16" t="s">
        <v>1800</v>
      </c>
      <c r="H1309" s="16" t="s">
        <v>1801</v>
      </c>
      <c r="I1309" s="16" t="s">
        <v>4158</v>
      </c>
      <c r="J1309" s="16" t="s">
        <v>79</v>
      </c>
      <c r="K1309" s="16">
        <v>79696.509999999995</v>
      </c>
      <c r="L1309" s="18">
        <v>86571.42</v>
      </c>
      <c r="M1309" s="15" t="s">
        <v>94</v>
      </c>
      <c r="N1309" s="19">
        <v>45672.707187499997</v>
      </c>
    </row>
    <row r="1310" spans="1:14" x14ac:dyDescent="0.3">
      <c r="A1310" s="23" t="str">
        <f>VLOOKUP(C1310,销售员!A:C,3,0)</f>
        <v>广深</v>
      </c>
      <c r="B1310" s="29">
        <v>819061</v>
      </c>
      <c r="C1310" s="16" t="s">
        <v>238</v>
      </c>
      <c r="D1310" s="17" t="s">
        <v>1798</v>
      </c>
      <c r="E1310" s="17" t="s">
        <v>4165</v>
      </c>
      <c r="F1310" s="16" t="s">
        <v>1799</v>
      </c>
      <c r="G1310" s="16" t="s">
        <v>1800</v>
      </c>
      <c r="H1310" s="16" t="s">
        <v>1801</v>
      </c>
      <c r="I1310" s="16" t="s">
        <v>4159</v>
      </c>
      <c r="J1310" s="16" t="s">
        <v>79</v>
      </c>
      <c r="K1310" s="16">
        <v>741.04</v>
      </c>
      <c r="M1310" s="15" t="s">
        <v>94</v>
      </c>
      <c r="N1310" s="19">
        <v>45672.707187499997</v>
      </c>
    </row>
    <row r="1311" spans="1:14" x14ac:dyDescent="0.3">
      <c r="A1311" s="23" t="str">
        <f>VLOOKUP(C1311,销售员!A:C,3,0)</f>
        <v>广深</v>
      </c>
      <c r="B1311" s="29">
        <v>819061</v>
      </c>
      <c r="C1311" s="16" t="s">
        <v>238</v>
      </c>
      <c r="D1311" s="17" t="s">
        <v>1798</v>
      </c>
      <c r="E1311" s="17" t="s">
        <v>4165</v>
      </c>
      <c r="F1311" s="16" t="s">
        <v>1799</v>
      </c>
      <c r="G1311" s="16" t="s">
        <v>1800</v>
      </c>
      <c r="H1311" s="16" t="s">
        <v>1801</v>
      </c>
      <c r="I1311" s="16" t="s">
        <v>4161</v>
      </c>
      <c r="J1311" s="16" t="s">
        <v>79</v>
      </c>
      <c r="K1311" s="16">
        <v>1012.49</v>
      </c>
      <c r="M1311" s="15" t="s">
        <v>94</v>
      </c>
      <c r="N1311" s="19">
        <v>45672.707187499997</v>
      </c>
    </row>
    <row r="1312" spans="1:14" x14ac:dyDescent="0.3">
      <c r="A1312" s="23" t="str">
        <f>VLOOKUP(C1312,销售员!A:C,3,0)</f>
        <v>广深</v>
      </c>
      <c r="B1312" s="29">
        <v>819061</v>
      </c>
      <c r="C1312" s="16" t="s">
        <v>238</v>
      </c>
      <c r="D1312" s="17" t="s">
        <v>1798</v>
      </c>
      <c r="E1312" s="17" t="s">
        <v>4165</v>
      </c>
      <c r="F1312" s="16" t="s">
        <v>1799</v>
      </c>
      <c r="G1312" s="16" t="s">
        <v>1800</v>
      </c>
      <c r="H1312" s="16" t="s">
        <v>1801</v>
      </c>
      <c r="I1312" s="16" t="s">
        <v>4160</v>
      </c>
      <c r="J1312" s="16" t="s">
        <v>79</v>
      </c>
      <c r="K1312" s="16">
        <v>1225.47</v>
      </c>
      <c r="M1312" s="15" t="s">
        <v>94</v>
      </c>
      <c r="N1312" s="19">
        <v>45672.707187499997</v>
      </c>
    </row>
    <row r="1313" spans="1:14" x14ac:dyDescent="0.3">
      <c r="A1313" s="23" t="str">
        <f>VLOOKUP(C1313,销售员!A:C,3,0)</f>
        <v>福建</v>
      </c>
      <c r="B1313" s="29">
        <v>819059</v>
      </c>
      <c r="C1313" s="16" t="s">
        <v>226</v>
      </c>
      <c r="D1313" s="17" t="s">
        <v>1383</v>
      </c>
      <c r="E1313" s="17" t="s">
        <v>4172</v>
      </c>
      <c r="F1313" s="16" t="s">
        <v>1384</v>
      </c>
      <c r="G1313" s="16" t="s">
        <v>1385</v>
      </c>
      <c r="H1313" s="16" t="s">
        <v>1386</v>
      </c>
      <c r="I1313" s="16" t="s">
        <v>4158</v>
      </c>
      <c r="J1313" s="16" t="s">
        <v>79</v>
      </c>
      <c r="K1313" s="16">
        <v>16056.7</v>
      </c>
      <c r="L1313" s="18">
        <v>17372.580000000002</v>
      </c>
      <c r="M1313" s="15" t="s">
        <v>94</v>
      </c>
      <c r="N1313" s="19">
        <v>45672.709108796298</v>
      </c>
    </row>
    <row r="1314" spans="1:14" x14ac:dyDescent="0.3">
      <c r="A1314" s="23" t="str">
        <f>VLOOKUP(C1314,销售员!A:C,3,0)</f>
        <v>福建</v>
      </c>
      <c r="B1314" s="29">
        <v>819059</v>
      </c>
      <c r="C1314" s="16" t="s">
        <v>226</v>
      </c>
      <c r="D1314" s="17" t="s">
        <v>1383</v>
      </c>
      <c r="E1314" s="17" t="s">
        <v>4172</v>
      </c>
      <c r="F1314" s="16" t="s">
        <v>1384</v>
      </c>
      <c r="G1314" s="16" t="s">
        <v>1385</v>
      </c>
      <c r="H1314" s="16" t="s">
        <v>1386</v>
      </c>
      <c r="I1314" s="16" t="s">
        <v>4159</v>
      </c>
      <c r="J1314" s="16" t="s">
        <v>79</v>
      </c>
      <c r="K1314" s="16">
        <v>0</v>
      </c>
      <c r="M1314" s="15" t="s">
        <v>94</v>
      </c>
      <c r="N1314" s="19">
        <v>45672.709108796298</v>
      </c>
    </row>
    <row r="1315" spans="1:14" x14ac:dyDescent="0.3">
      <c r="A1315" s="23" t="str">
        <f>VLOOKUP(C1315,销售员!A:C,3,0)</f>
        <v>福建</v>
      </c>
      <c r="B1315" s="29">
        <v>819059</v>
      </c>
      <c r="C1315" s="16" t="s">
        <v>226</v>
      </c>
      <c r="D1315" s="17" t="s">
        <v>1383</v>
      </c>
      <c r="E1315" s="17" t="s">
        <v>4172</v>
      </c>
      <c r="F1315" s="16" t="s">
        <v>1384</v>
      </c>
      <c r="G1315" s="16" t="s">
        <v>1385</v>
      </c>
      <c r="H1315" s="16" t="s">
        <v>1386</v>
      </c>
      <c r="I1315" s="16" t="s">
        <v>4161</v>
      </c>
      <c r="J1315" s="16" t="s">
        <v>79</v>
      </c>
      <c r="K1315" s="16">
        <v>214.7</v>
      </c>
      <c r="M1315" s="15" t="s">
        <v>94</v>
      </c>
      <c r="N1315" s="19">
        <v>45672.709108796298</v>
      </c>
    </row>
    <row r="1316" spans="1:14" x14ac:dyDescent="0.3">
      <c r="A1316" s="23" t="str">
        <f>VLOOKUP(C1316,销售员!A:C,3,0)</f>
        <v>福建</v>
      </c>
      <c r="B1316" s="29">
        <v>819059</v>
      </c>
      <c r="C1316" s="16" t="s">
        <v>226</v>
      </c>
      <c r="D1316" s="17" t="s">
        <v>1383</v>
      </c>
      <c r="E1316" s="17" t="s">
        <v>4172</v>
      </c>
      <c r="F1316" s="16" t="s">
        <v>1384</v>
      </c>
      <c r="G1316" s="16" t="s">
        <v>1385</v>
      </c>
      <c r="H1316" s="16" t="s">
        <v>1386</v>
      </c>
      <c r="I1316" s="16" t="s">
        <v>4160</v>
      </c>
      <c r="J1316" s="16" t="s">
        <v>79</v>
      </c>
      <c r="K1316" s="16">
        <v>244.52</v>
      </c>
      <c r="M1316" s="15" t="s">
        <v>94</v>
      </c>
      <c r="N1316" s="19">
        <v>45672.709108796298</v>
      </c>
    </row>
    <row r="1317" spans="1:14" x14ac:dyDescent="0.3">
      <c r="A1317" s="23" t="str">
        <f>VLOOKUP(C1317,销售员!A:C,3,0)</f>
        <v>陕豫鲁</v>
      </c>
      <c r="B1317" s="29">
        <v>819036</v>
      </c>
      <c r="C1317" s="16" t="s">
        <v>764</v>
      </c>
      <c r="D1317" s="17" t="s">
        <v>2135</v>
      </c>
      <c r="E1317" s="17" t="s">
        <v>4165</v>
      </c>
      <c r="F1317" s="16" t="s">
        <v>2136</v>
      </c>
      <c r="G1317" s="16" t="s">
        <v>2137</v>
      </c>
      <c r="H1317" s="16" t="s">
        <v>4214</v>
      </c>
      <c r="I1317" s="16" t="s">
        <v>4158</v>
      </c>
      <c r="J1317" s="16" t="s">
        <v>79</v>
      </c>
      <c r="K1317" s="16">
        <v>468456.15</v>
      </c>
      <c r="L1317" s="18">
        <v>498000</v>
      </c>
      <c r="M1317" s="15" t="s">
        <v>105</v>
      </c>
      <c r="N1317" s="19">
        <v>45672.7128703704</v>
      </c>
    </row>
    <row r="1318" spans="1:14" x14ac:dyDescent="0.3">
      <c r="A1318" s="23" t="str">
        <f>VLOOKUP(C1318,销售员!A:C,3,0)</f>
        <v>陕豫鲁</v>
      </c>
      <c r="B1318" s="29">
        <v>819036</v>
      </c>
      <c r="C1318" s="16" t="s">
        <v>764</v>
      </c>
      <c r="D1318" s="17" t="s">
        <v>2135</v>
      </c>
      <c r="E1318" s="17" t="s">
        <v>4165</v>
      </c>
      <c r="F1318" s="16" t="s">
        <v>2136</v>
      </c>
      <c r="G1318" s="16" t="s">
        <v>2137</v>
      </c>
      <c r="H1318" s="16" t="s">
        <v>4214</v>
      </c>
      <c r="I1318" s="16" t="s">
        <v>4159</v>
      </c>
      <c r="J1318" s="16" t="s">
        <v>79</v>
      </c>
      <c r="K1318" s="16">
        <v>0</v>
      </c>
      <c r="M1318" s="15" t="s">
        <v>105</v>
      </c>
      <c r="N1318" s="19">
        <v>45672.7128703704</v>
      </c>
    </row>
    <row r="1319" spans="1:14" x14ac:dyDescent="0.3">
      <c r="A1319" s="23" t="str">
        <f>VLOOKUP(C1319,销售员!A:C,3,0)</f>
        <v>陕豫鲁</v>
      </c>
      <c r="B1319" s="29">
        <v>819036</v>
      </c>
      <c r="C1319" s="16" t="s">
        <v>764</v>
      </c>
      <c r="D1319" s="17" t="s">
        <v>2135</v>
      </c>
      <c r="E1319" s="17" t="s">
        <v>4165</v>
      </c>
      <c r="F1319" s="16" t="s">
        <v>2136</v>
      </c>
      <c r="G1319" s="16" t="s">
        <v>2137</v>
      </c>
      <c r="H1319" s="16" t="s">
        <v>4214</v>
      </c>
      <c r="I1319" s="16" t="s">
        <v>4161</v>
      </c>
      <c r="J1319" s="16" t="s">
        <v>79</v>
      </c>
      <c r="K1319" s="16">
        <v>0</v>
      </c>
      <c r="M1319" s="15" t="s">
        <v>105</v>
      </c>
      <c r="N1319" s="19">
        <v>45672.7128703704</v>
      </c>
    </row>
    <row r="1320" spans="1:14" x14ac:dyDescent="0.3">
      <c r="A1320" s="23" t="str">
        <f>VLOOKUP(C1320,销售员!A:C,3,0)</f>
        <v>陕豫鲁</v>
      </c>
      <c r="B1320" s="29">
        <v>819036</v>
      </c>
      <c r="C1320" s="16" t="s">
        <v>764</v>
      </c>
      <c r="D1320" s="17" t="s">
        <v>2135</v>
      </c>
      <c r="E1320" s="17" t="s">
        <v>4165</v>
      </c>
      <c r="F1320" s="16" t="s">
        <v>2136</v>
      </c>
      <c r="G1320" s="16" t="s">
        <v>2137</v>
      </c>
      <c r="H1320" s="16" t="s">
        <v>4214</v>
      </c>
      <c r="I1320" s="16" t="s">
        <v>4160</v>
      </c>
      <c r="J1320" s="16" t="s">
        <v>79</v>
      </c>
      <c r="K1320" s="16">
        <v>7133.85</v>
      </c>
      <c r="M1320" s="15" t="s">
        <v>105</v>
      </c>
      <c r="N1320" s="19">
        <v>45672.7128703704</v>
      </c>
    </row>
    <row r="1321" spans="1:14" x14ac:dyDescent="0.3">
      <c r="A1321" s="23" t="str">
        <f>VLOOKUP(C1321,销售员!A:C,3,0)</f>
        <v>陕豫鲁</v>
      </c>
      <c r="B1321" s="29">
        <v>819036</v>
      </c>
      <c r="C1321" s="16" t="s">
        <v>764</v>
      </c>
      <c r="D1321" s="17" t="s">
        <v>2135</v>
      </c>
      <c r="E1321" s="17" t="s">
        <v>4165</v>
      </c>
      <c r="F1321" s="16" t="s">
        <v>2136</v>
      </c>
      <c r="G1321" s="16" t="s">
        <v>2137</v>
      </c>
      <c r="H1321" s="16" t="s">
        <v>4215</v>
      </c>
      <c r="I1321" s="16" t="s">
        <v>4158</v>
      </c>
      <c r="J1321" s="16" t="s">
        <v>79</v>
      </c>
      <c r="K1321" s="16">
        <v>71262.880000000005</v>
      </c>
      <c r="L1321" s="18">
        <v>81854.759999999995</v>
      </c>
      <c r="M1321" s="15" t="s">
        <v>105</v>
      </c>
      <c r="N1321" s="19">
        <v>45672.7128703704</v>
      </c>
    </row>
    <row r="1322" spans="1:14" x14ac:dyDescent="0.3">
      <c r="A1322" s="23" t="str">
        <f>VLOOKUP(C1322,销售员!A:C,3,0)</f>
        <v>陕豫鲁</v>
      </c>
      <c r="B1322" s="29">
        <v>819036</v>
      </c>
      <c r="C1322" s="16" t="s">
        <v>764</v>
      </c>
      <c r="D1322" s="17" t="s">
        <v>2135</v>
      </c>
      <c r="E1322" s="17" t="s">
        <v>4165</v>
      </c>
      <c r="F1322" s="16" t="s">
        <v>2136</v>
      </c>
      <c r="G1322" s="16" t="s">
        <v>2137</v>
      </c>
      <c r="H1322" s="16" t="s">
        <v>4215</v>
      </c>
      <c r="I1322" s="16" t="s">
        <v>4159</v>
      </c>
      <c r="J1322" s="16" t="s">
        <v>79</v>
      </c>
      <c r="K1322" s="16">
        <v>4811.33</v>
      </c>
      <c r="M1322" s="15" t="s">
        <v>105</v>
      </c>
      <c r="N1322" s="19">
        <v>45672.7128703704</v>
      </c>
    </row>
    <row r="1323" spans="1:14" x14ac:dyDescent="0.3">
      <c r="A1323" s="23" t="str">
        <f>VLOOKUP(C1323,销售员!A:C,3,0)</f>
        <v>陕豫鲁</v>
      </c>
      <c r="B1323" s="29">
        <v>819036</v>
      </c>
      <c r="C1323" s="16" t="s">
        <v>764</v>
      </c>
      <c r="D1323" s="17" t="s">
        <v>2135</v>
      </c>
      <c r="E1323" s="17" t="s">
        <v>4165</v>
      </c>
      <c r="F1323" s="16" t="s">
        <v>2136</v>
      </c>
      <c r="G1323" s="16" t="s">
        <v>2137</v>
      </c>
      <c r="H1323" s="16" t="s">
        <v>4215</v>
      </c>
      <c r="I1323" s="16" t="s">
        <v>4161</v>
      </c>
      <c r="J1323" s="16" t="s">
        <v>79</v>
      </c>
      <c r="K1323" s="16">
        <v>938.56</v>
      </c>
      <c r="M1323" s="15" t="s">
        <v>105</v>
      </c>
      <c r="N1323" s="19">
        <v>45672.7128703704</v>
      </c>
    </row>
    <row r="1324" spans="1:14" x14ac:dyDescent="0.3">
      <c r="A1324" s="23" t="str">
        <f>VLOOKUP(C1324,销售员!A:C,3,0)</f>
        <v>陕豫鲁</v>
      </c>
      <c r="B1324" s="29">
        <v>819036</v>
      </c>
      <c r="C1324" s="16" t="s">
        <v>764</v>
      </c>
      <c r="D1324" s="17" t="s">
        <v>2135</v>
      </c>
      <c r="E1324" s="17" t="s">
        <v>4165</v>
      </c>
      <c r="F1324" s="16" t="s">
        <v>2136</v>
      </c>
      <c r="G1324" s="16" t="s">
        <v>2137</v>
      </c>
      <c r="H1324" s="16" t="s">
        <v>4215</v>
      </c>
      <c r="I1324" s="16" t="s">
        <v>4160</v>
      </c>
      <c r="J1324" s="16" t="s">
        <v>79</v>
      </c>
      <c r="K1324" s="16">
        <v>1158.52</v>
      </c>
      <c r="M1324" s="15" t="s">
        <v>105</v>
      </c>
      <c r="N1324" s="19">
        <v>45672.7128703704</v>
      </c>
    </row>
    <row r="1325" spans="1:14" x14ac:dyDescent="0.3">
      <c r="A1325" s="23" t="str">
        <f>VLOOKUP(C1325,销售员!A:C,3,0)</f>
        <v>陕豫鲁</v>
      </c>
      <c r="B1325" s="29">
        <v>819036</v>
      </c>
      <c r="C1325" s="16" t="s">
        <v>764</v>
      </c>
      <c r="D1325" s="17" t="s">
        <v>2135</v>
      </c>
      <c r="E1325" s="17" t="s">
        <v>4165</v>
      </c>
      <c r="F1325" s="16" t="s">
        <v>2136</v>
      </c>
      <c r="G1325" s="16" t="s">
        <v>2137</v>
      </c>
      <c r="H1325" s="16" t="s">
        <v>4216</v>
      </c>
      <c r="I1325" s="16" t="s">
        <v>4158</v>
      </c>
      <c r="J1325" s="16" t="s">
        <v>79</v>
      </c>
      <c r="K1325" s="16">
        <v>35631.440000000002</v>
      </c>
      <c r="L1325" s="18">
        <v>40927.379999999997</v>
      </c>
      <c r="M1325" s="15" t="s">
        <v>105</v>
      </c>
      <c r="N1325" s="19">
        <v>45672.7128703704</v>
      </c>
    </row>
    <row r="1326" spans="1:14" x14ac:dyDescent="0.3">
      <c r="A1326" s="23" t="str">
        <f>VLOOKUP(C1326,销售员!A:C,3,0)</f>
        <v>陕豫鲁</v>
      </c>
      <c r="B1326" s="29">
        <v>819036</v>
      </c>
      <c r="C1326" s="16" t="s">
        <v>764</v>
      </c>
      <c r="D1326" s="17" t="s">
        <v>2135</v>
      </c>
      <c r="E1326" s="17" t="s">
        <v>4165</v>
      </c>
      <c r="F1326" s="16" t="s">
        <v>2136</v>
      </c>
      <c r="G1326" s="16" t="s">
        <v>2137</v>
      </c>
      <c r="H1326" s="16" t="s">
        <v>4216</v>
      </c>
      <c r="I1326" s="16" t="s">
        <v>4159</v>
      </c>
      <c r="J1326" s="16" t="s">
        <v>79</v>
      </c>
      <c r="K1326" s="16">
        <v>2405.66</v>
      </c>
      <c r="M1326" s="15" t="s">
        <v>105</v>
      </c>
      <c r="N1326" s="19">
        <v>45672.7128703704</v>
      </c>
    </row>
    <row r="1327" spans="1:14" x14ac:dyDescent="0.3">
      <c r="A1327" s="23" t="str">
        <f>VLOOKUP(C1327,销售员!A:C,3,0)</f>
        <v>陕豫鲁</v>
      </c>
      <c r="B1327" s="29">
        <v>819036</v>
      </c>
      <c r="C1327" s="16" t="s">
        <v>764</v>
      </c>
      <c r="D1327" s="17" t="s">
        <v>2135</v>
      </c>
      <c r="E1327" s="17" t="s">
        <v>4165</v>
      </c>
      <c r="F1327" s="16" t="s">
        <v>2136</v>
      </c>
      <c r="G1327" s="16" t="s">
        <v>2137</v>
      </c>
      <c r="H1327" s="16" t="s">
        <v>4216</v>
      </c>
      <c r="I1327" s="16" t="s">
        <v>4161</v>
      </c>
      <c r="J1327" s="16" t="s">
        <v>79</v>
      </c>
      <c r="K1327" s="16">
        <v>469.28</v>
      </c>
      <c r="M1327" s="15" t="s">
        <v>105</v>
      </c>
      <c r="N1327" s="19">
        <v>45672.7128703704</v>
      </c>
    </row>
    <row r="1328" spans="1:14" x14ac:dyDescent="0.3">
      <c r="A1328" s="23" t="str">
        <f>VLOOKUP(C1328,销售员!A:C,3,0)</f>
        <v>陕豫鲁</v>
      </c>
      <c r="B1328" s="29">
        <v>819036</v>
      </c>
      <c r="C1328" s="16" t="s">
        <v>764</v>
      </c>
      <c r="D1328" s="17" t="s">
        <v>2135</v>
      </c>
      <c r="E1328" s="17" t="s">
        <v>4165</v>
      </c>
      <c r="F1328" s="16" t="s">
        <v>2136</v>
      </c>
      <c r="G1328" s="16" t="s">
        <v>2137</v>
      </c>
      <c r="H1328" s="16" t="s">
        <v>4216</v>
      </c>
      <c r="I1328" s="16" t="s">
        <v>4160</v>
      </c>
      <c r="J1328" s="16" t="s">
        <v>79</v>
      </c>
      <c r="K1328" s="16">
        <v>579.26</v>
      </c>
      <c r="M1328" s="15" t="s">
        <v>105</v>
      </c>
      <c r="N1328" s="19">
        <v>45672.7128703704</v>
      </c>
    </row>
    <row r="1329" spans="1:14" x14ac:dyDescent="0.3">
      <c r="A1329" s="23" t="str">
        <f>VLOOKUP(C1329,销售员!A:C,3,0)</f>
        <v>陕豫鲁</v>
      </c>
      <c r="B1329" s="29">
        <v>819036</v>
      </c>
      <c r="C1329" s="16" t="s">
        <v>764</v>
      </c>
      <c r="D1329" s="17" t="s">
        <v>2135</v>
      </c>
      <c r="E1329" s="17" t="s">
        <v>4165</v>
      </c>
      <c r="F1329" s="16" t="s">
        <v>2136</v>
      </c>
      <c r="G1329" s="16" t="s">
        <v>2137</v>
      </c>
      <c r="H1329" s="16" t="s">
        <v>4217</v>
      </c>
      <c r="I1329" s="16" t="s">
        <v>4158</v>
      </c>
      <c r="J1329" s="16" t="s">
        <v>79</v>
      </c>
      <c r="K1329" s="16">
        <v>144535.72</v>
      </c>
      <c r="L1329" s="18">
        <v>166063.6</v>
      </c>
      <c r="M1329" s="15" t="s">
        <v>105</v>
      </c>
      <c r="N1329" s="19">
        <v>45672.7128703704</v>
      </c>
    </row>
    <row r="1330" spans="1:14" x14ac:dyDescent="0.3">
      <c r="A1330" s="23" t="str">
        <f>VLOOKUP(C1330,销售员!A:C,3,0)</f>
        <v>陕豫鲁</v>
      </c>
      <c r="B1330" s="29">
        <v>819036</v>
      </c>
      <c r="C1330" s="16" t="s">
        <v>764</v>
      </c>
      <c r="D1330" s="17" t="s">
        <v>2135</v>
      </c>
      <c r="E1330" s="17" t="s">
        <v>4165</v>
      </c>
      <c r="F1330" s="16" t="s">
        <v>2136</v>
      </c>
      <c r="G1330" s="16" t="s">
        <v>2137</v>
      </c>
      <c r="H1330" s="16" t="s">
        <v>4217</v>
      </c>
      <c r="I1330" s="16" t="s">
        <v>4159</v>
      </c>
      <c r="J1330" s="16" t="s">
        <v>79</v>
      </c>
      <c r="K1330" s="16">
        <v>9842.86</v>
      </c>
      <c r="M1330" s="15" t="s">
        <v>105</v>
      </c>
      <c r="N1330" s="19">
        <v>45672.7128703704</v>
      </c>
    </row>
    <row r="1331" spans="1:14" x14ac:dyDescent="0.3">
      <c r="A1331" s="23" t="str">
        <f>VLOOKUP(C1331,销售员!A:C,3,0)</f>
        <v>陕豫鲁</v>
      </c>
      <c r="B1331" s="29">
        <v>819036</v>
      </c>
      <c r="C1331" s="16" t="s">
        <v>764</v>
      </c>
      <c r="D1331" s="17" t="s">
        <v>2135</v>
      </c>
      <c r="E1331" s="17" t="s">
        <v>4165</v>
      </c>
      <c r="F1331" s="16" t="s">
        <v>2136</v>
      </c>
      <c r="G1331" s="16" t="s">
        <v>2137</v>
      </c>
      <c r="H1331" s="16" t="s">
        <v>4217</v>
      </c>
      <c r="I1331" s="16" t="s">
        <v>4161</v>
      </c>
      <c r="J1331" s="16" t="s">
        <v>79</v>
      </c>
      <c r="K1331" s="16">
        <v>1861</v>
      </c>
      <c r="M1331" s="15" t="s">
        <v>105</v>
      </c>
      <c r="N1331" s="19">
        <v>45672.7128703704</v>
      </c>
    </row>
    <row r="1332" spans="1:14" x14ac:dyDescent="0.3">
      <c r="A1332" s="23" t="str">
        <f>VLOOKUP(C1332,销售员!A:C,3,0)</f>
        <v>陕豫鲁</v>
      </c>
      <c r="B1332" s="29">
        <v>819036</v>
      </c>
      <c r="C1332" s="16" t="s">
        <v>764</v>
      </c>
      <c r="D1332" s="17" t="s">
        <v>2135</v>
      </c>
      <c r="E1332" s="17" t="s">
        <v>4165</v>
      </c>
      <c r="F1332" s="16" t="s">
        <v>2136</v>
      </c>
      <c r="G1332" s="16" t="s">
        <v>2137</v>
      </c>
      <c r="H1332" s="16" t="s">
        <v>4217</v>
      </c>
      <c r="I1332" s="16" t="s">
        <v>4160</v>
      </c>
      <c r="J1332" s="16" t="s">
        <v>79</v>
      </c>
      <c r="K1332" s="16">
        <v>2351.08</v>
      </c>
      <c r="M1332" s="15" t="s">
        <v>105</v>
      </c>
      <c r="N1332" s="19">
        <v>45672.7128703704</v>
      </c>
    </row>
    <row r="1333" spans="1:14" x14ac:dyDescent="0.3">
      <c r="A1333" s="23" t="str">
        <f>VLOOKUP(C1333,销售员!A:C,3,0)</f>
        <v>湘桂琼</v>
      </c>
      <c r="B1333" s="29">
        <v>818398</v>
      </c>
      <c r="C1333" s="16" t="s">
        <v>1901</v>
      </c>
      <c r="D1333" s="17" t="s">
        <v>1902</v>
      </c>
      <c r="E1333" s="17" t="s">
        <v>4165</v>
      </c>
      <c r="F1333" s="16" t="s">
        <v>1903</v>
      </c>
      <c r="G1333" s="16" t="s">
        <v>1904</v>
      </c>
      <c r="H1333" s="16" t="s">
        <v>1905</v>
      </c>
      <c r="I1333" s="16" t="s">
        <v>4158</v>
      </c>
      <c r="J1333" s="16" t="s">
        <v>79</v>
      </c>
      <c r="K1333" s="16">
        <v>5180636.2699999996</v>
      </c>
      <c r="L1333" s="18">
        <v>6440635.1200000001</v>
      </c>
      <c r="M1333" s="15" t="s">
        <v>83</v>
      </c>
      <c r="N1333" s="19">
        <v>45672.7238657407</v>
      </c>
    </row>
    <row r="1334" spans="1:14" x14ac:dyDescent="0.3">
      <c r="A1334" s="23" t="str">
        <f>VLOOKUP(C1334,销售员!A:C,3,0)</f>
        <v>湘桂琼</v>
      </c>
      <c r="B1334" s="29">
        <v>818398</v>
      </c>
      <c r="C1334" s="16" t="s">
        <v>1901</v>
      </c>
      <c r="D1334" s="17" t="s">
        <v>1902</v>
      </c>
      <c r="E1334" s="17" t="s">
        <v>4165</v>
      </c>
      <c r="F1334" s="16" t="s">
        <v>1903</v>
      </c>
      <c r="G1334" s="16" t="s">
        <v>1904</v>
      </c>
      <c r="H1334" s="16" t="s">
        <v>1905</v>
      </c>
      <c r="I1334" s="16" t="s">
        <v>4159</v>
      </c>
      <c r="J1334" s="16" t="s">
        <v>79</v>
      </c>
      <c r="K1334" s="16">
        <v>827478.46</v>
      </c>
      <c r="M1334" s="15" t="s">
        <v>83</v>
      </c>
      <c r="N1334" s="19">
        <v>45672.7238657407</v>
      </c>
    </row>
    <row r="1335" spans="1:14" x14ac:dyDescent="0.3">
      <c r="A1335" s="23" t="str">
        <f>VLOOKUP(C1335,销售员!A:C,3,0)</f>
        <v>湘桂琼</v>
      </c>
      <c r="B1335" s="29">
        <v>818398</v>
      </c>
      <c r="C1335" s="16" t="s">
        <v>1901</v>
      </c>
      <c r="D1335" s="17" t="s">
        <v>1902</v>
      </c>
      <c r="E1335" s="17" t="s">
        <v>4165</v>
      </c>
      <c r="F1335" s="16" t="s">
        <v>1903</v>
      </c>
      <c r="G1335" s="16" t="s">
        <v>1904</v>
      </c>
      <c r="H1335" s="16" t="s">
        <v>1905</v>
      </c>
      <c r="I1335" s="16" t="s">
        <v>4161</v>
      </c>
      <c r="J1335" s="16" t="s">
        <v>79</v>
      </c>
      <c r="K1335" s="16">
        <v>51120.06</v>
      </c>
      <c r="M1335" s="15" t="s">
        <v>83</v>
      </c>
      <c r="N1335" s="19">
        <v>45672.7238657407</v>
      </c>
    </row>
    <row r="1336" spans="1:14" x14ac:dyDescent="0.3">
      <c r="A1336" s="23" t="str">
        <f>VLOOKUP(C1336,销售员!A:C,3,0)</f>
        <v>湘桂琼</v>
      </c>
      <c r="B1336" s="29">
        <v>818398</v>
      </c>
      <c r="C1336" s="16" t="s">
        <v>1901</v>
      </c>
      <c r="D1336" s="17" t="s">
        <v>1902</v>
      </c>
      <c r="E1336" s="17" t="s">
        <v>4165</v>
      </c>
      <c r="F1336" s="16" t="s">
        <v>1903</v>
      </c>
      <c r="G1336" s="16" t="s">
        <v>1904</v>
      </c>
      <c r="H1336" s="16" t="s">
        <v>1905</v>
      </c>
      <c r="I1336" s="16" t="s">
        <v>4160</v>
      </c>
      <c r="J1336" s="16" t="s">
        <v>79</v>
      </c>
      <c r="K1336" s="16">
        <v>91542.64</v>
      </c>
      <c r="M1336" s="15" t="s">
        <v>83</v>
      </c>
      <c r="N1336" s="19">
        <v>45672.7238657407</v>
      </c>
    </row>
    <row r="1337" spans="1:14" x14ac:dyDescent="0.3">
      <c r="A1337" s="23" t="str">
        <f>VLOOKUP(C1337,销售员!A:C,3,0)</f>
        <v>行业业务</v>
      </c>
      <c r="B1337" s="29">
        <v>819081</v>
      </c>
      <c r="C1337" s="16" t="s">
        <v>1590</v>
      </c>
      <c r="D1337" s="17" t="s">
        <v>1591</v>
      </c>
      <c r="E1337" s="17" t="s">
        <v>4165</v>
      </c>
      <c r="F1337" s="16" t="s">
        <v>1592</v>
      </c>
      <c r="G1337" s="16" t="s">
        <v>1593</v>
      </c>
      <c r="H1337" s="16" t="s">
        <v>1594</v>
      </c>
      <c r="I1337" s="16" t="s">
        <v>4158</v>
      </c>
      <c r="J1337" s="16" t="s">
        <v>79</v>
      </c>
      <c r="K1337" s="16">
        <v>277034.90000000002</v>
      </c>
      <c r="L1337" s="18">
        <v>431369.44</v>
      </c>
      <c r="M1337" s="15" t="s">
        <v>105</v>
      </c>
      <c r="N1337" s="19">
        <v>45672.741990740702</v>
      </c>
    </row>
    <row r="1338" spans="1:14" x14ac:dyDescent="0.3">
      <c r="A1338" s="23" t="str">
        <f>VLOOKUP(C1338,销售员!A:C,3,0)</f>
        <v>行业业务</v>
      </c>
      <c r="B1338" s="29">
        <v>819081</v>
      </c>
      <c r="C1338" s="16" t="s">
        <v>1590</v>
      </c>
      <c r="D1338" s="17" t="s">
        <v>1591</v>
      </c>
      <c r="E1338" s="17" t="s">
        <v>4165</v>
      </c>
      <c r="F1338" s="16" t="s">
        <v>1592</v>
      </c>
      <c r="G1338" s="16" t="s">
        <v>1593</v>
      </c>
      <c r="H1338" s="16" t="s">
        <v>1594</v>
      </c>
      <c r="I1338" s="16" t="s">
        <v>4159</v>
      </c>
      <c r="J1338" s="16" t="s">
        <v>79</v>
      </c>
      <c r="K1338" s="16">
        <v>126041.72</v>
      </c>
      <c r="M1338" s="15" t="s">
        <v>105</v>
      </c>
      <c r="N1338" s="19">
        <v>45672.741990740702</v>
      </c>
    </row>
    <row r="1339" spans="1:14" x14ac:dyDescent="0.3">
      <c r="A1339" s="23" t="str">
        <f>VLOOKUP(C1339,销售员!A:C,3,0)</f>
        <v>行业业务</v>
      </c>
      <c r="B1339" s="29">
        <v>819081</v>
      </c>
      <c r="C1339" s="16" t="s">
        <v>1590</v>
      </c>
      <c r="D1339" s="17" t="s">
        <v>1591</v>
      </c>
      <c r="E1339" s="17" t="s">
        <v>4165</v>
      </c>
      <c r="F1339" s="16" t="s">
        <v>1592</v>
      </c>
      <c r="G1339" s="16" t="s">
        <v>1593</v>
      </c>
      <c r="H1339" s="16" t="s">
        <v>1594</v>
      </c>
      <c r="I1339" s="16" t="s">
        <v>4161</v>
      </c>
      <c r="J1339" s="16" t="s">
        <v>79</v>
      </c>
      <c r="K1339" s="16">
        <v>2742.23</v>
      </c>
      <c r="M1339" s="15" t="s">
        <v>105</v>
      </c>
      <c r="N1339" s="19">
        <v>45672.741990740702</v>
      </c>
    </row>
    <row r="1340" spans="1:14" x14ac:dyDescent="0.3">
      <c r="A1340" s="23" t="str">
        <f>VLOOKUP(C1340,销售员!A:C,3,0)</f>
        <v>行业业务</v>
      </c>
      <c r="B1340" s="29">
        <v>819081</v>
      </c>
      <c r="C1340" s="16" t="s">
        <v>1590</v>
      </c>
      <c r="D1340" s="17" t="s">
        <v>1591</v>
      </c>
      <c r="E1340" s="17" t="s">
        <v>4165</v>
      </c>
      <c r="F1340" s="16" t="s">
        <v>1592</v>
      </c>
      <c r="G1340" s="16" t="s">
        <v>1593</v>
      </c>
      <c r="H1340" s="16" t="s">
        <v>1594</v>
      </c>
      <c r="I1340" s="16" t="s">
        <v>4160</v>
      </c>
      <c r="J1340" s="16" t="s">
        <v>79</v>
      </c>
      <c r="K1340" s="16">
        <v>6138.86</v>
      </c>
      <c r="M1340" s="15" t="s">
        <v>105</v>
      </c>
      <c r="N1340" s="19">
        <v>45672.741990740702</v>
      </c>
    </row>
    <row r="1341" spans="1:14" x14ac:dyDescent="0.3">
      <c r="A1341" s="23" t="str">
        <f>VLOOKUP(C1341,销售员!A:C,3,0)</f>
        <v>广深</v>
      </c>
      <c r="B1341" s="29">
        <v>818854</v>
      </c>
      <c r="C1341" s="16" t="s">
        <v>843</v>
      </c>
      <c r="D1341" s="17" t="s">
        <v>1608</v>
      </c>
      <c r="E1341" s="17" t="s">
        <v>4171</v>
      </c>
      <c r="F1341" s="16" t="s">
        <v>1584</v>
      </c>
      <c r="G1341" s="16" t="s">
        <v>1609</v>
      </c>
      <c r="H1341" s="16" t="s">
        <v>1610</v>
      </c>
      <c r="I1341" s="16" t="s">
        <v>4158</v>
      </c>
      <c r="J1341" s="16" t="s">
        <v>79</v>
      </c>
      <c r="K1341" s="16">
        <v>5080966.51</v>
      </c>
      <c r="L1341" s="18">
        <v>5666312.9000000004</v>
      </c>
      <c r="M1341" s="15" t="s">
        <v>94</v>
      </c>
      <c r="N1341" s="19">
        <v>45673.460972222201</v>
      </c>
    </row>
    <row r="1342" spans="1:14" x14ac:dyDescent="0.3">
      <c r="A1342" s="23" t="str">
        <f>VLOOKUP(C1342,销售员!A:C,3,0)</f>
        <v>广深</v>
      </c>
      <c r="B1342" s="29">
        <v>818854</v>
      </c>
      <c r="C1342" s="16" t="s">
        <v>843</v>
      </c>
      <c r="D1342" s="17" t="s">
        <v>1608</v>
      </c>
      <c r="E1342" s="17" t="s">
        <v>4171</v>
      </c>
      <c r="F1342" s="16" t="s">
        <v>1584</v>
      </c>
      <c r="G1342" s="16" t="s">
        <v>1609</v>
      </c>
      <c r="H1342" s="16" t="s">
        <v>1610</v>
      </c>
      <c r="I1342" s="16" t="s">
        <v>4159</v>
      </c>
      <c r="J1342" s="16" t="s">
        <v>79</v>
      </c>
      <c r="K1342" s="16">
        <v>332906.65999999997</v>
      </c>
      <c r="M1342" s="15" t="s">
        <v>94</v>
      </c>
      <c r="N1342" s="19">
        <v>45673.460972222201</v>
      </c>
    </row>
    <row r="1343" spans="1:14" x14ac:dyDescent="0.3">
      <c r="A1343" s="23" t="str">
        <f>VLOOKUP(C1343,销售员!A:C,3,0)</f>
        <v>广深</v>
      </c>
      <c r="B1343" s="29">
        <v>818854</v>
      </c>
      <c r="C1343" s="16" t="s">
        <v>843</v>
      </c>
      <c r="D1343" s="17" t="s">
        <v>1608</v>
      </c>
      <c r="E1343" s="17" t="s">
        <v>4171</v>
      </c>
      <c r="F1343" s="16" t="s">
        <v>1584</v>
      </c>
      <c r="G1343" s="16" t="s">
        <v>1609</v>
      </c>
      <c r="H1343" s="16" t="s">
        <v>1610</v>
      </c>
      <c r="I1343" s="16" t="s">
        <v>4161</v>
      </c>
      <c r="J1343" s="16" t="s">
        <v>79</v>
      </c>
      <c r="K1343" s="16">
        <v>0</v>
      </c>
      <c r="M1343" s="15" t="s">
        <v>94</v>
      </c>
      <c r="N1343" s="19">
        <v>45673.460972222201</v>
      </c>
    </row>
    <row r="1344" spans="1:14" x14ac:dyDescent="0.3">
      <c r="A1344" s="23" t="str">
        <f>VLOOKUP(C1344,销售员!A:C,3,0)</f>
        <v>广深</v>
      </c>
      <c r="B1344" s="29">
        <v>818854</v>
      </c>
      <c r="C1344" s="16" t="s">
        <v>843</v>
      </c>
      <c r="D1344" s="17" t="s">
        <v>1608</v>
      </c>
      <c r="E1344" s="17" t="s">
        <v>4171</v>
      </c>
      <c r="F1344" s="16" t="s">
        <v>1584</v>
      </c>
      <c r="G1344" s="16" t="s">
        <v>1609</v>
      </c>
      <c r="H1344" s="16" t="s">
        <v>1610</v>
      </c>
      <c r="I1344" s="16" t="s">
        <v>4160</v>
      </c>
      <c r="J1344" s="16" t="s">
        <v>79</v>
      </c>
      <c r="K1344" s="16">
        <v>82452.429999999993</v>
      </c>
      <c r="M1344" s="15" t="s">
        <v>94</v>
      </c>
      <c r="N1344" s="19">
        <v>45673.460972222201</v>
      </c>
    </row>
    <row r="1345" spans="1:14" x14ac:dyDescent="0.3">
      <c r="A1345" s="23" t="str">
        <f>VLOOKUP(C1345,销售员!A:C,3,0)</f>
        <v>黑吉辽</v>
      </c>
      <c r="B1345" s="29">
        <v>819135</v>
      </c>
      <c r="C1345" s="16" t="s">
        <v>569</v>
      </c>
      <c r="D1345" s="17" t="s">
        <v>1596</v>
      </c>
      <c r="E1345" s="17" t="s">
        <v>4165</v>
      </c>
      <c r="F1345" s="16" t="s">
        <v>957</v>
      </c>
      <c r="G1345" s="16" t="s">
        <v>1597</v>
      </c>
      <c r="H1345" s="16" t="s">
        <v>1598</v>
      </c>
      <c r="I1345" s="16" t="s">
        <v>4158</v>
      </c>
      <c r="J1345" s="16" t="s">
        <v>79</v>
      </c>
      <c r="K1345" s="16">
        <v>628417.61</v>
      </c>
      <c r="L1345" s="18">
        <v>748202.11</v>
      </c>
      <c r="M1345" s="15" t="s">
        <v>127</v>
      </c>
      <c r="N1345" s="19">
        <v>45673.462083333303</v>
      </c>
    </row>
    <row r="1346" spans="1:14" x14ac:dyDescent="0.3">
      <c r="A1346" s="23" t="str">
        <f>VLOOKUP(C1346,销售员!A:C,3,0)</f>
        <v>黑吉辽</v>
      </c>
      <c r="B1346" s="29">
        <v>819135</v>
      </c>
      <c r="C1346" s="16" t="s">
        <v>569</v>
      </c>
      <c r="D1346" s="17" t="s">
        <v>1596</v>
      </c>
      <c r="E1346" s="17" t="s">
        <v>4165</v>
      </c>
      <c r="F1346" s="16" t="s">
        <v>957</v>
      </c>
      <c r="G1346" s="16" t="s">
        <v>1597</v>
      </c>
      <c r="H1346" s="16" t="s">
        <v>1598</v>
      </c>
      <c r="I1346" s="16" t="s">
        <v>4159</v>
      </c>
      <c r="J1346" s="16" t="s">
        <v>79</v>
      </c>
      <c r="K1346" s="16">
        <v>69099.08</v>
      </c>
      <c r="M1346" s="15" t="s">
        <v>127</v>
      </c>
      <c r="N1346" s="19">
        <v>45673.462083333303</v>
      </c>
    </row>
    <row r="1347" spans="1:14" x14ac:dyDescent="0.3">
      <c r="A1347" s="23" t="str">
        <f>VLOOKUP(C1347,销售员!A:C,3,0)</f>
        <v>黑吉辽</v>
      </c>
      <c r="B1347" s="29">
        <v>819135</v>
      </c>
      <c r="C1347" s="16" t="s">
        <v>569</v>
      </c>
      <c r="D1347" s="17" t="s">
        <v>1596</v>
      </c>
      <c r="E1347" s="17" t="s">
        <v>4165</v>
      </c>
      <c r="F1347" s="16" t="s">
        <v>957</v>
      </c>
      <c r="G1347" s="16" t="s">
        <v>1597</v>
      </c>
      <c r="H1347" s="16" t="s">
        <v>1598</v>
      </c>
      <c r="I1347" s="16" t="s">
        <v>4161</v>
      </c>
      <c r="J1347" s="16" t="s">
        <v>79</v>
      </c>
      <c r="K1347" s="16">
        <v>6394.1</v>
      </c>
      <c r="M1347" s="15" t="s">
        <v>127</v>
      </c>
      <c r="N1347" s="19">
        <v>45673.462083333303</v>
      </c>
    </row>
    <row r="1348" spans="1:14" x14ac:dyDescent="0.3">
      <c r="A1348" s="23" t="str">
        <f>VLOOKUP(C1348,销售员!A:C,3,0)</f>
        <v>黑吉辽</v>
      </c>
      <c r="B1348" s="29">
        <v>819135</v>
      </c>
      <c r="C1348" s="16" t="s">
        <v>569</v>
      </c>
      <c r="D1348" s="17" t="s">
        <v>1596</v>
      </c>
      <c r="E1348" s="17" t="s">
        <v>4165</v>
      </c>
      <c r="F1348" s="16" t="s">
        <v>957</v>
      </c>
      <c r="G1348" s="16" t="s">
        <v>1597</v>
      </c>
      <c r="H1348" s="16" t="s">
        <v>1598</v>
      </c>
      <c r="I1348" s="16" t="s">
        <v>4160</v>
      </c>
      <c r="J1348" s="16" t="s">
        <v>79</v>
      </c>
      <c r="K1348" s="16">
        <v>10622.17</v>
      </c>
      <c r="M1348" s="15" t="s">
        <v>127</v>
      </c>
      <c r="N1348" s="19">
        <v>45673.462083333303</v>
      </c>
    </row>
    <row r="1349" spans="1:14" x14ac:dyDescent="0.3">
      <c r="A1349" s="23" t="str">
        <f>VLOOKUP(C1349,销售员!A:C,3,0)</f>
        <v>黑吉辽</v>
      </c>
      <c r="B1349" s="29">
        <v>819049</v>
      </c>
      <c r="C1349" s="16" t="s">
        <v>569</v>
      </c>
      <c r="D1349" s="17" t="s">
        <v>1600</v>
      </c>
      <c r="E1349" s="17" t="s">
        <v>4165</v>
      </c>
      <c r="F1349" s="16" t="s">
        <v>1601</v>
      </c>
      <c r="G1349" s="16" t="s">
        <v>1602</v>
      </c>
      <c r="H1349" s="16" t="s">
        <v>1603</v>
      </c>
      <c r="I1349" s="16" t="s">
        <v>4158</v>
      </c>
      <c r="J1349" s="16" t="s">
        <v>79</v>
      </c>
      <c r="K1349" s="16">
        <v>8967830.7599999998</v>
      </c>
      <c r="L1349" s="18">
        <v>11837733.550000001</v>
      </c>
      <c r="M1349" s="15" t="s">
        <v>127</v>
      </c>
      <c r="N1349" s="19">
        <v>45673.4625115741</v>
      </c>
    </row>
    <row r="1350" spans="1:14" x14ac:dyDescent="0.3">
      <c r="A1350" s="23" t="str">
        <f>VLOOKUP(C1350,销售员!A:C,3,0)</f>
        <v>黑吉辽</v>
      </c>
      <c r="B1350" s="29">
        <v>819049</v>
      </c>
      <c r="C1350" s="16" t="s">
        <v>569</v>
      </c>
      <c r="D1350" s="17" t="s">
        <v>1600</v>
      </c>
      <c r="E1350" s="17" t="s">
        <v>4165</v>
      </c>
      <c r="F1350" s="16" t="s">
        <v>1601</v>
      </c>
      <c r="G1350" s="16" t="s">
        <v>1602</v>
      </c>
      <c r="H1350" s="16" t="s">
        <v>1603</v>
      </c>
      <c r="I1350" s="16" t="s">
        <v>4159</v>
      </c>
      <c r="J1350" s="16" t="s">
        <v>79</v>
      </c>
      <c r="K1350" s="16">
        <v>2283555.0699999998</v>
      </c>
      <c r="M1350" s="15" t="s">
        <v>127</v>
      </c>
      <c r="N1350" s="19">
        <v>45673.4625115741</v>
      </c>
    </row>
    <row r="1351" spans="1:14" x14ac:dyDescent="0.3">
      <c r="A1351" s="23" t="str">
        <f>VLOOKUP(C1351,销售员!A:C,3,0)</f>
        <v>黑吉辽</v>
      </c>
      <c r="B1351" s="29">
        <v>819049</v>
      </c>
      <c r="C1351" s="16" t="s">
        <v>569</v>
      </c>
      <c r="D1351" s="17" t="s">
        <v>1600</v>
      </c>
      <c r="E1351" s="17" t="s">
        <v>4165</v>
      </c>
      <c r="F1351" s="16" t="s">
        <v>1601</v>
      </c>
      <c r="G1351" s="16" t="s">
        <v>1602</v>
      </c>
      <c r="H1351" s="16" t="s">
        <v>1603</v>
      </c>
      <c r="I1351" s="16" t="s">
        <v>4161</v>
      </c>
      <c r="J1351" s="16" t="s">
        <v>79</v>
      </c>
      <c r="K1351" s="16">
        <v>59795.33</v>
      </c>
      <c r="M1351" s="15" t="s">
        <v>127</v>
      </c>
      <c r="N1351" s="19">
        <v>45673.4625115741</v>
      </c>
    </row>
    <row r="1352" spans="1:14" x14ac:dyDescent="0.3">
      <c r="A1352" s="23" t="str">
        <f>VLOOKUP(C1352,销售员!A:C,3,0)</f>
        <v>黑吉辽</v>
      </c>
      <c r="B1352" s="29">
        <v>819049</v>
      </c>
      <c r="C1352" s="16" t="s">
        <v>569</v>
      </c>
      <c r="D1352" s="17" t="s">
        <v>1600</v>
      </c>
      <c r="E1352" s="17" t="s">
        <v>4165</v>
      </c>
      <c r="F1352" s="16" t="s">
        <v>1601</v>
      </c>
      <c r="G1352" s="16" t="s">
        <v>1602</v>
      </c>
      <c r="H1352" s="16" t="s">
        <v>1603</v>
      </c>
      <c r="I1352" s="16" t="s">
        <v>4160</v>
      </c>
      <c r="J1352" s="16" t="s">
        <v>79</v>
      </c>
      <c r="K1352" s="16">
        <v>171421.54</v>
      </c>
      <c r="M1352" s="15" t="s">
        <v>127</v>
      </c>
      <c r="N1352" s="19">
        <v>45673.4625115741</v>
      </c>
    </row>
    <row r="1353" spans="1:14" x14ac:dyDescent="0.3">
      <c r="A1353" s="23" t="str">
        <f>VLOOKUP(C1353,销售员!A:C,3,0)</f>
        <v>福建</v>
      </c>
      <c r="B1353" s="29">
        <v>817572</v>
      </c>
      <c r="C1353" s="16" t="s">
        <v>226</v>
      </c>
      <c r="D1353" s="17" t="s">
        <v>1132</v>
      </c>
      <c r="E1353" s="17" t="s">
        <v>4168</v>
      </c>
      <c r="F1353" s="16" t="s">
        <v>747</v>
      </c>
      <c r="G1353" s="16" t="s">
        <v>1133</v>
      </c>
      <c r="H1353" s="16" t="s">
        <v>1134</v>
      </c>
      <c r="I1353" s="16" t="s">
        <v>4158</v>
      </c>
      <c r="J1353" s="16" t="s">
        <v>79</v>
      </c>
      <c r="K1353" s="16">
        <v>355252.65</v>
      </c>
      <c r="L1353" s="18">
        <v>371817.21</v>
      </c>
      <c r="M1353" s="15" t="s">
        <v>105</v>
      </c>
      <c r="N1353" s="19">
        <v>45665.414814814802</v>
      </c>
    </row>
    <row r="1354" spans="1:14" x14ac:dyDescent="0.3">
      <c r="A1354" s="23" t="str">
        <f>VLOOKUP(C1354,销售员!A:C,3,0)</f>
        <v>福建</v>
      </c>
      <c r="B1354" s="29">
        <v>817572</v>
      </c>
      <c r="C1354" s="16" t="s">
        <v>226</v>
      </c>
      <c r="D1354" s="17" t="s">
        <v>1132</v>
      </c>
      <c r="E1354" s="17" t="s">
        <v>4168</v>
      </c>
      <c r="F1354" s="16" t="s">
        <v>747</v>
      </c>
      <c r="G1354" s="16" t="s">
        <v>1133</v>
      </c>
      <c r="H1354" s="16" t="s">
        <v>1134</v>
      </c>
      <c r="I1354" s="16" t="s">
        <v>4159</v>
      </c>
      <c r="J1354" s="16" t="s">
        <v>79</v>
      </c>
      <c r="K1354" s="16">
        <v>0</v>
      </c>
      <c r="M1354" s="15" t="s">
        <v>105</v>
      </c>
      <c r="N1354" s="19">
        <v>45665.414814814802</v>
      </c>
    </row>
    <row r="1355" spans="1:14" x14ac:dyDescent="0.3">
      <c r="A1355" s="23" t="str">
        <f>VLOOKUP(C1355,销售员!A:C,3,0)</f>
        <v>福建</v>
      </c>
      <c r="B1355" s="29">
        <v>817572</v>
      </c>
      <c r="C1355" s="16" t="s">
        <v>226</v>
      </c>
      <c r="D1355" s="17" t="s">
        <v>1132</v>
      </c>
      <c r="E1355" s="17" t="s">
        <v>4168</v>
      </c>
      <c r="F1355" s="16" t="s">
        <v>747</v>
      </c>
      <c r="G1355" s="16" t="s">
        <v>1133</v>
      </c>
      <c r="H1355" s="16" t="s">
        <v>1134</v>
      </c>
      <c r="I1355" s="16" t="s">
        <v>4161</v>
      </c>
      <c r="J1355" s="16" t="s">
        <v>79</v>
      </c>
      <c r="K1355" s="16">
        <v>0</v>
      </c>
      <c r="M1355" s="15" t="s">
        <v>105</v>
      </c>
      <c r="N1355" s="19">
        <v>45665.414814814802</v>
      </c>
    </row>
    <row r="1356" spans="1:14" x14ac:dyDescent="0.3">
      <c r="A1356" s="23" t="str">
        <f>VLOOKUP(C1356,销售员!A:C,3,0)</f>
        <v>福建</v>
      </c>
      <c r="B1356" s="29">
        <v>817572</v>
      </c>
      <c r="C1356" s="16" t="s">
        <v>226</v>
      </c>
      <c r="D1356" s="17" t="s">
        <v>1132</v>
      </c>
      <c r="E1356" s="17" t="s">
        <v>4168</v>
      </c>
      <c r="F1356" s="16" t="s">
        <v>747</v>
      </c>
      <c r="G1356" s="16" t="s">
        <v>1133</v>
      </c>
      <c r="H1356" s="16" t="s">
        <v>1134</v>
      </c>
      <c r="I1356" s="16" t="s">
        <v>4160</v>
      </c>
      <c r="J1356" s="16" t="s">
        <v>79</v>
      </c>
      <c r="K1356" s="16">
        <v>5410.02</v>
      </c>
      <c r="M1356" s="15" t="s">
        <v>105</v>
      </c>
      <c r="N1356" s="19">
        <v>45665.414814814802</v>
      </c>
    </row>
    <row r="1357" spans="1:14" x14ac:dyDescent="0.3">
      <c r="A1357" s="23" t="str">
        <f>VLOOKUP(C1357,销售员!A:C,3,0)</f>
        <v>晋蒙宁</v>
      </c>
      <c r="B1357" s="29">
        <v>819133</v>
      </c>
      <c r="C1357" s="16" t="s">
        <v>986</v>
      </c>
      <c r="D1357" s="17" t="s">
        <v>1613</v>
      </c>
      <c r="E1357" s="17" t="s">
        <v>4171</v>
      </c>
      <c r="F1357" s="16" t="s">
        <v>988</v>
      </c>
      <c r="G1357" s="16" t="s">
        <v>1614</v>
      </c>
      <c r="H1357" s="16" t="s">
        <v>1615</v>
      </c>
      <c r="I1357" s="16" t="s">
        <v>4158</v>
      </c>
      <c r="J1357" s="16" t="s">
        <v>79</v>
      </c>
      <c r="K1357" s="16">
        <v>9269.7800000000007</v>
      </c>
      <c r="L1357" s="18">
        <v>9702</v>
      </c>
      <c r="M1357" s="15" t="s">
        <v>127</v>
      </c>
      <c r="N1357" s="19">
        <v>45673.4793055556</v>
      </c>
    </row>
    <row r="1358" spans="1:14" x14ac:dyDescent="0.3">
      <c r="A1358" s="23" t="str">
        <f>VLOOKUP(C1358,销售员!A:C,3,0)</f>
        <v>晋蒙宁</v>
      </c>
      <c r="B1358" s="29">
        <v>819133</v>
      </c>
      <c r="C1358" s="16" t="s">
        <v>986</v>
      </c>
      <c r="D1358" s="17" t="s">
        <v>1613</v>
      </c>
      <c r="E1358" s="17" t="s">
        <v>4171</v>
      </c>
      <c r="F1358" s="16" t="s">
        <v>988</v>
      </c>
      <c r="G1358" s="16" t="s">
        <v>1614</v>
      </c>
      <c r="H1358" s="16" t="s">
        <v>1615</v>
      </c>
      <c r="I1358" s="16" t="s">
        <v>4159</v>
      </c>
      <c r="J1358" s="16" t="s">
        <v>79</v>
      </c>
      <c r="K1358" s="16">
        <v>0</v>
      </c>
      <c r="M1358" s="15" t="s">
        <v>127</v>
      </c>
      <c r="N1358" s="19">
        <v>45673.4793055556</v>
      </c>
    </row>
    <row r="1359" spans="1:14" x14ac:dyDescent="0.3">
      <c r="A1359" s="23" t="str">
        <f>VLOOKUP(C1359,销售员!A:C,3,0)</f>
        <v>晋蒙宁</v>
      </c>
      <c r="B1359" s="29">
        <v>819133</v>
      </c>
      <c r="C1359" s="16" t="s">
        <v>986</v>
      </c>
      <c r="D1359" s="17" t="s">
        <v>1613</v>
      </c>
      <c r="E1359" s="17" t="s">
        <v>4171</v>
      </c>
      <c r="F1359" s="16" t="s">
        <v>988</v>
      </c>
      <c r="G1359" s="16" t="s">
        <v>1614</v>
      </c>
      <c r="H1359" s="16" t="s">
        <v>1615</v>
      </c>
      <c r="I1359" s="16" t="s">
        <v>4161</v>
      </c>
      <c r="J1359" s="16" t="s">
        <v>79</v>
      </c>
      <c r="K1359" s="16">
        <v>0</v>
      </c>
      <c r="M1359" s="15" t="s">
        <v>127</v>
      </c>
      <c r="N1359" s="19">
        <v>45673.4793055556</v>
      </c>
    </row>
    <row r="1360" spans="1:14" x14ac:dyDescent="0.3">
      <c r="A1360" s="23" t="str">
        <f>VLOOKUP(C1360,销售员!A:C,3,0)</f>
        <v>晋蒙宁</v>
      </c>
      <c r="B1360" s="29">
        <v>819133</v>
      </c>
      <c r="C1360" s="16" t="s">
        <v>986</v>
      </c>
      <c r="D1360" s="17" t="s">
        <v>1613</v>
      </c>
      <c r="E1360" s="17" t="s">
        <v>4171</v>
      </c>
      <c r="F1360" s="16" t="s">
        <v>988</v>
      </c>
      <c r="G1360" s="16" t="s">
        <v>1614</v>
      </c>
      <c r="H1360" s="16" t="s">
        <v>1615</v>
      </c>
      <c r="I1360" s="16" t="s">
        <v>4160</v>
      </c>
      <c r="J1360" s="16" t="s">
        <v>79</v>
      </c>
      <c r="K1360" s="16">
        <v>141.16</v>
      </c>
      <c r="M1360" s="15" t="s">
        <v>127</v>
      </c>
      <c r="N1360" s="19">
        <v>45673.4793055556</v>
      </c>
    </row>
    <row r="1361" spans="1:14" x14ac:dyDescent="0.3">
      <c r="A1361" s="23" t="str">
        <f>VLOOKUP(C1361,销售员!A:C,3,0)</f>
        <v>京津冀</v>
      </c>
      <c r="B1361" s="29">
        <v>819168</v>
      </c>
      <c r="C1361" s="16" t="s">
        <v>776</v>
      </c>
      <c r="D1361" s="17" t="s">
        <v>1617</v>
      </c>
      <c r="E1361" s="17" t="s">
        <v>4165</v>
      </c>
      <c r="F1361" s="16" t="s">
        <v>1199</v>
      </c>
      <c r="G1361" s="16" t="s">
        <v>1618</v>
      </c>
      <c r="H1361" s="16" t="s">
        <v>1619</v>
      </c>
      <c r="I1361" s="16" t="s">
        <v>4158</v>
      </c>
      <c r="J1361" s="16" t="s">
        <v>79</v>
      </c>
      <c r="K1361" s="16">
        <v>1978.4</v>
      </c>
      <c r="L1361" s="18">
        <v>2092.1999999999998</v>
      </c>
      <c r="M1361" s="15" t="s">
        <v>127</v>
      </c>
      <c r="N1361" s="19">
        <v>45673.513773148101</v>
      </c>
    </row>
    <row r="1362" spans="1:14" x14ac:dyDescent="0.3">
      <c r="A1362" s="23" t="str">
        <f>VLOOKUP(C1362,销售员!A:C,3,0)</f>
        <v>京津冀</v>
      </c>
      <c r="B1362" s="29">
        <v>819168</v>
      </c>
      <c r="C1362" s="16" t="s">
        <v>776</v>
      </c>
      <c r="D1362" s="17" t="s">
        <v>1617</v>
      </c>
      <c r="E1362" s="17" t="s">
        <v>4165</v>
      </c>
      <c r="F1362" s="16" t="s">
        <v>1199</v>
      </c>
      <c r="G1362" s="16" t="s">
        <v>1618</v>
      </c>
      <c r="H1362" s="16" t="s">
        <v>1619</v>
      </c>
      <c r="I1362" s="16" t="s">
        <v>4159</v>
      </c>
      <c r="J1362" s="16" t="s">
        <v>79</v>
      </c>
      <c r="K1362" s="16">
        <v>0</v>
      </c>
      <c r="M1362" s="15" t="s">
        <v>127</v>
      </c>
      <c r="N1362" s="19">
        <v>45673.513773148101</v>
      </c>
    </row>
    <row r="1363" spans="1:14" x14ac:dyDescent="0.3">
      <c r="A1363" s="23" t="str">
        <f>VLOOKUP(C1363,销售员!A:C,3,0)</f>
        <v>京津冀</v>
      </c>
      <c r="B1363" s="29">
        <v>819168</v>
      </c>
      <c r="C1363" s="16" t="s">
        <v>776</v>
      </c>
      <c r="D1363" s="17" t="s">
        <v>1617</v>
      </c>
      <c r="E1363" s="17" t="s">
        <v>4165</v>
      </c>
      <c r="F1363" s="16" t="s">
        <v>1199</v>
      </c>
      <c r="G1363" s="16" t="s">
        <v>1618</v>
      </c>
      <c r="H1363" s="16" t="s">
        <v>1619</v>
      </c>
      <c r="I1363" s="16" t="s">
        <v>4161</v>
      </c>
      <c r="J1363" s="16" t="s">
        <v>79</v>
      </c>
      <c r="K1363" s="16">
        <v>0</v>
      </c>
      <c r="M1363" s="15" t="s">
        <v>127</v>
      </c>
      <c r="N1363" s="19">
        <v>45673.513773148101</v>
      </c>
    </row>
    <row r="1364" spans="1:14" x14ac:dyDescent="0.3">
      <c r="A1364" s="23" t="str">
        <f>VLOOKUP(C1364,销售员!A:C,3,0)</f>
        <v>京津冀</v>
      </c>
      <c r="B1364" s="29">
        <v>819168</v>
      </c>
      <c r="C1364" s="16" t="s">
        <v>776</v>
      </c>
      <c r="D1364" s="17" t="s">
        <v>1617</v>
      </c>
      <c r="E1364" s="17" t="s">
        <v>4165</v>
      </c>
      <c r="F1364" s="16" t="s">
        <v>1199</v>
      </c>
      <c r="G1364" s="16" t="s">
        <v>1618</v>
      </c>
      <c r="H1364" s="16" t="s">
        <v>1619</v>
      </c>
      <c r="I1364" s="16" t="s">
        <v>4160</v>
      </c>
      <c r="J1364" s="16" t="s">
        <v>79</v>
      </c>
      <c r="K1364" s="16">
        <v>30.1</v>
      </c>
      <c r="M1364" s="15" t="s">
        <v>127</v>
      </c>
      <c r="N1364" s="19">
        <v>45673.513773148101</v>
      </c>
    </row>
    <row r="1365" spans="1:14" x14ac:dyDescent="0.3">
      <c r="A1365" s="23" t="str">
        <f>VLOOKUP(C1365,销售员!A:C,3,0)</f>
        <v>京津冀</v>
      </c>
      <c r="B1365" s="29">
        <v>819175</v>
      </c>
      <c r="C1365" s="16" t="s">
        <v>485</v>
      </c>
      <c r="D1365" s="17" t="s">
        <v>553</v>
      </c>
      <c r="E1365" s="17" t="s">
        <v>4165</v>
      </c>
      <c r="F1365" s="16" t="s">
        <v>554</v>
      </c>
      <c r="G1365" s="16" t="s">
        <v>555</v>
      </c>
      <c r="H1365" s="16" t="s">
        <v>556</v>
      </c>
      <c r="I1365" s="16" t="s">
        <v>4158</v>
      </c>
      <c r="J1365" s="16" t="s">
        <v>79</v>
      </c>
      <c r="K1365" s="16">
        <v>117176.74</v>
      </c>
      <c r="L1365" s="18">
        <v>155369.28</v>
      </c>
      <c r="M1365" s="15" t="s">
        <v>127</v>
      </c>
      <c r="N1365" s="19">
        <v>45673.550393518497</v>
      </c>
    </row>
    <row r="1366" spans="1:14" x14ac:dyDescent="0.3">
      <c r="A1366" s="23" t="str">
        <f>VLOOKUP(C1366,销售员!A:C,3,0)</f>
        <v>京津冀</v>
      </c>
      <c r="B1366" s="29">
        <v>819175</v>
      </c>
      <c r="C1366" s="16" t="s">
        <v>485</v>
      </c>
      <c r="D1366" s="17" t="s">
        <v>553</v>
      </c>
      <c r="E1366" s="17" t="s">
        <v>4165</v>
      </c>
      <c r="F1366" s="16" t="s">
        <v>554</v>
      </c>
      <c r="G1366" s="16" t="s">
        <v>555</v>
      </c>
      <c r="H1366" s="16" t="s">
        <v>556</v>
      </c>
      <c r="I1366" s="16" t="s">
        <v>4159</v>
      </c>
      <c r="J1366" s="16" t="s">
        <v>79</v>
      </c>
      <c r="K1366" s="16">
        <v>27969.83</v>
      </c>
      <c r="M1366" s="15" t="s">
        <v>127</v>
      </c>
      <c r="N1366" s="19">
        <v>45673.550393518497</v>
      </c>
    </row>
    <row r="1367" spans="1:14" x14ac:dyDescent="0.3">
      <c r="A1367" s="23" t="str">
        <f>VLOOKUP(C1367,销售员!A:C,3,0)</f>
        <v>京津冀</v>
      </c>
      <c r="B1367" s="29">
        <v>819175</v>
      </c>
      <c r="C1367" s="16" t="s">
        <v>485</v>
      </c>
      <c r="D1367" s="17" t="s">
        <v>553</v>
      </c>
      <c r="E1367" s="17" t="s">
        <v>4165</v>
      </c>
      <c r="F1367" s="16" t="s">
        <v>554</v>
      </c>
      <c r="G1367" s="16" t="s">
        <v>555</v>
      </c>
      <c r="H1367" s="16" t="s">
        <v>556</v>
      </c>
      <c r="I1367" s="16" t="s">
        <v>4161</v>
      </c>
      <c r="J1367" s="16" t="s">
        <v>79</v>
      </c>
      <c r="K1367" s="16">
        <v>1020.46</v>
      </c>
      <c r="M1367" s="15" t="s">
        <v>127</v>
      </c>
      <c r="N1367" s="19">
        <v>45673.550393518497</v>
      </c>
    </row>
    <row r="1368" spans="1:14" x14ac:dyDescent="0.3">
      <c r="A1368" s="23" t="str">
        <f>VLOOKUP(C1368,销售员!A:C,3,0)</f>
        <v>京津冀</v>
      </c>
      <c r="B1368" s="29">
        <v>819175</v>
      </c>
      <c r="C1368" s="16" t="s">
        <v>485</v>
      </c>
      <c r="D1368" s="17" t="s">
        <v>553</v>
      </c>
      <c r="E1368" s="17" t="s">
        <v>4165</v>
      </c>
      <c r="F1368" s="16" t="s">
        <v>554</v>
      </c>
      <c r="G1368" s="16" t="s">
        <v>555</v>
      </c>
      <c r="H1368" s="16" t="s">
        <v>556</v>
      </c>
      <c r="I1368" s="16" t="s">
        <v>4160</v>
      </c>
      <c r="J1368" s="16" t="s">
        <v>79</v>
      </c>
      <c r="K1368" s="16">
        <v>2210.48</v>
      </c>
      <c r="M1368" s="15" t="s">
        <v>127</v>
      </c>
      <c r="N1368" s="19">
        <v>45673.550393518497</v>
      </c>
    </row>
    <row r="1369" spans="1:14" x14ac:dyDescent="0.3">
      <c r="A1369" s="23" t="str">
        <f>VLOOKUP(C1369,销售员!A:C,3,0)</f>
        <v>云贵川渝</v>
      </c>
      <c r="B1369" s="29">
        <v>819165</v>
      </c>
      <c r="C1369" s="16" t="s">
        <v>1245</v>
      </c>
      <c r="D1369" s="17" t="s">
        <v>1621</v>
      </c>
      <c r="E1369" s="17" t="s">
        <v>4172</v>
      </c>
      <c r="F1369" s="16" t="s">
        <v>1622</v>
      </c>
      <c r="G1369" s="16" t="s">
        <v>1623</v>
      </c>
      <c r="H1369" s="16" t="s">
        <v>1624</v>
      </c>
      <c r="I1369" s="16" t="s">
        <v>4158</v>
      </c>
      <c r="J1369" s="16" t="s">
        <v>79</v>
      </c>
      <c r="K1369" s="16">
        <v>30566.38</v>
      </c>
      <c r="L1369" s="18">
        <v>34981.199999999997</v>
      </c>
      <c r="M1369" s="15" t="s">
        <v>54</v>
      </c>
      <c r="N1369" s="19">
        <v>45673.582141203697</v>
      </c>
    </row>
    <row r="1370" spans="1:14" x14ac:dyDescent="0.3">
      <c r="A1370" s="23" t="str">
        <f>VLOOKUP(C1370,销售员!A:C,3,0)</f>
        <v>云贵川渝</v>
      </c>
      <c r="B1370" s="29">
        <v>819165</v>
      </c>
      <c r="C1370" s="16" t="s">
        <v>1245</v>
      </c>
      <c r="D1370" s="17" t="s">
        <v>1621</v>
      </c>
      <c r="E1370" s="17" t="s">
        <v>4172</v>
      </c>
      <c r="F1370" s="16" t="s">
        <v>1622</v>
      </c>
      <c r="G1370" s="16" t="s">
        <v>1623</v>
      </c>
      <c r="H1370" s="16" t="s">
        <v>1624</v>
      </c>
      <c r="I1370" s="16" t="s">
        <v>4159</v>
      </c>
      <c r="J1370" s="16" t="s">
        <v>79</v>
      </c>
      <c r="K1370" s="16">
        <v>1950.6</v>
      </c>
      <c r="M1370" s="15" t="s">
        <v>54</v>
      </c>
      <c r="N1370" s="19">
        <v>45673.582141203697</v>
      </c>
    </row>
    <row r="1371" spans="1:14" x14ac:dyDescent="0.3">
      <c r="A1371" s="23" t="str">
        <f>VLOOKUP(C1371,销售员!A:C,3,0)</f>
        <v>云贵川渝</v>
      </c>
      <c r="B1371" s="29">
        <v>819165</v>
      </c>
      <c r="C1371" s="16" t="s">
        <v>1245</v>
      </c>
      <c r="D1371" s="17" t="s">
        <v>1621</v>
      </c>
      <c r="E1371" s="17" t="s">
        <v>4172</v>
      </c>
      <c r="F1371" s="16" t="s">
        <v>1622</v>
      </c>
      <c r="G1371" s="16" t="s">
        <v>1623</v>
      </c>
      <c r="H1371" s="16" t="s">
        <v>1624</v>
      </c>
      <c r="I1371" s="16" t="s">
        <v>4161</v>
      </c>
      <c r="J1371" s="16" t="s">
        <v>79</v>
      </c>
      <c r="K1371" s="16">
        <v>394.68</v>
      </c>
      <c r="M1371" s="15" t="s">
        <v>54</v>
      </c>
      <c r="N1371" s="19">
        <v>45673.582141203697</v>
      </c>
    </row>
    <row r="1372" spans="1:14" x14ac:dyDescent="0.3">
      <c r="A1372" s="23" t="str">
        <f>VLOOKUP(C1372,销售员!A:C,3,0)</f>
        <v>云贵川渝</v>
      </c>
      <c r="B1372" s="29">
        <v>819165</v>
      </c>
      <c r="C1372" s="16" t="s">
        <v>1245</v>
      </c>
      <c r="D1372" s="17" t="s">
        <v>1621</v>
      </c>
      <c r="E1372" s="17" t="s">
        <v>4172</v>
      </c>
      <c r="F1372" s="16" t="s">
        <v>1622</v>
      </c>
      <c r="G1372" s="16" t="s">
        <v>1623</v>
      </c>
      <c r="H1372" s="16" t="s">
        <v>1624</v>
      </c>
      <c r="I1372" s="16" t="s">
        <v>4160</v>
      </c>
      <c r="J1372" s="16" t="s">
        <v>79</v>
      </c>
      <c r="K1372" s="16">
        <v>495.32</v>
      </c>
      <c r="M1372" s="15" t="s">
        <v>54</v>
      </c>
      <c r="N1372" s="19">
        <v>45673.582141203697</v>
      </c>
    </row>
    <row r="1373" spans="1:14" x14ac:dyDescent="0.3">
      <c r="A1373" s="23" t="str">
        <f>VLOOKUP(C1373,销售员!A:C,3,0)</f>
        <v>陕豫鲁</v>
      </c>
      <c r="B1373" s="29">
        <v>819169</v>
      </c>
      <c r="C1373" s="16" t="s">
        <v>1626</v>
      </c>
      <c r="D1373" s="17" t="s">
        <v>1627</v>
      </c>
      <c r="E1373" s="17" t="s">
        <v>4165</v>
      </c>
      <c r="F1373" s="16" t="s">
        <v>1628</v>
      </c>
      <c r="G1373" s="16" t="s">
        <v>1629</v>
      </c>
      <c r="H1373" s="16" t="s">
        <v>1630</v>
      </c>
      <c r="I1373" s="16" t="s">
        <v>4158</v>
      </c>
      <c r="J1373" s="16" t="s">
        <v>79</v>
      </c>
      <c r="K1373" s="16">
        <v>3201856.01</v>
      </c>
      <c r="L1373" s="18">
        <v>5717032.9900000002</v>
      </c>
      <c r="M1373" s="15" t="s">
        <v>105</v>
      </c>
      <c r="N1373" s="19">
        <v>45673.582997685196</v>
      </c>
    </row>
    <row r="1374" spans="1:14" x14ac:dyDescent="0.3">
      <c r="A1374" s="23" t="str">
        <f>VLOOKUP(C1374,销售员!A:C,3,0)</f>
        <v>陕豫鲁</v>
      </c>
      <c r="B1374" s="29">
        <v>819169</v>
      </c>
      <c r="C1374" s="16" t="s">
        <v>1626</v>
      </c>
      <c r="D1374" s="17" t="s">
        <v>1627</v>
      </c>
      <c r="E1374" s="17" t="s">
        <v>4165</v>
      </c>
      <c r="F1374" s="16" t="s">
        <v>1628</v>
      </c>
      <c r="G1374" s="16" t="s">
        <v>1629</v>
      </c>
      <c r="H1374" s="16" t="s">
        <v>1630</v>
      </c>
      <c r="I1374" s="16" t="s">
        <v>4159</v>
      </c>
      <c r="J1374" s="16" t="s">
        <v>79</v>
      </c>
      <c r="K1374" s="16">
        <v>2164227.98</v>
      </c>
      <c r="M1374" s="15" t="s">
        <v>105</v>
      </c>
      <c r="N1374" s="19">
        <v>45673.582997685196</v>
      </c>
    </row>
    <row r="1375" spans="1:14" x14ac:dyDescent="0.3">
      <c r="A1375" s="23" t="str">
        <f>VLOOKUP(C1375,销售员!A:C,3,0)</f>
        <v>陕豫鲁</v>
      </c>
      <c r="B1375" s="29">
        <v>819169</v>
      </c>
      <c r="C1375" s="16" t="s">
        <v>1626</v>
      </c>
      <c r="D1375" s="17" t="s">
        <v>1627</v>
      </c>
      <c r="E1375" s="17" t="s">
        <v>4165</v>
      </c>
      <c r="F1375" s="16" t="s">
        <v>1628</v>
      </c>
      <c r="G1375" s="16" t="s">
        <v>1629</v>
      </c>
      <c r="H1375" s="16" t="s">
        <v>1630</v>
      </c>
      <c r="I1375" s="16" t="s">
        <v>4161</v>
      </c>
      <c r="J1375" s="16" t="s">
        <v>79</v>
      </c>
      <c r="K1375" s="16">
        <v>29067.99</v>
      </c>
      <c r="M1375" s="15" t="s">
        <v>105</v>
      </c>
      <c r="N1375" s="19">
        <v>45673.582997685196</v>
      </c>
    </row>
    <row r="1376" spans="1:14" x14ac:dyDescent="0.3">
      <c r="A1376" s="23" t="str">
        <f>VLOOKUP(C1376,销售员!A:C,3,0)</f>
        <v>陕豫鲁</v>
      </c>
      <c r="B1376" s="29">
        <v>819169</v>
      </c>
      <c r="C1376" s="16" t="s">
        <v>1626</v>
      </c>
      <c r="D1376" s="17" t="s">
        <v>1627</v>
      </c>
      <c r="E1376" s="17" t="s">
        <v>4165</v>
      </c>
      <c r="F1376" s="16" t="s">
        <v>1628</v>
      </c>
      <c r="G1376" s="16" t="s">
        <v>1629</v>
      </c>
      <c r="H1376" s="16" t="s">
        <v>1630</v>
      </c>
      <c r="I1376" s="16" t="s">
        <v>4160</v>
      </c>
      <c r="J1376" s="16" t="s">
        <v>79</v>
      </c>
      <c r="K1376" s="16">
        <v>81715.429999999993</v>
      </c>
      <c r="M1376" s="15" t="s">
        <v>105</v>
      </c>
      <c r="N1376" s="19">
        <v>45673.582997685196</v>
      </c>
    </row>
    <row r="1377" spans="1:14" x14ac:dyDescent="0.3">
      <c r="A1377" s="23" t="str">
        <f>VLOOKUP(C1377,销售员!A:C,3,0)</f>
        <v>云贵川渝</v>
      </c>
      <c r="B1377" s="29">
        <v>819172</v>
      </c>
      <c r="C1377" s="16" t="s">
        <v>896</v>
      </c>
      <c r="D1377" s="17" t="s">
        <v>1636</v>
      </c>
      <c r="E1377" s="17" t="s">
        <v>4165</v>
      </c>
      <c r="F1377" s="16" t="s">
        <v>1637</v>
      </c>
      <c r="G1377" s="16" t="s">
        <v>1638</v>
      </c>
      <c r="H1377" s="16" t="s">
        <v>1639</v>
      </c>
      <c r="I1377" s="16" t="s">
        <v>4158</v>
      </c>
      <c r="J1377" s="16" t="s">
        <v>79</v>
      </c>
      <c r="K1377" s="16">
        <v>91647.55</v>
      </c>
      <c r="L1377" s="18">
        <v>105515.17</v>
      </c>
      <c r="M1377" s="15" t="s">
        <v>54</v>
      </c>
      <c r="N1377" s="19">
        <v>45673.586331018501</v>
      </c>
    </row>
    <row r="1378" spans="1:14" x14ac:dyDescent="0.3">
      <c r="A1378" s="23" t="str">
        <f>VLOOKUP(C1378,销售员!A:C,3,0)</f>
        <v>云贵川渝</v>
      </c>
      <c r="B1378" s="29">
        <v>819172</v>
      </c>
      <c r="C1378" s="16" t="s">
        <v>896</v>
      </c>
      <c r="D1378" s="17" t="s">
        <v>1636</v>
      </c>
      <c r="E1378" s="17" t="s">
        <v>4165</v>
      </c>
      <c r="F1378" s="16" t="s">
        <v>1637</v>
      </c>
      <c r="G1378" s="16" t="s">
        <v>1638</v>
      </c>
      <c r="H1378" s="16" t="s">
        <v>1639</v>
      </c>
      <c r="I1378" s="16" t="s">
        <v>4159</v>
      </c>
      <c r="J1378" s="16" t="s">
        <v>79</v>
      </c>
      <c r="K1378" s="16">
        <v>6542.05</v>
      </c>
      <c r="M1378" s="15" t="s">
        <v>54</v>
      </c>
      <c r="N1378" s="19">
        <v>45673.586331018501</v>
      </c>
    </row>
    <row r="1379" spans="1:14" x14ac:dyDescent="0.3">
      <c r="A1379" s="23" t="str">
        <f>VLOOKUP(C1379,销售员!A:C,3,0)</f>
        <v>云贵川渝</v>
      </c>
      <c r="B1379" s="29">
        <v>819172</v>
      </c>
      <c r="C1379" s="16" t="s">
        <v>896</v>
      </c>
      <c r="D1379" s="17" t="s">
        <v>1636</v>
      </c>
      <c r="E1379" s="17" t="s">
        <v>4165</v>
      </c>
      <c r="F1379" s="16" t="s">
        <v>1637</v>
      </c>
      <c r="G1379" s="16" t="s">
        <v>1638</v>
      </c>
      <c r="H1379" s="16" t="s">
        <v>1639</v>
      </c>
      <c r="I1379" s="16" t="s">
        <v>4161</v>
      </c>
      <c r="J1379" s="16" t="s">
        <v>79</v>
      </c>
      <c r="K1379" s="16">
        <v>1082.47</v>
      </c>
      <c r="M1379" s="15" t="s">
        <v>54</v>
      </c>
      <c r="N1379" s="19">
        <v>45673.586331018501</v>
      </c>
    </row>
    <row r="1380" spans="1:14" x14ac:dyDescent="0.3">
      <c r="A1380" s="23" t="str">
        <f>VLOOKUP(C1380,销售员!A:C,3,0)</f>
        <v>云贵川渝</v>
      </c>
      <c r="B1380" s="29">
        <v>819172</v>
      </c>
      <c r="C1380" s="16" t="s">
        <v>896</v>
      </c>
      <c r="D1380" s="17" t="s">
        <v>1636</v>
      </c>
      <c r="E1380" s="17" t="s">
        <v>4165</v>
      </c>
      <c r="F1380" s="16" t="s">
        <v>1637</v>
      </c>
      <c r="G1380" s="16" t="s">
        <v>1638</v>
      </c>
      <c r="H1380" s="16" t="s">
        <v>1639</v>
      </c>
      <c r="I1380" s="16" t="s">
        <v>4160</v>
      </c>
      <c r="J1380" s="16" t="s">
        <v>79</v>
      </c>
      <c r="K1380" s="16">
        <v>1495.5</v>
      </c>
      <c r="M1380" s="15" t="s">
        <v>54</v>
      </c>
      <c r="N1380" s="19">
        <v>45673.586331018501</v>
      </c>
    </row>
    <row r="1381" spans="1:14" x14ac:dyDescent="0.3">
      <c r="A1381" s="23" t="str">
        <f>VLOOKUP(C1381,销售员!A:C,3,0)</f>
        <v>广深</v>
      </c>
      <c r="B1381" s="29">
        <v>819004</v>
      </c>
      <c r="C1381" s="16" t="s">
        <v>997</v>
      </c>
      <c r="D1381" s="17" t="s">
        <v>1641</v>
      </c>
      <c r="E1381" s="17" t="s">
        <v>4165</v>
      </c>
      <c r="F1381" s="16" t="s">
        <v>999</v>
      </c>
      <c r="G1381" s="16" t="s">
        <v>1642</v>
      </c>
      <c r="H1381" s="16" t="s">
        <v>1643</v>
      </c>
      <c r="I1381" s="16" t="s">
        <v>4158</v>
      </c>
      <c r="J1381" s="16" t="s">
        <v>79</v>
      </c>
      <c r="K1381" s="16">
        <v>35065.56</v>
      </c>
      <c r="L1381" s="18">
        <v>71497.2</v>
      </c>
      <c r="M1381" s="15" t="s">
        <v>94</v>
      </c>
      <c r="N1381" s="19">
        <v>45673.619050925903</v>
      </c>
    </row>
    <row r="1382" spans="1:14" x14ac:dyDescent="0.3">
      <c r="A1382" s="23" t="str">
        <f>VLOOKUP(C1382,销售员!A:C,3,0)</f>
        <v>广深</v>
      </c>
      <c r="B1382" s="29">
        <v>819004</v>
      </c>
      <c r="C1382" s="16" t="s">
        <v>997</v>
      </c>
      <c r="D1382" s="17" t="s">
        <v>1641</v>
      </c>
      <c r="E1382" s="17" t="s">
        <v>4165</v>
      </c>
      <c r="F1382" s="16" t="s">
        <v>999</v>
      </c>
      <c r="G1382" s="16" t="s">
        <v>1642</v>
      </c>
      <c r="H1382" s="16" t="s">
        <v>1643</v>
      </c>
      <c r="I1382" s="16" t="s">
        <v>4159</v>
      </c>
      <c r="J1382" s="16" t="s">
        <v>79</v>
      </c>
      <c r="K1382" s="16">
        <v>31725.15</v>
      </c>
      <c r="M1382" s="15" t="s">
        <v>94</v>
      </c>
      <c r="N1382" s="19">
        <v>45673.619050925903</v>
      </c>
    </row>
    <row r="1383" spans="1:14" x14ac:dyDescent="0.3">
      <c r="A1383" s="23" t="str">
        <f>VLOOKUP(C1383,销售员!A:C,3,0)</f>
        <v>广深</v>
      </c>
      <c r="B1383" s="29">
        <v>819004</v>
      </c>
      <c r="C1383" s="16" t="s">
        <v>997</v>
      </c>
      <c r="D1383" s="17" t="s">
        <v>1641</v>
      </c>
      <c r="E1383" s="17" t="s">
        <v>4165</v>
      </c>
      <c r="F1383" s="16" t="s">
        <v>999</v>
      </c>
      <c r="G1383" s="16" t="s">
        <v>1642</v>
      </c>
      <c r="H1383" s="16" t="s">
        <v>1643</v>
      </c>
      <c r="I1383" s="16" t="s">
        <v>4161</v>
      </c>
      <c r="J1383" s="16" t="s">
        <v>79</v>
      </c>
      <c r="K1383" s="16">
        <v>468.88</v>
      </c>
      <c r="M1383" s="15" t="s">
        <v>94</v>
      </c>
      <c r="N1383" s="19">
        <v>45673.619050925903</v>
      </c>
    </row>
    <row r="1384" spans="1:14" x14ac:dyDescent="0.3">
      <c r="A1384" s="23" t="str">
        <f>VLOOKUP(C1384,销售员!A:C,3,0)</f>
        <v>广深</v>
      </c>
      <c r="B1384" s="29">
        <v>819004</v>
      </c>
      <c r="C1384" s="16" t="s">
        <v>997</v>
      </c>
      <c r="D1384" s="17" t="s">
        <v>1641</v>
      </c>
      <c r="E1384" s="17" t="s">
        <v>4165</v>
      </c>
      <c r="F1384" s="16" t="s">
        <v>999</v>
      </c>
      <c r="G1384" s="16" t="s">
        <v>1642</v>
      </c>
      <c r="H1384" s="16" t="s">
        <v>1643</v>
      </c>
      <c r="I1384" s="16" t="s">
        <v>4160</v>
      </c>
      <c r="J1384" s="16" t="s">
        <v>79</v>
      </c>
      <c r="K1384" s="16">
        <v>1022.57</v>
      </c>
      <c r="M1384" s="15" t="s">
        <v>94</v>
      </c>
      <c r="N1384" s="19">
        <v>45673.619050925903</v>
      </c>
    </row>
    <row r="1385" spans="1:14" x14ac:dyDescent="0.3">
      <c r="A1385" s="23" t="str">
        <f>VLOOKUP(C1385,销售员!A:C,3,0)</f>
        <v>湘桂琼</v>
      </c>
      <c r="B1385" s="29">
        <v>819157</v>
      </c>
      <c r="C1385" s="16" t="s">
        <v>1901</v>
      </c>
      <c r="D1385" s="17" t="s">
        <v>1902</v>
      </c>
      <c r="E1385" s="17" t="s">
        <v>4165</v>
      </c>
      <c r="F1385" s="16" t="s">
        <v>1903</v>
      </c>
      <c r="G1385" s="16" t="s">
        <v>1904</v>
      </c>
      <c r="H1385" s="16" t="s">
        <v>1905</v>
      </c>
      <c r="I1385" s="16" t="s">
        <v>4158</v>
      </c>
      <c r="J1385" s="16" t="s">
        <v>79</v>
      </c>
      <c r="K1385" s="16">
        <v>5180636.2699999996</v>
      </c>
      <c r="L1385" s="18">
        <v>6440635.1200000001</v>
      </c>
      <c r="M1385" s="15" t="s">
        <v>83</v>
      </c>
      <c r="N1385" s="19">
        <v>45673.626516203702</v>
      </c>
    </row>
    <row r="1386" spans="1:14" x14ac:dyDescent="0.3">
      <c r="A1386" s="23" t="str">
        <f>VLOOKUP(C1386,销售员!A:C,3,0)</f>
        <v>湘桂琼</v>
      </c>
      <c r="B1386" s="29">
        <v>819157</v>
      </c>
      <c r="C1386" s="16" t="s">
        <v>1901</v>
      </c>
      <c r="D1386" s="17" t="s">
        <v>1902</v>
      </c>
      <c r="E1386" s="17" t="s">
        <v>4165</v>
      </c>
      <c r="F1386" s="16" t="s">
        <v>1903</v>
      </c>
      <c r="G1386" s="16" t="s">
        <v>1904</v>
      </c>
      <c r="H1386" s="16" t="s">
        <v>1905</v>
      </c>
      <c r="I1386" s="16" t="s">
        <v>4159</v>
      </c>
      <c r="J1386" s="16" t="s">
        <v>79</v>
      </c>
      <c r="K1386" s="16">
        <v>827478.46</v>
      </c>
      <c r="M1386" s="15" t="s">
        <v>83</v>
      </c>
      <c r="N1386" s="19">
        <v>45673.626516203702</v>
      </c>
    </row>
    <row r="1387" spans="1:14" x14ac:dyDescent="0.3">
      <c r="A1387" s="23" t="str">
        <f>VLOOKUP(C1387,销售员!A:C,3,0)</f>
        <v>湘桂琼</v>
      </c>
      <c r="B1387" s="29">
        <v>819157</v>
      </c>
      <c r="C1387" s="16" t="s">
        <v>1901</v>
      </c>
      <c r="D1387" s="17" t="s">
        <v>1902</v>
      </c>
      <c r="E1387" s="17" t="s">
        <v>4165</v>
      </c>
      <c r="F1387" s="16" t="s">
        <v>1903</v>
      </c>
      <c r="G1387" s="16" t="s">
        <v>1904</v>
      </c>
      <c r="H1387" s="16" t="s">
        <v>1905</v>
      </c>
      <c r="I1387" s="16" t="s">
        <v>4161</v>
      </c>
      <c r="J1387" s="16" t="s">
        <v>79</v>
      </c>
      <c r="K1387" s="16">
        <v>51120.06</v>
      </c>
      <c r="M1387" s="15" t="s">
        <v>83</v>
      </c>
      <c r="N1387" s="19">
        <v>45673.626516203702</v>
      </c>
    </row>
    <row r="1388" spans="1:14" x14ac:dyDescent="0.3">
      <c r="A1388" s="23" t="str">
        <f>VLOOKUP(C1388,销售员!A:C,3,0)</f>
        <v>湘桂琼</v>
      </c>
      <c r="B1388" s="29">
        <v>819157</v>
      </c>
      <c r="C1388" s="16" t="s">
        <v>1901</v>
      </c>
      <c r="D1388" s="17" t="s">
        <v>1902</v>
      </c>
      <c r="E1388" s="17" t="s">
        <v>4165</v>
      </c>
      <c r="F1388" s="16" t="s">
        <v>1903</v>
      </c>
      <c r="G1388" s="16" t="s">
        <v>1904</v>
      </c>
      <c r="H1388" s="16" t="s">
        <v>1905</v>
      </c>
      <c r="I1388" s="16" t="s">
        <v>4160</v>
      </c>
      <c r="J1388" s="16" t="s">
        <v>79</v>
      </c>
      <c r="K1388" s="16">
        <v>91542.64</v>
      </c>
      <c r="M1388" s="15" t="s">
        <v>83</v>
      </c>
      <c r="N1388" s="19">
        <v>45673.626516203702</v>
      </c>
    </row>
    <row r="1389" spans="1:14" x14ac:dyDescent="0.3">
      <c r="A1389" s="23" t="str">
        <f>VLOOKUP(C1389,销售员!A:C,3,0)</f>
        <v>福建</v>
      </c>
      <c r="B1389" s="29">
        <v>818472</v>
      </c>
      <c r="C1389" s="16" t="s">
        <v>638</v>
      </c>
      <c r="D1389" s="17" t="s">
        <v>1324</v>
      </c>
      <c r="E1389" s="17" t="s">
        <v>4165</v>
      </c>
      <c r="F1389" s="16" t="s">
        <v>1325</v>
      </c>
      <c r="G1389" s="16" t="s">
        <v>1326</v>
      </c>
      <c r="H1389" s="16" t="s">
        <v>1327</v>
      </c>
      <c r="I1389" s="16" t="s">
        <v>4158</v>
      </c>
      <c r="J1389" s="16" t="s">
        <v>79</v>
      </c>
      <c r="K1389" s="16">
        <v>156916.89000000001</v>
      </c>
      <c r="L1389" s="18">
        <v>181046.76</v>
      </c>
      <c r="M1389" s="15" t="s">
        <v>94</v>
      </c>
      <c r="N1389" s="19">
        <v>45670.408854166701</v>
      </c>
    </row>
    <row r="1390" spans="1:14" x14ac:dyDescent="0.3">
      <c r="A1390" s="23" t="str">
        <f>VLOOKUP(C1390,销售员!A:C,3,0)</f>
        <v>福建</v>
      </c>
      <c r="B1390" s="29">
        <v>818472</v>
      </c>
      <c r="C1390" s="16" t="s">
        <v>638</v>
      </c>
      <c r="D1390" s="17" t="s">
        <v>1324</v>
      </c>
      <c r="E1390" s="17" t="s">
        <v>4165</v>
      </c>
      <c r="F1390" s="16" t="s">
        <v>1325</v>
      </c>
      <c r="G1390" s="16" t="s">
        <v>1326</v>
      </c>
      <c r="H1390" s="16" t="s">
        <v>1327</v>
      </c>
      <c r="I1390" s="16" t="s">
        <v>4159</v>
      </c>
      <c r="J1390" s="16" t="s">
        <v>79</v>
      </c>
      <c r="K1390" s="16">
        <v>11591.76</v>
      </c>
      <c r="M1390" s="15" t="s">
        <v>94</v>
      </c>
      <c r="N1390" s="19">
        <v>45670.408854166701</v>
      </c>
    </row>
    <row r="1391" spans="1:14" x14ac:dyDescent="0.3">
      <c r="A1391" s="23" t="str">
        <f>VLOOKUP(C1391,销售员!A:C,3,0)</f>
        <v>福建</v>
      </c>
      <c r="B1391" s="29">
        <v>818472</v>
      </c>
      <c r="C1391" s="16" t="s">
        <v>638</v>
      </c>
      <c r="D1391" s="17" t="s">
        <v>1324</v>
      </c>
      <c r="E1391" s="17" t="s">
        <v>4165</v>
      </c>
      <c r="F1391" s="16" t="s">
        <v>1325</v>
      </c>
      <c r="G1391" s="16" t="s">
        <v>1326</v>
      </c>
      <c r="H1391" s="16" t="s">
        <v>1327</v>
      </c>
      <c r="I1391" s="16" t="s">
        <v>4161</v>
      </c>
      <c r="J1391" s="16" t="s">
        <v>79</v>
      </c>
      <c r="K1391" s="16">
        <v>1824.34</v>
      </c>
      <c r="M1391" s="15" t="s">
        <v>94</v>
      </c>
      <c r="N1391" s="19">
        <v>45670.408854166701</v>
      </c>
    </row>
    <row r="1392" spans="1:14" x14ac:dyDescent="0.3">
      <c r="A1392" s="23" t="str">
        <f>VLOOKUP(C1392,销售员!A:C,3,0)</f>
        <v>福建</v>
      </c>
      <c r="B1392" s="29">
        <v>818472</v>
      </c>
      <c r="C1392" s="16" t="s">
        <v>638</v>
      </c>
      <c r="D1392" s="17" t="s">
        <v>1324</v>
      </c>
      <c r="E1392" s="17" t="s">
        <v>4165</v>
      </c>
      <c r="F1392" s="16" t="s">
        <v>1325</v>
      </c>
      <c r="G1392" s="16" t="s">
        <v>1326</v>
      </c>
      <c r="H1392" s="16" t="s">
        <v>1327</v>
      </c>
      <c r="I1392" s="16" t="s">
        <v>4160</v>
      </c>
      <c r="J1392" s="16" t="s">
        <v>79</v>
      </c>
      <c r="K1392" s="16">
        <v>2566.58</v>
      </c>
      <c r="M1392" s="15" t="s">
        <v>94</v>
      </c>
      <c r="N1392" s="19">
        <v>45670.408854166701</v>
      </c>
    </row>
    <row r="1393" spans="1:14" x14ac:dyDescent="0.3">
      <c r="A1393" s="23" t="str">
        <f>VLOOKUP(C1393,销售员!A:C,3,0)</f>
        <v>晋蒙宁</v>
      </c>
      <c r="B1393" s="29">
        <v>819136</v>
      </c>
      <c r="C1393" s="16" t="s">
        <v>362</v>
      </c>
      <c r="D1393" s="17" t="s">
        <v>1659</v>
      </c>
      <c r="E1393" s="17" t="s">
        <v>4165</v>
      </c>
      <c r="F1393" s="16" t="s">
        <v>1660</v>
      </c>
      <c r="G1393" s="16" t="s">
        <v>1661</v>
      </c>
      <c r="H1393" s="16" t="s">
        <v>4218</v>
      </c>
      <c r="I1393" s="16" t="s">
        <v>4158</v>
      </c>
      <c r="J1393" s="16" t="s">
        <v>79</v>
      </c>
      <c r="K1393" s="16">
        <v>2891059.41</v>
      </c>
      <c r="L1393" s="18">
        <v>3381567.03</v>
      </c>
      <c r="M1393" s="15" t="s">
        <v>127</v>
      </c>
      <c r="N1393" s="19">
        <v>45673.636331018497</v>
      </c>
    </row>
    <row r="1394" spans="1:14" x14ac:dyDescent="0.3">
      <c r="A1394" s="23" t="str">
        <f>VLOOKUP(C1394,销售员!A:C,3,0)</f>
        <v>晋蒙宁</v>
      </c>
      <c r="B1394" s="29">
        <v>819136</v>
      </c>
      <c r="C1394" s="16" t="s">
        <v>362</v>
      </c>
      <c r="D1394" s="17" t="s">
        <v>1659</v>
      </c>
      <c r="E1394" s="17" t="s">
        <v>4165</v>
      </c>
      <c r="F1394" s="16" t="s">
        <v>1660</v>
      </c>
      <c r="G1394" s="16" t="s">
        <v>1661</v>
      </c>
      <c r="H1394" s="16" t="s">
        <v>4218</v>
      </c>
      <c r="I1394" s="16" t="s">
        <v>4159</v>
      </c>
      <c r="J1394" s="16" t="s">
        <v>79</v>
      </c>
      <c r="K1394" s="16">
        <v>268467.09000000003</v>
      </c>
      <c r="M1394" s="15" t="s">
        <v>127</v>
      </c>
      <c r="N1394" s="19">
        <v>45673.636331018497</v>
      </c>
    </row>
    <row r="1395" spans="1:14" x14ac:dyDescent="0.3">
      <c r="A1395" s="23" t="str">
        <f>VLOOKUP(C1395,销售员!A:C,3,0)</f>
        <v>晋蒙宁</v>
      </c>
      <c r="B1395" s="29">
        <v>819136</v>
      </c>
      <c r="C1395" s="16" t="s">
        <v>362</v>
      </c>
      <c r="D1395" s="17" t="s">
        <v>1659</v>
      </c>
      <c r="E1395" s="17" t="s">
        <v>4165</v>
      </c>
      <c r="F1395" s="16" t="s">
        <v>1660</v>
      </c>
      <c r="G1395" s="16" t="s">
        <v>1661</v>
      </c>
      <c r="H1395" s="16" t="s">
        <v>4218</v>
      </c>
      <c r="I1395" s="16" t="s">
        <v>4161</v>
      </c>
      <c r="J1395" s="16" t="s">
        <v>79</v>
      </c>
      <c r="K1395" s="16">
        <v>38664.089999999997</v>
      </c>
      <c r="M1395" s="15" t="s">
        <v>127</v>
      </c>
      <c r="N1395" s="19">
        <v>45673.636331018497</v>
      </c>
    </row>
    <row r="1396" spans="1:14" x14ac:dyDescent="0.3">
      <c r="A1396" s="23" t="str">
        <f>VLOOKUP(C1396,销售员!A:C,3,0)</f>
        <v>晋蒙宁</v>
      </c>
      <c r="B1396" s="29">
        <v>819136</v>
      </c>
      <c r="C1396" s="16" t="s">
        <v>362</v>
      </c>
      <c r="D1396" s="17" t="s">
        <v>1659</v>
      </c>
      <c r="E1396" s="17" t="s">
        <v>4165</v>
      </c>
      <c r="F1396" s="16" t="s">
        <v>1660</v>
      </c>
      <c r="G1396" s="16" t="s">
        <v>1661</v>
      </c>
      <c r="H1396" s="16" t="s">
        <v>4218</v>
      </c>
      <c r="I1396" s="16" t="s">
        <v>4160</v>
      </c>
      <c r="J1396" s="16" t="s">
        <v>79</v>
      </c>
      <c r="K1396" s="16">
        <v>48120.959999999999</v>
      </c>
      <c r="M1396" s="15" t="s">
        <v>127</v>
      </c>
      <c r="N1396" s="19">
        <v>45673.636331018497</v>
      </c>
    </row>
    <row r="1397" spans="1:14" x14ac:dyDescent="0.3">
      <c r="A1397" s="23" t="str">
        <f>VLOOKUP(C1397,销售员!A:C,3,0)</f>
        <v>晋蒙宁</v>
      </c>
      <c r="B1397" s="29">
        <v>819136</v>
      </c>
      <c r="C1397" s="16" t="s">
        <v>362</v>
      </c>
      <c r="D1397" s="17" t="s">
        <v>1659</v>
      </c>
      <c r="E1397" s="17" t="s">
        <v>4165</v>
      </c>
      <c r="F1397" s="16" t="s">
        <v>1660</v>
      </c>
      <c r="G1397" s="16" t="s">
        <v>1661</v>
      </c>
      <c r="H1397" s="16" t="s">
        <v>4219</v>
      </c>
      <c r="I1397" s="16" t="s">
        <v>4158</v>
      </c>
      <c r="J1397" s="16" t="s">
        <v>79</v>
      </c>
      <c r="K1397" s="16">
        <v>5654745.3600000003</v>
      </c>
      <c r="L1397" s="18">
        <v>6432022.0800000001</v>
      </c>
      <c r="M1397" s="15" t="s">
        <v>127</v>
      </c>
      <c r="N1397" s="19">
        <v>45673.636331018497</v>
      </c>
    </row>
    <row r="1398" spans="1:14" x14ac:dyDescent="0.3">
      <c r="A1398" s="23" t="str">
        <f>VLOOKUP(C1398,销售员!A:C,3,0)</f>
        <v>晋蒙宁</v>
      </c>
      <c r="B1398" s="29">
        <v>819136</v>
      </c>
      <c r="C1398" s="16" t="s">
        <v>362</v>
      </c>
      <c r="D1398" s="17" t="s">
        <v>1659</v>
      </c>
      <c r="E1398" s="17" t="s">
        <v>4165</v>
      </c>
      <c r="F1398" s="16" t="s">
        <v>1660</v>
      </c>
      <c r="G1398" s="16" t="s">
        <v>1661</v>
      </c>
      <c r="H1398" s="16" t="s">
        <v>4219</v>
      </c>
      <c r="I1398" s="16" t="s">
        <v>4159</v>
      </c>
      <c r="J1398" s="16" t="s">
        <v>79</v>
      </c>
      <c r="K1398" s="16">
        <v>352891.44</v>
      </c>
      <c r="M1398" s="15" t="s">
        <v>127</v>
      </c>
      <c r="N1398" s="19">
        <v>45673.636331018497</v>
      </c>
    </row>
    <row r="1399" spans="1:14" x14ac:dyDescent="0.3">
      <c r="A1399" s="23" t="str">
        <f>VLOOKUP(C1399,销售员!A:C,3,0)</f>
        <v>晋蒙宁</v>
      </c>
      <c r="B1399" s="29">
        <v>819136</v>
      </c>
      <c r="C1399" s="16" t="s">
        <v>362</v>
      </c>
      <c r="D1399" s="17" t="s">
        <v>1659</v>
      </c>
      <c r="E1399" s="17" t="s">
        <v>4165</v>
      </c>
      <c r="F1399" s="16" t="s">
        <v>1660</v>
      </c>
      <c r="G1399" s="16" t="s">
        <v>1661</v>
      </c>
      <c r="H1399" s="16" t="s">
        <v>4219</v>
      </c>
      <c r="I1399" s="16" t="s">
        <v>4161</v>
      </c>
      <c r="J1399" s="16" t="s">
        <v>79</v>
      </c>
      <c r="K1399" s="16">
        <v>75600.36</v>
      </c>
      <c r="M1399" s="15" t="s">
        <v>127</v>
      </c>
      <c r="N1399" s="19">
        <v>45673.636331018497</v>
      </c>
    </row>
    <row r="1400" spans="1:14" x14ac:dyDescent="0.3">
      <c r="A1400" s="23" t="str">
        <f>VLOOKUP(C1400,销售员!A:C,3,0)</f>
        <v>晋蒙宁</v>
      </c>
      <c r="B1400" s="29">
        <v>819136</v>
      </c>
      <c r="C1400" s="16" t="s">
        <v>362</v>
      </c>
      <c r="D1400" s="17" t="s">
        <v>1659</v>
      </c>
      <c r="E1400" s="17" t="s">
        <v>4165</v>
      </c>
      <c r="F1400" s="16" t="s">
        <v>1660</v>
      </c>
      <c r="G1400" s="16" t="s">
        <v>1661</v>
      </c>
      <c r="H1400" s="16" t="s">
        <v>4219</v>
      </c>
      <c r="I1400" s="16" t="s">
        <v>4160</v>
      </c>
      <c r="J1400" s="16" t="s">
        <v>79</v>
      </c>
      <c r="K1400" s="16">
        <v>91487.88</v>
      </c>
      <c r="M1400" s="15" t="s">
        <v>127</v>
      </c>
      <c r="N1400" s="19">
        <v>45673.636331018497</v>
      </c>
    </row>
    <row r="1401" spans="1:14" x14ac:dyDescent="0.3">
      <c r="A1401" s="23" t="str">
        <f>VLOOKUP(C1401,销售员!A:C,3,0)</f>
        <v>晋蒙宁</v>
      </c>
      <c r="B1401" s="29">
        <v>819136</v>
      </c>
      <c r="C1401" s="16" t="s">
        <v>362</v>
      </c>
      <c r="D1401" s="17" t="s">
        <v>1659</v>
      </c>
      <c r="E1401" s="17" t="s">
        <v>4165</v>
      </c>
      <c r="F1401" s="16" t="s">
        <v>1660</v>
      </c>
      <c r="G1401" s="16" t="s">
        <v>1661</v>
      </c>
      <c r="H1401" s="16" t="s">
        <v>4220</v>
      </c>
      <c r="I1401" s="16" t="s">
        <v>4158</v>
      </c>
      <c r="J1401" s="16" t="s">
        <v>79</v>
      </c>
      <c r="K1401" s="16">
        <v>9485943.1699999999</v>
      </c>
      <c r="L1401" s="18">
        <v>10596656.390000001</v>
      </c>
      <c r="M1401" s="15" t="s">
        <v>127</v>
      </c>
      <c r="N1401" s="19">
        <v>45673.636331018497</v>
      </c>
    </row>
    <row r="1402" spans="1:14" x14ac:dyDescent="0.3">
      <c r="A1402" s="23" t="str">
        <f>VLOOKUP(C1402,销售员!A:C,3,0)</f>
        <v>晋蒙宁</v>
      </c>
      <c r="B1402" s="29">
        <v>819136</v>
      </c>
      <c r="C1402" s="16" t="s">
        <v>362</v>
      </c>
      <c r="D1402" s="17" t="s">
        <v>1659</v>
      </c>
      <c r="E1402" s="17" t="s">
        <v>4165</v>
      </c>
      <c r="F1402" s="16" t="s">
        <v>1660</v>
      </c>
      <c r="G1402" s="16" t="s">
        <v>1661</v>
      </c>
      <c r="H1402" s="16" t="s">
        <v>4220</v>
      </c>
      <c r="I1402" s="16" t="s">
        <v>4159</v>
      </c>
      <c r="J1402" s="16" t="s">
        <v>79</v>
      </c>
      <c r="K1402" s="16">
        <v>450861.84</v>
      </c>
      <c r="M1402" s="15" t="s">
        <v>127</v>
      </c>
      <c r="N1402" s="19">
        <v>45673.636331018497</v>
      </c>
    </row>
    <row r="1403" spans="1:14" x14ac:dyDescent="0.3">
      <c r="A1403" s="23" t="str">
        <f>VLOOKUP(C1403,销售员!A:C,3,0)</f>
        <v>晋蒙宁</v>
      </c>
      <c r="B1403" s="29">
        <v>819136</v>
      </c>
      <c r="C1403" s="16" t="s">
        <v>362</v>
      </c>
      <c r="D1403" s="17" t="s">
        <v>1659</v>
      </c>
      <c r="E1403" s="17" t="s">
        <v>4165</v>
      </c>
      <c r="F1403" s="16" t="s">
        <v>1660</v>
      </c>
      <c r="G1403" s="16" t="s">
        <v>1661</v>
      </c>
      <c r="H1403" s="16" t="s">
        <v>4220</v>
      </c>
      <c r="I1403" s="16" t="s">
        <v>4161</v>
      </c>
      <c r="J1403" s="16" t="s">
        <v>79</v>
      </c>
      <c r="K1403" s="16">
        <v>84657.98</v>
      </c>
      <c r="M1403" s="15" t="s">
        <v>127</v>
      </c>
      <c r="N1403" s="19">
        <v>45673.636331018497</v>
      </c>
    </row>
    <row r="1404" spans="1:14" x14ac:dyDescent="0.3">
      <c r="A1404" s="23" t="str">
        <f>VLOOKUP(C1404,销售员!A:C,3,0)</f>
        <v>晋蒙宁</v>
      </c>
      <c r="B1404" s="29">
        <v>819136</v>
      </c>
      <c r="C1404" s="16" t="s">
        <v>362</v>
      </c>
      <c r="D1404" s="17" t="s">
        <v>1659</v>
      </c>
      <c r="E1404" s="17" t="s">
        <v>4165</v>
      </c>
      <c r="F1404" s="16" t="s">
        <v>1660</v>
      </c>
      <c r="G1404" s="16" t="s">
        <v>1661</v>
      </c>
      <c r="H1404" s="16" t="s">
        <v>4220</v>
      </c>
      <c r="I1404" s="16" t="s">
        <v>4160</v>
      </c>
      <c r="J1404" s="16" t="s">
        <v>79</v>
      </c>
      <c r="K1404" s="16">
        <v>151332.35999999999</v>
      </c>
      <c r="M1404" s="15" t="s">
        <v>127</v>
      </c>
      <c r="N1404" s="19">
        <v>45673.636331018497</v>
      </c>
    </row>
    <row r="1405" spans="1:14" x14ac:dyDescent="0.3">
      <c r="A1405" s="23" t="str">
        <f>VLOOKUP(C1405,销售员!A:C,3,0)</f>
        <v>沪浙</v>
      </c>
      <c r="B1405" s="29">
        <v>819138</v>
      </c>
      <c r="C1405" s="16" t="s">
        <v>164</v>
      </c>
      <c r="D1405" s="17" t="s">
        <v>2104</v>
      </c>
      <c r="E1405" s="17" t="s">
        <v>4165</v>
      </c>
      <c r="F1405" s="16" t="s">
        <v>2105</v>
      </c>
      <c r="G1405" s="16" t="s">
        <v>2106</v>
      </c>
      <c r="H1405" s="16" t="s">
        <v>2107</v>
      </c>
      <c r="I1405" s="16" t="s">
        <v>4166</v>
      </c>
      <c r="J1405" s="16" t="s">
        <v>79</v>
      </c>
      <c r="K1405" s="16">
        <v>7887.06</v>
      </c>
      <c r="L1405" s="18">
        <v>8776.7199999999993</v>
      </c>
      <c r="M1405" s="15" t="s">
        <v>1262</v>
      </c>
      <c r="N1405" s="19">
        <v>45673.644375000003</v>
      </c>
    </row>
    <row r="1406" spans="1:14" x14ac:dyDescent="0.3">
      <c r="A1406" s="23" t="str">
        <f>VLOOKUP(C1406,销售员!A:C,3,0)</f>
        <v>沪浙</v>
      </c>
      <c r="B1406" s="29">
        <v>819138</v>
      </c>
      <c r="C1406" s="16" t="s">
        <v>164</v>
      </c>
      <c r="D1406" s="17" t="s">
        <v>2104</v>
      </c>
      <c r="E1406" s="17" t="s">
        <v>4165</v>
      </c>
      <c r="F1406" s="16" t="s">
        <v>2105</v>
      </c>
      <c r="G1406" s="16" t="s">
        <v>2106</v>
      </c>
      <c r="H1406" s="16" t="s">
        <v>2107</v>
      </c>
      <c r="I1406" s="16" t="s">
        <v>4167</v>
      </c>
      <c r="J1406" s="16" t="s">
        <v>79</v>
      </c>
      <c r="K1406" s="16">
        <v>294.77999999999997</v>
      </c>
      <c r="M1406" s="15" t="s">
        <v>1262</v>
      </c>
      <c r="N1406" s="19">
        <v>45673.644375000003</v>
      </c>
    </row>
    <row r="1407" spans="1:14" x14ac:dyDescent="0.3">
      <c r="A1407" s="23" t="str">
        <f>VLOOKUP(C1407,销售员!A:C,3,0)</f>
        <v>沪浙</v>
      </c>
      <c r="B1407" s="29">
        <v>819138</v>
      </c>
      <c r="C1407" s="16" t="s">
        <v>164</v>
      </c>
      <c r="D1407" s="17" t="s">
        <v>2104</v>
      </c>
      <c r="E1407" s="17" t="s">
        <v>4165</v>
      </c>
      <c r="F1407" s="16" t="s">
        <v>2105</v>
      </c>
      <c r="G1407" s="16" t="s">
        <v>2106</v>
      </c>
      <c r="H1407" s="16" t="s">
        <v>2107</v>
      </c>
      <c r="I1407" s="16" t="s">
        <v>4161</v>
      </c>
      <c r="J1407" s="16" t="s">
        <v>79</v>
      </c>
      <c r="K1407" s="16">
        <v>102.53178</v>
      </c>
      <c r="M1407" s="15" t="s">
        <v>1262</v>
      </c>
      <c r="N1407" s="19">
        <v>45673.644375000003</v>
      </c>
    </row>
    <row r="1408" spans="1:14" x14ac:dyDescent="0.3">
      <c r="A1408" s="23" t="str">
        <f>VLOOKUP(C1408,销售员!A:C,3,0)</f>
        <v>沪浙</v>
      </c>
      <c r="B1408" s="29">
        <v>819138</v>
      </c>
      <c r="C1408" s="16" t="s">
        <v>164</v>
      </c>
      <c r="D1408" s="17" t="s">
        <v>2104</v>
      </c>
      <c r="E1408" s="17" t="s">
        <v>4165</v>
      </c>
      <c r="F1408" s="16" t="s">
        <v>2105</v>
      </c>
      <c r="G1408" s="16" t="s">
        <v>2106</v>
      </c>
      <c r="H1408" s="16" t="s">
        <v>2107</v>
      </c>
      <c r="I1408" s="16" t="s">
        <v>4160</v>
      </c>
      <c r="J1408" s="16" t="s">
        <v>79</v>
      </c>
      <c r="K1408" s="16">
        <v>122.7276</v>
      </c>
      <c r="M1408" s="15" t="s">
        <v>1262</v>
      </c>
      <c r="N1408" s="19">
        <v>45673.644375000003</v>
      </c>
    </row>
    <row r="1409" spans="1:14" x14ac:dyDescent="0.3">
      <c r="A1409" s="23" t="str">
        <f>VLOOKUP(C1409,销售员!A:C,3,0)</f>
        <v>广深</v>
      </c>
      <c r="B1409" s="29">
        <v>818569</v>
      </c>
      <c r="C1409" s="16" t="s">
        <v>843</v>
      </c>
      <c r="D1409" s="17" t="s">
        <v>1583</v>
      </c>
      <c r="E1409" s="17" t="s">
        <v>4171</v>
      </c>
      <c r="F1409" s="16" t="s">
        <v>1584</v>
      </c>
      <c r="G1409" s="16" t="s">
        <v>1585</v>
      </c>
      <c r="H1409" s="16" t="s">
        <v>1586</v>
      </c>
      <c r="I1409" s="16" t="s">
        <v>4158</v>
      </c>
      <c r="J1409" s="16" t="s">
        <v>79</v>
      </c>
      <c r="K1409" s="16">
        <v>3597520.21</v>
      </c>
      <c r="L1409" s="18">
        <v>3926666.17</v>
      </c>
      <c r="M1409" s="15" t="s">
        <v>94</v>
      </c>
      <c r="N1409" s="19">
        <v>45671.445104166698</v>
      </c>
    </row>
    <row r="1410" spans="1:14" x14ac:dyDescent="0.3">
      <c r="A1410" s="23" t="str">
        <f>VLOOKUP(C1410,销售员!A:C,3,0)</f>
        <v>广深</v>
      </c>
      <c r="B1410" s="29">
        <v>818569</v>
      </c>
      <c r="C1410" s="16" t="s">
        <v>843</v>
      </c>
      <c r="D1410" s="17" t="s">
        <v>1583</v>
      </c>
      <c r="E1410" s="17" t="s">
        <v>4171</v>
      </c>
      <c r="F1410" s="16" t="s">
        <v>1584</v>
      </c>
      <c r="G1410" s="16" t="s">
        <v>1585</v>
      </c>
      <c r="H1410" s="16" t="s">
        <v>1586</v>
      </c>
      <c r="I1410" s="16" t="s">
        <v>4159</v>
      </c>
      <c r="J1410" s="16" t="s">
        <v>79</v>
      </c>
      <c r="K1410" s="16">
        <v>154212.75</v>
      </c>
      <c r="M1410" s="15" t="s">
        <v>94</v>
      </c>
      <c r="N1410" s="19">
        <v>45671.445104166698</v>
      </c>
    </row>
    <row r="1411" spans="1:14" x14ac:dyDescent="0.3">
      <c r="A1411" s="23" t="str">
        <f>VLOOKUP(C1411,销售员!A:C,3,0)</f>
        <v>广深</v>
      </c>
      <c r="B1411" s="29">
        <v>818569</v>
      </c>
      <c r="C1411" s="16" t="s">
        <v>843</v>
      </c>
      <c r="D1411" s="17" t="s">
        <v>1583</v>
      </c>
      <c r="E1411" s="17" t="s">
        <v>4171</v>
      </c>
      <c r="F1411" s="16" t="s">
        <v>1584</v>
      </c>
      <c r="G1411" s="16" t="s">
        <v>1585</v>
      </c>
      <c r="H1411" s="16" t="s">
        <v>1586</v>
      </c>
      <c r="I1411" s="16" t="s">
        <v>4161</v>
      </c>
      <c r="J1411" s="16" t="s">
        <v>79</v>
      </c>
      <c r="K1411" s="16">
        <v>0</v>
      </c>
      <c r="M1411" s="15" t="s">
        <v>94</v>
      </c>
      <c r="N1411" s="19">
        <v>45671.445104166698</v>
      </c>
    </row>
    <row r="1412" spans="1:14" x14ac:dyDescent="0.3">
      <c r="A1412" s="23" t="str">
        <f>VLOOKUP(C1412,销售员!A:C,3,0)</f>
        <v>广深</v>
      </c>
      <c r="B1412" s="29">
        <v>818569</v>
      </c>
      <c r="C1412" s="16" t="s">
        <v>843</v>
      </c>
      <c r="D1412" s="17" t="s">
        <v>1583</v>
      </c>
      <c r="E1412" s="17" t="s">
        <v>4171</v>
      </c>
      <c r="F1412" s="16" t="s">
        <v>1584</v>
      </c>
      <c r="G1412" s="16" t="s">
        <v>1585</v>
      </c>
      <c r="H1412" s="16" t="s">
        <v>1586</v>
      </c>
      <c r="I1412" s="16" t="s">
        <v>4160</v>
      </c>
      <c r="J1412" s="16" t="s">
        <v>79</v>
      </c>
      <c r="K1412" s="16">
        <v>57133.13</v>
      </c>
      <c r="M1412" s="15" t="s">
        <v>94</v>
      </c>
      <c r="N1412" s="19">
        <v>45671.445104166698</v>
      </c>
    </row>
    <row r="1413" spans="1:14" x14ac:dyDescent="0.3">
      <c r="A1413" s="23" t="str">
        <f>VLOOKUP(C1413,销售员!A:C,3,0)</f>
        <v>黑吉辽</v>
      </c>
      <c r="B1413" s="29">
        <v>819159</v>
      </c>
      <c r="C1413" s="16" t="s">
        <v>1673</v>
      </c>
      <c r="D1413" s="17" t="s">
        <v>1674</v>
      </c>
      <c r="E1413" s="17" t="s">
        <v>4165</v>
      </c>
      <c r="F1413" s="16" t="s">
        <v>1675</v>
      </c>
      <c r="G1413" s="16" t="s">
        <v>1676</v>
      </c>
      <c r="H1413" s="16" t="s">
        <v>4221</v>
      </c>
      <c r="I1413" s="16" t="s">
        <v>4158</v>
      </c>
      <c r="J1413" s="16" t="s">
        <v>79</v>
      </c>
      <c r="K1413" s="16">
        <v>191726.23</v>
      </c>
      <c r="L1413" s="18">
        <v>250752.34</v>
      </c>
      <c r="M1413" s="15" t="s">
        <v>127</v>
      </c>
      <c r="N1413" s="19">
        <v>45673.682303240697</v>
      </c>
    </row>
    <row r="1414" spans="1:14" x14ac:dyDescent="0.3">
      <c r="A1414" s="23" t="str">
        <f>VLOOKUP(C1414,销售员!A:C,3,0)</f>
        <v>黑吉辽</v>
      </c>
      <c r="B1414" s="29">
        <v>819159</v>
      </c>
      <c r="C1414" s="16" t="s">
        <v>1673</v>
      </c>
      <c r="D1414" s="17" t="s">
        <v>1674</v>
      </c>
      <c r="E1414" s="17" t="s">
        <v>4165</v>
      </c>
      <c r="F1414" s="16" t="s">
        <v>1675</v>
      </c>
      <c r="G1414" s="16" t="s">
        <v>1676</v>
      </c>
      <c r="H1414" s="16" t="s">
        <v>4221</v>
      </c>
      <c r="I1414" s="16" t="s">
        <v>4159</v>
      </c>
      <c r="J1414" s="16" t="s">
        <v>79</v>
      </c>
      <c r="K1414" s="16">
        <v>40391.25</v>
      </c>
      <c r="M1414" s="15" t="s">
        <v>127</v>
      </c>
      <c r="N1414" s="19">
        <v>45673.682303240697</v>
      </c>
    </row>
    <row r="1415" spans="1:14" x14ac:dyDescent="0.3">
      <c r="A1415" s="23" t="str">
        <f>VLOOKUP(C1415,销售员!A:C,3,0)</f>
        <v>黑吉辽</v>
      </c>
      <c r="B1415" s="29">
        <v>819159</v>
      </c>
      <c r="C1415" s="16" t="s">
        <v>1673</v>
      </c>
      <c r="D1415" s="17" t="s">
        <v>1674</v>
      </c>
      <c r="E1415" s="17" t="s">
        <v>4165</v>
      </c>
      <c r="F1415" s="16" t="s">
        <v>1675</v>
      </c>
      <c r="G1415" s="16" t="s">
        <v>1676</v>
      </c>
      <c r="H1415" s="16" t="s">
        <v>4221</v>
      </c>
      <c r="I1415" s="16" t="s">
        <v>4161</v>
      </c>
      <c r="J1415" s="16" t="s">
        <v>79</v>
      </c>
      <c r="K1415" s="16">
        <v>2563.1799999999998</v>
      </c>
      <c r="M1415" s="15" t="s">
        <v>127</v>
      </c>
      <c r="N1415" s="19">
        <v>45673.682303240697</v>
      </c>
    </row>
    <row r="1416" spans="1:14" x14ac:dyDescent="0.3">
      <c r="A1416" s="23" t="str">
        <f>VLOOKUP(C1416,销售员!A:C,3,0)</f>
        <v>黑吉辽</v>
      </c>
      <c r="B1416" s="29">
        <v>819159</v>
      </c>
      <c r="C1416" s="16" t="s">
        <v>1673</v>
      </c>
      <c r="D1416" s="17" t="s">
        <v>1674</v>
      </c>
      <c r="E1416" s="17" t="s">
        <v>4165</v>
      </c>
      <c r="F1416" s="16" t="s">
        <v>1675</v>
      </c>
      <c r="G1416" s="16" t="s">
        <v>1676</v>
      </c>
      <c r="H1416" s="16" t="s">
        <v>4221</v>
      </c>
      <c r="I1416" s="16" t="s">
        <v>4160</v>
      </c>
      <c r="J1416" s="16" t="s">
        <v>79</v>
      </c>
      <c r="K1416" s="16">
        <v>3534.78</v>
      </c>
      <c r="M1416" s="15" t="s">
        <v>127</v>
      </c>
      <c r="N1416" s="19">
        <v>45673.682303240697</v>
      </c>
    </row>
    <row r="1417" spans="1:14" x14ac:dyDescent="0.3">
      <c r="A1417" s="23" t="str">
        <f>VLOOKUP(C1417,销售员!A:C,3,0)</f>
        <v>黑吉辽</v>
      </c>
      <c r="B1417" s="29">
        <v>819159</v>
      </c>
      <c r="C1417" s="16" t="s">
        <v>1673</v>
      </c>
      <c r="D1417" s="17" t="s">
        <v>1674</v>
      </c>
      <c r="E1417" s="17" t="s">
        <v>4165</v>
      </c>
      <c r="F1417" s="16" t="s">
        <v>1675</v>
      </c>
      <c r="G1417" s="16" t="s">
        <v>1676</v>
      </c>
      <c r="H1417" s="16" t="s">
        <v>4222</v>
      </c>
      <c r="I1417" s="16" t="s">
        <v>4158</v>
      </c>
      <c r="J1417" s="16" t="s">
        <v>79</v>
      </c>
      <c r="K1417" s="16">
        <v>3015431.58</v>
      </c>
      <c r="L1417" s="18">
        <v>4180854.89</v>
      </c>
      <c r="M1417" s="15" t="s">
        <v>127</v>
      </c>
      <c r="N1417" s="19">
        <v>45673.682303240697</v>
      </c>
    </row>
    <row r="1418" spans="1:14" x14ac:dyDescent="0.3">
      <c r="A1418" s="23" t="str">
        <f>VLOOKUP(C1418,销售员!A:C,3,0)</f>
        <v>黑吉辽</v>
      </c>
      <c r="B1418" s="29">
        <v>819159</v>
      </c>
      <c r="C1418" s="16" t="s">
        <v>1673</v>
      </c>
      <c r="D1418" s="17" t="s">
        <v>1674</v>
      </c>
      <c r="E1418" s="17" t="s">
        <v>4165</v>
      </c>
      <c r="F1418" s="16" t="s">
        <v>1675</v>
      </c>
      <c r="G1418" s="16" t="s">
        <v>1676</v>
      </c>
      <c r="H1418" s="16" t="s">
        <v>4222</v>
      </c>
      <c r="I1418" s="16" t="s">
        <v>4159</v>
      </c>
      <c r="J1418" s="16" t="s">
        <v>79</v>
      </c>
      <c r="K1418" s="16">
        <v>961594.26</v>
      </c>
      <c r="M1418" s="15" t="s">
        <v>127</v>
      </c>
      <c r="N1418" s="19">
        <v>45673.682303240697</v>
      </c>
    </row>
    <row r="1419" spans="1:14" x14ac:dyDescent="0.3">
      <c r="A1419" s="23" t="str">
        <f>VLOOKUP(C1419,销售员!A:C,3,0)</f>
        <v>黑吉辽</v>
      </c>
      <c r="B1419" s="29">
        <v>819159</v>
      </c>
      <c r="C1419" s="16" t="s">
        <v>1673</v>
      </c>
      <c r="D1419" s="17" t="s">
        <v>1674</v>
      </c>
      <c r="E1419" s="17" t="s">
        <v>4165</v>
      </c>
      <c r="F1419" s="16" t="s">
        <v>1675</v>
      </c>
      <c r="G1419" s="16" t="s">
        <v>1676</v>
      </c>
      <c r="H1419" s="16" t="s">
        <v>4222</v>
      </c>
      <c r="I1419" s="16" t="s">
        <v>4161</v>
      </c>
      <c r="J1419" s="16" t="s">
        <v>79</v>
      </c>
      <c r="K1419" s="16">
        <v>10804.28</v>
      </c>
      <c r="M1419" s="15" t="s">
        <v>127</v>
      </c>
      <c r="N1419" s="19">
        <v>45673.682303240697</v>
      </c>
    </row>
    <row r="1420" spans="1:14" x14ac:dyDescent="0.3">
      <c r="A1420" s="23" t="str">
        <f>VLOOKUP(C1420,销售员!A:C,3,0)</f>
        <v>黑吉辽</v>
      </c>
      <c r="B1420" s="29">
        <v>819159</v>
      </c>
      <c r="C1420" s="16" t="s">
        <v>1673</v>
      </c>
      <c r="D1420" s="17" t="s">
        <v>1674</v>
      </c>
      <c r="E1420" s="17" t="s">
        <v>4165</v>
      </c>
      <c r="F1420" s="16" t="s">
        <v>1675</v>
      </c>
      <c r="G1420" s="16" t="s">
        <v>1676</v>
      </c>
      <c r="H1420" s="16" t="s">
        <v>4222</v>
      </c>
      <c r="I1420" s="16" t="s">
        <v>4160</v>
      </c>
      <c r="J1420" s="16" t="s">
        <v>79</v>
      </c>
      <c r="K1420" s="16">
        <v>0</v>
      </c>
      <c r="M1420" s="15" t="s">
        <v>127</v>
      </c>
      <c r="N1420" s="19">
        <v>45673.682303240697</v>
      </c>
    </row>
    <row r="1421" spans="1:14" x14ac:dyDescent="0.3">
      <c r="A1421" s="23" t="str">
        <f>VLOOKUP(C1421,销售员!A:C,3,0)</f>
        <v>苏皖</v>
      </c>
      <c r="B1421" s="29">
        <v>819244</v>
      </c>
      <c r="C1421" s="16" t="s">
        <v>180</v>
      </c>
      <c r="D1421" s="17" t="s">
        <v>1682</v>
      </c>
      <c r="E1421" s="17" t="s">
        <v>4165</v>
      </c>
      <c r="F1421" s="16" t="s">
        <v>1683</v>
      </c>
      <c r="G1421" s="16" t="s">
        <v>1684</v>
      </c>
      <c r="H1421" s="16" t="s">
        <v>1685</v>
      </c>
      <c r="I1421" s="16" t="s">
        <v>4158</v>
      </c>
      <c r="J1421" s="16" t="s">
        <v>79</v>
      </c>
      <c r="K1421" s="16">
        <v>1952466.1</v>
      </c>
      <c r="L1421" s="18">
        <v>2766145.84</v>
      </c>
      <c r="M1421" s="15" t="s">
        <v>83</v>
      </c>
      <c r="N1421" s="19">
        <v>45673.695891203701</v>
      </c>
    </row>
    <row r="1422" spans="1:14" x14ac:dyDescent="0.3">
      <c r="A1422" s="23" t="str">
        <f>VLOOKUP(C1422,销售员!A:C,3,0)</f>
        <v>苏皖</v>
      </c>
      <c r="B1422" s="29">
        <v>819244</v>
      </c>
      <c r="C1422" s="16" t="s">
        <v>180</v>
      </c>
      <c r="D1422" s="17" t="s">
        <v>1682</v>
      </c>
      <c r="E1422" s="17" t="s">
        <v>4165</v>
      </c>
      <c r="F1422" s="16" t="s">
        <v>1683</v>
      </c>
      <c r="G1422" s="16" t="s">
        <v>1684</v>
      </c>
      <c r="H1422" s="16" t="s">
        <v>1685</v>
      </c>
      <c r="I1422" s="16" t="s">
        <v>4159</v>
      </c>
      <c r="J1422" s="16" t="s">
        <v>79</v>
      </c>
      <c r="K1422" s="16">
        <v>632493.72</v>
      </c>
      <c r="M1422" s="15" t="s">
        <v>83</v>
      </c>
      <c r="N1422" s="19">
        <v>45673.695891203701</v>
      </c>
    </row>
    <row r="1423" spans="1:14" x14ac:dyDescent="0.3">
      <c r="A1423" s="23" t="str">
        <f>VLOOKUP(C1423,销售员!A:C,3,0)</f>
        <v>苏皖</v>
      </c>
      <c r="B1423" s="29">
        <v>819244</v>
      </c>
      <c r="C1423" s="16" t="s">
        <v>180</v>
      </c>
      <c r="D1423" s="17" t="s">
        <v>1682</v>
      </c>
      <c r="E1423" s="17" t="s">
        <v>4165</v>
      </c>
      <c r="F1423" s="16" t="s">
        <v>1683</v>
      </c>
      <c r="G1423" s="16" t="s">
        <v>1684</v>
      </c>
      <c r="H1423" s="16" t="s">
        <v>1685</v>
      </c>
      <c r="I1423" s="16" t="s">
        <v>4161</v>
      </c>
      <c r="J1423" s="16" t="s">
        <v>79</v>
      </c>
      <c r="K1423" s="16">
        <v>17341.11</v>
      </c>
      <c r="M1423" s="15" t="s">
        <v>83</v>
      </c>
      <c r="N1423" s="19">
        <v>45673.695891203701</v>
      </c>
    </row>
    <row r="1424" spans="1:14" x14ac:dyDescent="0.3">
      <c r="A1424" s="23" t="str">
        <f>VLOOKUP(C1424,销售员!A:C,3,0)</f>
        <v>苏皖</v>
      </c>
      <c r="B1424" s="29">
        <v>819244</v>
      </c>
      <c r="C1424" s="16" t="s">
        <v>180</v>
      </c>
      <c r="D1424" s="17" t="s">
        <v>1682</v>
      </c>
      <c r="E1424" s="17" t="s">
        <v>4165</v>
      </c>
      <c r="F1424" s="16" t="s">
        <v>1683</v>
      </c>
      <c r="G1424" s="16" t="s">
        <v>1684</v>
      </c>
      <c r="H1424" s="16" t="s">
        <v>1685</v>
      </c>
      <c r="I1424" s="16" t="s">
        <v>4160</v>
      </c>
      <c r="J1424" s="16" t="s">
        <v>79</v>
      </c>
      <c r="K1424" s="16">
        <v>39366.800000000003</v>
      </c>
      <c r="M1424" s="15" t="s">
        <v>83</v>
      </c>
      <c r="N1424" s="19">
        <v>45673.695891203701</v>
      </c>
    </row>
    <row r="1425" spans="1:14" x14ac:dyDescent="0.3">
      <c r="A1425" s="23" t="str">
        <f>VLOOKUP(C1425,销售员!A:C,3,0)</f>
        <v>苏皖</v>
      </c>
      <c r="B1425" s="29">
        <v>819257</v>
      </c>
      <c r="C1425" s="16" t="s">
        <v>796</v>
      </c>
      <c r="D1425" s="17" t="s">
        <v>1687</v>
      </c>
      <c r="E1425" s="17" t="s">
        <v>4165</v>
      </c>
      <c r="F1425" s="16" t="s">
        <v>1688</v>
      </c>
      <c r="G1425" s="16" t="s">
        <v>1689</v>
      </c>
      <c r="H1425" s="16" t="s">
        <v>1690</v>
      </c>
      <c r="I1425" s="16" t="s">
        <v>4158</v>
      </c>
      <c r="J1425" s="16" t="s">
        <v>79</v>
      </c>
      <c r="K1425" s="16">
        <v>9957.4500000000007</v>
      </c>
      <c r="L1425" s="18">
        <v>10895.77</v>
      </c>
      <c r="M1425" s="15" t="s">
        <v>83</v>
      </c>
      <c r="N1425" s="19">
        <v>45673.697835648098</v>
      </c>
    </row>
    <row r="1426" spans="1:14" x14ac:dyDescent="0.3">
      <c r="A1426" s="23" t="str">
        <f>VLOOKUP(C1426,销售员!A:C,3,0)</f>
        <v>苏皖</v>
      </c>
      <c r="B1426" s="29">
        <v>819257</v>
      </c>
      <c r="C1426" s="16" t="s">
        <v>796</v>
      </c>
      <c r="D1426" s="17" t="s">
        <v>1687</v>
      </c>
      <c r="E1426" s="17" t="s">
        <v>4165</v>
      </c>
      <c r="F1426" s="16" t="s">
        <v>1688</v>
      </c>
      <c r="G1426" s="16" t="s">
        <v>1689</v>
      </c>
      <c r="H1426" s="16" t="s">
        <v>1690</v>
      </c>
      <c r="I1426" s="16" t="s">
        <v>4159</v>
      </c>
      <c r="J1426" s="16" t="s">
        <v>79</v>
      </c>
      <c r="K1426" s="16">
        <v>182.65</v>
      </c>
      <c r="M1426" s="15" t="s">
        <v>83</v>
      </c>
      <c r="N1426" s="19">
        <v>45673.697835648098</v>
      </c>
    </row>
    <row r="1427" spans="1:14" x14ac:dyDescent="0.3">
      <c r="A1427" s="23" t="str">
        <f>VLOOKUP(C1427,销售员!A:C,3,0)</f>
        <v>苏皖</v>
      </c>
      <c r="B1427" s="29">
        <v>819257</v>
      </c>
      <c r="C1427" s="16" t="s">
        <v>796</v>
      </c>
      <c r="D1427" s="17" t="s">
        <v>1687</v>
      </c>
      <c r="E1427" s="17" t="s">
        <v>4165</v>
      </c>
      <c r="F1427" s="16" t="s">
        <v>1688</v>
      </c>
      <c r="G1427" s="16" t="s">
        <v>1689</v>
      </c>
      <c r="H1427" s="16" t="s">
        <v>1690</v>
      </c>
      <c r="I1427" s="16" t="s">
        <v>4161</v>
      </c>
      <c r="J1427" s="16" t="s">
        <v>79</v>
      </c>
      <c r="K1427" s="16">
        <v>110.94</v>
      </c>
      <c r="M1427" s="15" t="s">
        <v>83</v>
      </c>
      <c r="N1427" s="19">
        <v>45673.697835648098</v>
      </c>
    </row>
    <row r="1428" spans="1:14" x14ac:dyDescent="0.3">
      <c r="A1428" s="23" t="str">
        <f>VLOOKUP(C1428,销售员!A:C,3,0)</f>
        <v>苏皖</v>
      </c>
      <c r="B1428" s="29">
        <v>819257</v>
      </c>
      <c r="C1428" s="16" t="s">
        <v>796</v>
      </c>
      <c r="D1428" s="17" t="s">
        <v>1687</v>
      </c>
      <c r="E1428" s="17" t="s">
        <v>4165</v>
      </c>
      <c r="F1428" s="16" t="s">
        <v>1688</v>
      </c>
      <c r="G1428" s="16" t="s">
        <v>1689</v>
      </c>
      <c r="H1428" s="16" t="s">
        <v>1690</v>
      </c>
      <c r="I1428" s="16" t="s">
        <v>4160</v>
      </c>
      <c r="J1428" s="16" t="s">
        <v>79</v>
      </c>
      <c r="K1428" s="16">
        <v>154.4</v>
      </c>
      <c r="M1428" s="15" t="s">
        <v>83</v>
      </c>
      <c r="N1428" s="19">
        <v>45673.697835648098</v>
      </c>
    </row>
    <row r="1429" spans="1:14" x14ac:dyDescent="0.3">
      <c r="A1429" s="23" t="str">
        <f>VLOOKUP(C1429,销售员!A:C,3,0)</f>
        <v>苏皖</v>
      </c>
      <c r="B1429" s="29">
        <v>819252</v>
      </c>
      <c r="C1429" s="16" t="s">
        <v>632</v>
      </c>
      <c r="D1429" s="17" t="s">
        <v>2225</v>
      </c>
      <c r="E1429" s="17" t="s">
        <v>4165</v>
      </c>
      <c r="F1429" s="16" t="s">
        <v>2226</v>
      </c>
      <c r="G1429" s="16" t="s">
        <v>2227</v>
      </c>
      <c r="H1429" s="16" t="s">
        <v>2228</v>
      </c>
      <c r="I1429" s="16" t="s">
        <v>4158</v>
      </c>
      <c r="J1429" s="16" t="s">
        <v>79</v>
      </c>
      <c r="K1429" s="16">
        <v>389276.52</v>
      </c>
      <c r="L1429" s="18">
        <v>501919.57</v>
      </c>
      <c r="M1429" s="15" t="s">
        <v>83</v>
      </c>
      <c r="N1429" s="19">
        <v>45673.698935185203</v>
      </c>
    </row>
    <row r="1430" spans="1:14" x14ac:dyDescent="0.3">
      <c r="A1430" s="23" t="str">
        <f>VLOOKUP(C1430,销售员!A:C,3,0)</f>
        <v>苏皖</v>
      </c>
      <c r="B1430" s="29">
        <v>819252</v>
      </c>
      <c r="C1430" s="16" t="s">
        <v>632</v>
      </c>
      <c r="D1430" s="17" t="s">
        <v>2225</v>
      </c>
      <c r="E1430" s="17" t="s">
        <v>4165</v>
      </c>
      <c r="F1430" s="16" t="s">
        <v>2226</v>
      </c>
      <c r="G1430" s="16" t="s">
        <v>2227</v>
      </c>
      <c r="H1430" s="16" t="s">
        <v>2228</v>
      </c>
      <c r="I1430" s="16" t="s">
        <v>4159</v>
      </c>
      <c r="J1430" s="16" t="s">
        <v>79</v>
      </c>
      <c r="K1430" s="16">
        <v>83794.33</v>
      </c>
      <c r="M1430" s="15" t="s">
        <v>83</v>
      </c>
      <c r="N1430" s="19">
        <v>45673.698935185203</v>
      </c>
    </row>
    <row r="1431" spans="1:14" x14ac:dyDescent="0.3">
      <c r="A1431" s="23" t="str">
        <f>VLOOKUP(C1431,销售员!A:C,3,0)</f>
        <v>苏皖</v>
      </c>
      <c r="B1431" s="29">
        <v>819252</v>
      </c>
      <c r="C1431" s="16" t="s">
        <v>632</v>
      </c>
      <c r="D1431" s="17" t="s">
        <v>2225</v>
      </c>
      <c r="E1431" s="17" t="s">
        <v>4165</v>
      </c>
      <c r="F1431" s="16" t="s">
        <v>2226</v>
      </c>
      <c r="G1431" s="16" t="s">
        <v>2227</v>
      </c>
      <c r="H1431" s="16" t="s">
        <v>2228</v>
      </c>
      <c r="I1431" s="16" t="s">
        <v>4161</v>
      </c>
      <c r="J1431" s="16" t="s">
        <v>79</v>
      </c>
      <c r="K1431" s="16">
        <v>2493.4699999999998</v>
      </c>
      <c r="M1431" s="15" t="s">
        <v>83</v>
      </c>
      <c r="N1431" s="19">
        <v>45673.698935185203</v>
      </c>
    </row>
    <row r="1432" spans="1:14" x14ac:dyDescent="0.3">
      <c r="A1432" s="23" t="str">
        <f>VLOOKUP(C1432,销售员!A:C,3,0)</f>
        <v>苏皖</v>
      </c>
      <c r="B1432" s="29">
        <v>819252</v>
      </c>
      <c r="C1432" s="16" t="s">
        <v>632</v>
      </c>
      <c r="D1432" s="17" t="s">
        <v>2225</v>
      </c>
      <c r="E1432" s="17" t="s">
        <v>4165</v>
      </c>
      <c r="F1432" s="16" t="s">
        <v>2226</v>
      </c>
      <c r="G1432" s="16" t="s">
        <v>2227</v>
      </c>
      <c r="H1432" s="16" t="s">
        <v>2228</v>
      </c>
      <c r="I1432" s="16" t="s">
        <v>4160</v>
      </c>
      <c r="J1432" s="16" t="s">
        <v>79</v>
      </c>
      <c r="K1432" s="16">
        <v>7203.97</v>
      </c>
      <c r="M1432" s="15" t="s">
        <v>83</v>
      </c>
      <c r="N1432" s="19">
        <v>45673.698935185203</v>
      </c>
    </row>
    <row r="1433" spans="1:14" x14ac:dyDescent="0.3">
      <c r="A1433" s="23" t="str">
        <f>VLOOKUP(C1433,销售员!A:C,3,0)</f>
        <v>湘桂琼</v>
      </c>
      <c r="B1433" s="29">
        <v>819251</v>
      </c>
      <c r="C1433" s="16" t="s">
        <v>523</v>
      </c>
      <c r="D1433" s="17" t="s">
        <v>1928</v>
      </c>
      <c r="E1433" s="17" t="s">
        <v>4165</v>
      </c>
      <c r="F1433" s="16" t="s">
        <v>1929</v>
      </c>
      <c r="G1433" s="16" t="s">
        <v>1930</v>
      </c>
      <c r="H1433" s="16" t="s">
        <v>1931</v>
      </c>
      <c r="I1433" s="16" t="s">
        <v>4158</v>
      </c>
      <c r="J1433" s="16" t="s">
        <v>79</v>
      </c>
      <c r="K1433" s="16">
        <v>338801.24</v>
      </c>
      <c r="L1433" s="18">
        <v>362460.34</v>
      </c>
      <c r="M1433" s="15" t="s">
        <v>83</v>
      </c>
      <c r="N1433" s="19">
        <v>45673.700046296297</v>
      </c>
    </row>
    <row r="1434" spans="1:14" x14ac:dyDescent="0.3">
      <c r="A1434" s="23" t="str">
        <f>VLOOKUP(C1434,销售员!A:C,3,0)</f>
        <v>湘桂琼</v>
      </c>
      <c r="B1434" s="29">
        <v>819251</v>
      </c>
      <c r="C1434" s="16" t="s">
        <v>523</v>
      </c>
      <c r="D1434" s="17" t="s">
        <v>1928</v>
      </c>
      <c r="E1434" s="17" t="s">
        <v>4165</v>
      </c>
      <c r="F1434" s="16" t="s">
        <v>1929</v>
      </c>
      <c r="G1434" s="16" t="s">
        <v>1930</v>
      </c>
      <c r="H1434" s="16" t="s">
        <v>1931</v>
      </c>
      <c r="I1434" s="16" t="s">
        <v>4159</v>
      </c>
      <c r="J1434" s="16" t="s">
        <v>79</v>
      </c>
      <c r="K1434" s="16">
        <v>3265.85</v>
      </c>
      <c r="M1434" s="15" t="s">
        <v>83</v>
      </c>
      <c r="N1434" s="19">
        <v>45673.700046296297</v>
      </c>
    </row>
    <row r="1435" spans="1:14" x14ac:dyDescent="0.3">
      <c r="A1435" s="23" t="str">
        <f>VLOOKUP(C1435,销售员!A:C,3,0)</f>
        <v>湘桂琼</v>
      </c>
      <c r="B1435" s="29">
        <v>819251</v>
      </c>
      <c r="C1435" s="16" t="s">
        <v>523</v>
      </c>
      <c r="D1435" s="17" t="s">
        <v>1928</v>
      </c>
      <c r="E1435" s="17" t="s">
        <v>4165</v>
      </c>
      <c r="F1435" s="16" t="s">
        <v>1929</v>
      </c>
      <c r="G1435" s="16" t="s">
        <v>1930</v>
      </c>
      <c r="H1435" s="16" t="s">
        <v>1931</v>
      </c>
      <c r="I1435" s="16" t="s">
        <v>4161</v>
      </c>
      <c r="J1435" s="16" t="s">
        <v>79</v>
      </c>
      <c r="K1435" s="16">
        <v>4310.2700000000004</v>
      </c>
      <c r="M1435" s="15" t="s">
        <v>83</v>
      </c>
      <c r="N1435" s="19">
        <v>45673.700046296297</v>
      </c>
    </row>
    <row r="1436" spans="1:14" x14ac:dyDescent="0.3">
      <c r="A1436" s="23" t="str">
        <f>VLOOKUP(C1436,销售员!A:C,3,0)</f>
        <v>湘桂琼</v>
      </c>
      <c r="B1436" s="29">
        <v>819251</v>
      </c>
      <c r="C1436" s="16" t="s">
        <v>523</v>
      </c>
      <c r="D1436" s="17" t="s">
        <v>1928</v>
      </c>
      <c r="E1436" s="17" t="s">
        <v>4165</v>
      </c>
      <c r="F1436" s="16" t="s">
        <v>1929</v>
      </c>
      <c r="G1436" s="16" t="s">
        <v>1930</v>
      </c>
      <c r="H1436" s="16" t="s">
        <v>1931</v>
      </c>
      <c r="I1436" s="16" t="s">
        <v>4160</v>
      </c>
      <c r="J1436" s="16" t="s">
        <v>79</v>
      </c>
      <c r="K1436" s="16">
        <v>5209.16</v>
      </c>
      <c r="M1436" s="15" t="s">
        <v>83</v>
      </c>
      <c r="N1436" s="19">
        <v>45673.700046296297</v>
      </c>
    </row>
    <row r="1437" spans="1:14" x14ac:dyDescent="0.3">
      <c r="A1437" s="23" t="str">
        <f>VLOOKUP(C1437,销售员!A:C,3,0)</f>
        <v>黑吉辽</v>
      </c>
      <c r="B1437" s="29">
        <v>819228</v>
      </c>
      <c r="C1437" s="16" t="s">
        <v>1161</v>
      </c>
      <c r="D1437" s="17" t="s">
        <v>1698</v>
      </c>
      <c r="E1437" s="17" t="s">
        <v>4165</v>
      </c>
      <c r="F1437" s="16" t="s">
        <v>1699</v>
      </c>
      <c r="G1437" s="16" t="s">
        <v>1700</v>
      </c>
      <c r="H1437" s="16" t="s">
        <v>1701</v>
      </c>
      <c r="I1437" s="16" t="s">
        <v>4158</v>
      </c>
      <c r="J1437" s="16" t="s">
        <v>79</v>
      </c>
      <c r="K1437" s="16">
        <v>7084301.6100000003</v>
      </c>
      <c r="L1437" s="18">
        <v>8528729.4700000007</v>
      </c>
      <c r="M1437" s="15" t="s">
        <v>127</v>
      </c>
      <c r="N1437" s="19">
        <v>45673.710659722201</v>
      </c>
    </row>
    <row r="1438" spans="1:14" x14ac:dyDescent="0.3">
      <c r="A1438" s="23" t="str">
        <f>VLOOKUP(C1438,销售员!A:C,3,0)</f>
        <v>黑吉辽</v>
      </c>
      <c r="B1438" s="29">
        <v>819228</v>
      </c>
      <c r="C1438" s="16" t="s">
        <v>1161</v>
      </c>
      <c r="D1438" s="17" t="s">
        <v>1698</v>
      </c>
      <c r="E1438" s="17" t="s">
        <v>4165</v>
      </c>
      <c r="F1438" s="16" t="s">
        <v>1699</v>
      </c>
      <c r="G1438" s="16" t="s">
        <v>1700</v>
      </c>
      <c r="H1438" s="16" t="s">
        <v>1701</v>
      </c>
      <c r="I1438" s="16" t="s">
        <v>4159</v>
      </c>
      <c r="J1438" s="16" t="s">
        <v>79</v>
      </c>
      <c r="K1438" s="16">
        <v>731415.18</v>
      </c>
      <c r="M1438" s="15" t="s">
        <v>127</v>
      </c>
      <c r="N1438" s="19">
        <v>45673.710659722201</v>
      </c>
    </row>
    <row r="1439" spans="1:14" x14ac:dyDescent="0.3">
      <c r="A1439" s="23" t="str">
        <f>VLOOKUP(C1439,销售员!A:C,3,0)</f>
        <v>黑吉辽</v>
      </c>
      <c r="B1439" s="29">
        <v>819228</v>
      </c>
      <c r="C1439" s="16" t="s">
        <v>1161</v>
      </c>
      <c r="D1439" s="17" t="s">
        <v>1698</v>
      </c>
      <c r="E1439" s="17" t="s">
        <v>4165</v>
      </c>
      <c r="F1439" s="16" t="s">
        <v>1699</v>
      </c>
      <c r="G1439" s="16" t="s">
        <v>1700</v>
      </c>
      <c r="H1439" s="16" t="s">
        <v>1701</v>
      </c>
      <c r="I1439" s="16" t="s">
        <v>4161</v>
      </c>
      <c r="J1439" s="16" t="s">
        <v>79</v>
      </c>
      <c r="K1439" s="16">
        <v>89199.93</v>
      </c>
      <c r="M1439" s="15" t="s">
        <v>127</v>
      </c>
      <c r="N1439" s="19">
        <v>45673.710659722201</v>
      </c>
    </row>
    <row r="1440" spans="1:14" x14ac:dyDescent="0.3">
      <c r="A1440" s="23" t="str">
        <f>VLOOKUP(C1440,销售员!A:C,3,0)</f>
        <v>黑吉辽</v>
      </c>
      <c r="B1440" s="29">
        <v>819228</v>
      </c>
      <c r="C1440" s="16" t="s">
        <v>1161</v>
      </c>
      <c r="D1440" s="17" t="s">
        <v>1698</v>
      </c>
      <c r="E1440" s="17" t="s">
        <v>4165</v>
      </c>
      <c r="F1440" s="16" t="s">
        <v>1699</v>
      </c>
      <c r="G1440" s="16" t="s">
        <v>1700</v>
      </c>
      <c r="H1440" s="16" t="s">
        <v>1701</v>
      </c>
      <c r="I1440" s="16" t="s">
        <v>4160</v>
      </c>
      <c r="J1440" s="16" t="s">
        <v>79</v>
      </c>
      <c r="K1440" s="16">
        <v>119036.54</v>
      </c>
      <c r="M1440" s="15" t="s">
        <v>127</v>
      </c>
      <c r="N1440" s="19">
        <v>45673.710659722201</v>
      </c>
    </row>
    <row r="1441" spans="1:14" x14ac:dyDescent="0.3">
      <c r="A1441" s="23" t="str">
        <f>VLOOKUP(C1441,销售员!A:C,3,0)</f>
        <v>京津冀</v>
      </c>
      <c r="B1441" s="29">
        <v>819283</v>
      </c>
      <c r="C1441" s="16" t="s">
        <v>260</v>
      </c>
      <c r="D1441" s="17" t="s">
        <v>1706</v>
      </c>
      <c r="E1441" s="17" t="s">
        <v>4165</v>
      </c>
      <c r="F1441" s="16" t="s">
        <v>1707</v>
      </c>
      <c r="G1441" s="16" t="s">
        <v>1708</v>
      </c>
      <c r="H1441" s="16" t="s">
        <v>1709</v>
      </c>
      <c r="I1441" s="16" t="s">
        <v>4158</v>
      </c>
      <c r="J1441" s="16" t="s">
        <v>79</v>
      </c>
      <c r="K1441" s="16">
        <v>1684758.6</v>
      </c>
      <c r="L1441" s="18">
        <v>1814600</v>
      </c>
      <c r="M1441" s="15" t="s">
        <v>127</v>
      </c>
      <c r="N1441" s="19">
        <v>45673.730995370403</v>
      </c>
    </row>
    <row r="1442" spans="1:14" x14ac:dyDescent="0.3">
      <c r="A1442" s="23" t="str">
        <f>VLOOKUP(C1442,销售员!A:C,3,0)</f>
        <v>京津冀</v>
      </c>
      <c r="B1442" s="29">
        <v>819283</v>
      </c>
      <c r="C1442" s="16" t="s">
        <v>260</v>
      </c>
      <c r="D1442" s="17" t="s">
        <v>1706</v>
      </c>
      <c r="E1442" s="17" t="s">
        <v>4165</v>
      </c>
      <c r="F1442" s="16" t="s">
        <v>1707</v>
      </c>
      <c r="G1442" s="16" t="s">
        <v>1708</v>
      </c>
      <c r="H1442" s="16" t="s">
        <v>1709</v>
      </c>
      <c r="I1442" s="16" t="s">
        <v>4159</v>
      </c>
      <c r="J1442" s="16" t="s">
        <v>79</v>
      </c>
      <c r="K1442" s="16">
        <v>0</v>
      </c>
      <c r="M1442" s="15" t="s">
        <v>127</v>
      </c>
      <c r="N1442" s="19">
        <v>45673.730995370403</v>
      </c>
    </row>
    <row r="1443" spans="1:14" x14ac:dyDescent="0.3">
      <c r="A1443" s="23" t="str">
        <f>VLOOKUP(C1443,销售员!A:C,3,0)</f>
        <v>京津冀</v>
      </c>
      <c r="B1443" s="29">
        <v>819283</v>
      </c>
      <c r="C1443" s="16" t="s">
        <v>260</v>
      </c>
      <c r="D1443" s="17" t="s">
        <v>1706</v>
      </c>
      <c r="E1443" s="17" t="s">
        <v>4165</v>
      </c>
      <c r="F1443" s="16" t="s">
        <v>1707</v>
      </c>
      <c r="G1443" s="16" t="s">
        <v>1708</v>
      </c>
      <c r="H1443" s="16" t="s">
        <v>1709</v>
      </c>
      <c r="I1443" s="16" t="s">
        <v>4161</v>
      </c>
      <c r="J1443" s="16" t="s">
        <v>79</v>
      </c>
      <c r="K1443" s="16">
        <v>22528.3</v>
      </c>
      <c r="M1443" s="15" t="s">
        <v>127</v>
      </c>
      <c r="N1443" s="19">
        <v>45673.730995370403</v>
      </c>
    </row>
    <row r="1444" spans="1:14" x14ac:dyDescent="0.3">
      <c r="A1444" s="23" t="str">
        <f>VLOOKUP(C1444,销售员!A:C,3,0)</f>
        <v>京津冀</v>
      </c>
      <c r="B1444" s="29">
        <v>819283</v>
      </c>
      <c r="C1444" s="16" t="s">
        <v>260</v>
      </c>
      <c r="D1444" s="17" t="s">
        <v>1706</v>
      </c>
      <c r="E1444" s="17" t="s">
        <v>4165</v>
      </c>
      <c r="F1444" s="16" t="s">
        <v>1707</v>
      </c>
      <c r="G1444" s="16" t="s">
        <v>1708</v>
      </c>
      <c r="H1444" s="16" t="s">
        <v>1709</v>
      </c>
      <c r="I1444" s="16" t="s">
        <v>4160</v>
      </c>
      <c r="J1444" s="16" t="s">
        <v>79</v>
      </c>
      <c r="K1444" s="16">
        <v>25656.1</v>
      </c>
      <c r="M1444" s="15" t="s">
        <v>127</v>
      </c>
      <c r="N1444" s="19">
        <v>45673.730995370403</v>
      </c>
    </row>
    <row r="1445" spans="1:14" x14ac:dyDescent="0.3">
      <c r="A1445" s="23" t="str">
        <f>VLOOKUP(C1445,销售员!A:C,3,0)</f>
        <v>沪浙</v>
      </c>
      <c r="B1445" s="29">
        <v>819320</v>
      </c>
      <c r="C1445" s="16" t="s">
        <v>604</v>
      </c>
      <c r="D1445" s="17" t="s">
        <v>1711</v>
      </c>
      <c r="E1445" s="17" t="s">
        <v>4165</v>
      </c>
      <c r="F1445" s="16" t="s">
        <v>1712</v>
      </c>
      <c r="G1445" s="16" t="s">
        <v>1713</v>
      </c>
      <c r="H1445" s="16" t="s">
        <v>1714</v>
      </c>
      <c r="I1445" s="16" t="s">
        <v>4158</v>
      </c>
      <c r="J1445" s="16" t="s">
        <v>79</v>
      </c>
      <c r="K1445" s="16">
        <v>21935.95</v>
      </c>
      <c r="L1445" s="18">
        <v>24434.6</v>
      </c>
      <c r="M1445" s="15" t="s">
        <v>1262</v>
      </c>
      <c r="N1445" s="19">
        <v>45674.384861111103</v>
      </c>
    </row>
    <row r="1446" spans="1:14" x14ac:dyDescent="0.3">
      <c r="A1446" s="23" t="str">
        <f>VLOOKUP(C1446,销售员!A:C,3,0)</f>
        <v>沪浙</v>
      </c>
      <c r="B1446" s="29">
        <v>819320</v>
      </c>
      <c r="C1446" s="16" t="s">
        <v>604</v>
      </c>
      <c r="D1446" s="17" t="s">
        <v>1711</v>
      </c>
      <c r="E1446" s="17" t="s">
        <v>4165</v>
      </c>
      <c r="F1446" s="16" t="s">
        <v>1712</v>
      </c>
      <c r="G1446" s="16" t="s">
        <v>1713</v>
      </c>
      <c r="H1446" s="16" t="s">
        <v>1714</v>
      </c>
      <c r="I1446" s="16" t="s">
        <v>4159</v>
      </c>
      <c r="J1446" s="16" t="s">
        <v>79</v>
      </c>
      <c r="K1446" s="16">
        <v>860.16</v>
      </c>
      <c r="M1446" s="15" t="s">
        <v>1262</v>
      </c>
      <c r="N1446" s="19">
        <v>45674.384861111103</v>
      </c>
    </row>
    <row r="1447" spans="1:14" x14ac:dyDescent="0.3">
      <c r="A1447" s="23" t="str">
        <f>VLOOKUP(C1447,销售员!A:C,3,0)</f>
        <v>沪浙</v>
      </c>
      <c r="B1447" s="29">
        <v>819320</v>
      </c>
      <c r="C1447" s="16" t="s">
        <v>604</v>
      </c>
      <c r="D1447" s="17" t="s">
        <v>1711</v>
      </c>
      <c r="E1447" s="17" t="s">
        <v>4165</v>
      </c>
      <c r="F1447" s="16" t="s">
        <v>1712</v>
      </c>
      <c r="G1447" s="16" t="s">
        <v>1713</v>
      </c>
      <c r="H1447" s="16" t="s">
        <v>1714</v>
      </c>
      <c r="I1447" s="16" t="s">
        <v>4161</v>
      </c>
      <c r="J1447" s="16" t="s">
        <v>79</v>
      </c>
      <c r="K1447" s="16">
        <v>191.78</v>
      </c>
      <c r="M1447" s="15" t="s">
        <v>1262</v>
      </c>
      <c r="N1447" s="19">
        <v>45674.384861111103</v>
      </c>
    </row>
    <row r="1448" spans="1:14" x14ac:dyDescent="0.3">
      <c r="A1448" s="23" t="str">
        <f>VLOOKUP(C1448,销售员!A:C,3,0)</f>
        <v>沪浙</v>
      </c>
      <c r="B1448" s="29">
        <v>819320</v>
      </c>
      <c r="C1448" s="16" t="s">
        <v>604</v>
      </c>
      <c r="D1448" s="17" t="s">
        <v>1711</v>
      </c>
      <c r="E1448" s="17" t="s">
        <v>4165</v>
      </c>
      <c r="F1448" s="16" t="s">
        <v>1712</v>
      </c>
      <c r="G1448" s="16" t="s">
        <v>1713</v>
      </c>
      <c r="H1448" s="16" t="s">
        <v>1714</v>
      </c>
      <c r="I1448" s="16" t="s">
        <v>4160</v>
      </c>
      <c r="J1448" s="16" t="s">
        <v>79</v>
      </c>
      <c r="K1448" s="16">
        <v>347.15</v>
      </c>
      <c r="M1448" s="15" t="s">
        <v>1262</v>
      </c>
      <c r="N1448" s="19">
        <v>45674.384861111103</v>
      </c>
    </row>
    <row r="1449" spans="1:14" x14ac:dyDescent="0.3">
      <c r="A1449" s="23" t="str">
        <f>VLOOKUP(C1449,销售员!A:C,3,0)</f>
        <v>广深</v>
      </c>
      <c r="B1449" s="29">
        <v>818035</v>
      </c>
      <c r="C1449" s="16" t="s">
        <v>843</v>
      </c>
      <c r="D1449" s="17" t="s">
        <v>1608</v>
      </c>
      <c r="E1449" s="17" t="s">
        <v>4171</v>
      </c>
      <c r="F1449" s="16" t="s">
        <v>1584</v>
      </c>
      <c r="G1449" s="16" t="s">
        <v>1609</v>
      </c>
      <c r="H1449" s="16" t="s">
        <v>1610</v>
      </c>
      <c r="I1449" s="16" t="s">
        <v>4158</v>
      </c>
      <c r="J1449" s="16" t="s">
        <v>79</v>
      </c>
      <c r="K1449" s="16">
        <v>5080966.51</v>
      </c>
      <c r="L1449" s="18">
        <v>5666312.9000000004</v>
      </c>
      <c r="M1449" s="15" t="s">
        <v>94</v>
      </c>
      <c r="N1449" s="19">
        <v>45667.739201388897</v>
      </c>
    </row>
    <row r="1450" spans="1:14" x14ac:dyDescent="0.3">
      <c r="A1450" s="23" t="str">
        <f>VLOOKUP(C1450,销售员!A:C,3,0)</f>
        <v>广深</v>
      </c>
      <c r="B1450" s="29">
        <v>818035</v>
      </c>
      <c r="C1450" s="16" t="s">
        <v>843</v>
      </c>
      <c r="D1450" s="17" t="s">
        <v>1608</v>
      </c>
      <c r="E1450" s="17" t="s">
        <v>4171</v>
      </c>
      <c r="F1450" s="16" t="s">
        <v>1584</v>
      </c>
      <c r="G1450" s="16" t="s">
        <v>1609</v>
      </c>
      <c r="H1450" s="16" t="s">
        <v>1610</v>
      </c>
      <c r="I1450" s="16" t="s">
        <v>4159</v>
      </c>
      <c r="J1450" s="16" t="s">
        <v>79</v>
      </c>
      <c r="K1450" s="16">
        <v>332906.65999999997</v>
      </c>
      <c r="M1450" s="15" t="s">
        <v>94</v>
      </c>
      <c r="N1450" s="19">
        <v>45667.739201388897</v>
      </c>
    </row>
    <row r="1451" spans="1:14" x14ac:dyDescent="0.3">
      <c r="A1451" s="23" t="str">
        <f>VLOOKUP(C1451,销售员!A:C,3,0)</f>
        <v>广深</v>
      </c>
      <c r="B1451" s="29">
        <v>818035</v>
      </c>
      <c r="C1451" s="16" t="s">
        <v>843</v>
      </c>
      <c r="D1451" s="17" t="s">
        <v>1608</v>
      </c>
      <c r="E1451" s="17" t="s">
        <v>4171</v>
      </c>
      <c r="F1451" s="16" t="s">
        <v>1584</v>
      </c>
      <c r="G1451" s="16" t="s">
        <v>1609</v>
      </c>
      <c r="H1451" s="16" t="s">
        <v>1610</v>
      </c>
      <c r="I1451" s="16" t="s">
        <v>4161</v>
      </c>
      <c r="J1451" s="16" t="s">
        <v>79</v>
      </c>
      <c r="K1451" s="16">
        <v>0</v>
      </c>
      <c r="M1451" s="15" t="s">
        <v>94</v>
      </c>
      <c r="N1451" s="19">
        <v>45667.739201388897</v>
      </c>
    </row>
    <row r="1452" spans="1:14" x14ac:dyDescent="0.3">
      <c r="A1452" s="23" t="str">
        <f>VLOOKUP(C1452,销售员!A:C,3,0)</f>
        <v>广深</v>
      </c>
      <c r="B1452" s="29">
        <v>818035</v>
      </c>
      <c r="C1452" s="16" t="s">
        <v>843</v>
      </c>
      <c r="D1452" s="17" t="s">
        <v>1608</v>
      </c>
      <c r="E1452" s="17" t="s">
        <v>4171</v>
      </c>
      <c r="F1452" s="16" t="s">
        <v>1584</v>
      </c>
      <c r="G1452" s="16" t="s">
        <v>1609</v>
      </c>
      <c r="H1452" s="16" t="s">
        <v>1610</v>
      </c>
      <c r="I1452" s="16" t="s">
        <v>4160</v>
      </c>
      <c r="J1452" s="16" t="s">
        <v>79</v>
      </c>
      <c r="K1452" s="16">
        <v>82452.429999999993</v>
      </c>
      <c r="M1452" s="15" t="s">
        <v>94</v>
      </c>
      <c r="N1452" s="19">
        <v>45667.739201388897</v>
      </c>
    </row>
    <row r="1453" spans="1:14" x14ac:dyDescent="0.3">
      <c r="A1453" s="23" t="str">
        <f>VLOOKUP(C1453,销售员!A:C,3,0)</f>
        <v>湘桂琼</v>
      </c>
      <c r="B1453" s="29">
        <v>819337</v>
      </c>
      <c r="C1453" s="16" t="s">
        <v>523</v>
      </c>
      <c r="D1453" s="17" t="s">
        <v>1720</v>
      </c>
      <c r="E1453" s="17" t="s">
        <v>4165</v>
      </c>
      <c r="F1453" s="16" t="s">
        <v>1411</v>
      </c>
      <c r="G1453" s="16" t="s">
        <v>1721</v>
      </c>
      <c r="H1453" s="16" t="s">
        <v>1722</v>
      </c>
      <c r="I1453" s="16" t="s">
        <v>4158</v>
      </c>
      <c r="J1453" s="16" t="s">
        <v>79</v>
      </c>
      <c r="K1453" s="16">
        <v>33130.660000000003</v>
      </c>
      <c r="L1453" s="18">
        <v>37956.730000000003</v>
      </c>
      <c r="M1453" s="15" t="s">
        <v>83</v>
      </c>
      <c r="N1453" s="19">
        <v>45674.465497685203</v>
      </c>
    </row>
    <row r="1454" spans="1:14" x14ac:dyDescent="0.3">
      <c r="A1454" s="23" t="str">
        <f>VLOOKUP(C1454,销售员!A:C,3,0)</f>
        <v>湘桂琼</v>
      </c>
      <c r="B1454" s="29">
        <v>819337</v>
      </c>
      <c r="C1454" s="16" t="s">
        <v>523</v>
      </c>
      <c r="D1454" s="17" t="s">
        <v>1720</v>
      </c>
      <c r="E1454" s="17" t="s">
        <v>4165</v>
      </c>
      <c r="F1454" s="16" t="s">
        <v>1411</v>
      </c>
      <c r="G1454" s="16" t="s">
        <v>1721</v>
      </c>
      <c r="H1454" s="16" t="s">
        <v>1722</v>
      </c>
      <c r="I1454" s="16" t="s">
        <v>4159</v>
      </c>
      <c r="J1454" s="16" t="s">
        <v>79</v>
      </c>
      <c r="K1454" s="16">
        <v>2184.7399999999998</v>
      </c>
      <c r="M1454" s="15" t="s">
        <v>83</v>
      </c>
      <c r="N1454" s="19">
        <v>45674.465497685203</v>
      </c>
    </row>
    <row r="1455" spans="1:14" x14ac:dyDescent="0.3">
      <c r="A1455" s="23" t="str">
        <f>VLOOKUP(C1455,销售员!A:C,3,0)</f>
        <v>湘桂琼</v>
      </c>
      <c r="B1455" s="29">
        <v>819337</v>
      </c>
      <c r="C1455" s="16" t="s">
        <v>523</v>
      </c>
      <c r="D1455" s="17" t="s">
        <v>1720</v>
      </c>
      <c r="E1455" s="17" t="s">
        <v>4165</v>
      </c>
      <c r="F1455" s="16" t="s">
        <v>1411</v>
      </c>
      <c r="G1455" s="16" t="s">
        <v>1721</v>
      </c>
      <c r="H1455" s="16" t="s">
        <v>1722</v>
      </c>
      <c r="I1455" s="16" t="s">
        <v>4161</v>
      </c>
      <c r="J1455" s="16" t="s">
        <v>79</v>
      </c>
      <c r="K1455" s="16">
        <v>399.32</v>
      </c>
      <c r="M1455" s="15" t="s">
        <v>83</v>
      </c>
      <c r="N1455" s="19">
        <v>45674.465497685203</v>
      </c>
    </row>
    <row r="1456" spans="1:14" x14ac:dyDescent="0.3">
      <c r="A1456" s="23" t="str">
        <f>VLOOKUP(C1456,销售员!A:C,3,0)</f>
        <v>湘桂琼</v>
      </c>
      <c r="B1456" s="29">
        <v>819337</v>
      </c>
      <c r="C1456" s="16" t="s">
        <v>523</v>
      </c>
      <c r="D1456" s="17" t="s">
        <v>1720</v>
      </c>
      <c r="E1456" s="17" t="s">
        <v>4165</v>
      </c>
      <c r="F1456" s="16" t="s">
        <v>1411</v>
      </c>
      <c r="G1456" s="16" t="s">
        <v>1721</v>
      </c>
      <c r="H1456" s="16" t="s">
        <v>1722</v>
      </c>
      <c r="I1456" s="16" t="s">
        <v>4160</v>
      </c>
      <c r="J1456" s="16" t="s">
        <v>79</v>
      </c>
      <c r="K1456" s="16">
        <v>537.83000000000004</v>
      </c>
      <c r="M1456" s="15" t="s">
        <v>83</v>
      </c>
      <c r="N1456" s="19">
        <v>45674.465497685203</v>
      </c>
    </row>
    <row r="1457" spans="1:14" x14ac:dyDescent="0.3">
      <c r="A1457" s="23" t="str">
        <f>VLOOKUP(C1457,销售员!A:C,3,0)</f>
        <v>云贵川渝</v>
      </c>
      <c r="B1457" s="29">
        <v>818972</v>
      </c>
      <c r="C1457" s="16" t="s">
        <v>1498</v>
      </c>
      <c r="D1457" s="17" t="s">
        <v>1729</v>
      </c>
      <c r="E1457" s="17" t="s">
        <v>4165</v>
      </c>
      <c r="F1457" s="16" t="s">
        <v>933</v>
      </c>
      <c r="G1457" s="16" t="s">
        <v>1730</v>
      </c>
      <c r="H1457" s="16" t="s">
        <v>1731</v>
      </c>
      <c r="I1457" s="16" t="s">
        <v>4158</v>
      </c>
      <c r="J1457" s="16" t="s">
        <v>79</v>
      </c>
      <c r="K1457" s="16">
        <v>844304.29</v>
      </c>
      <c r="L1457" s="18">
        <v>988173.36</v>
      </c>
      <c r="M1457" s="15" t="s">
        <v>54</v>
      </c>
      <c r="N1457" s="19">
        <v>45674.586064814801</v>
      </c>
    </row>
    <row r="1458" spans="1:14" x14ac:dyDescent="0.3">
      <c r="A1458" s="23" t="str">
        <f>VLOOKUP(C1458,销售员!A:C,3,0)</f>
        <v>云贵川渝</v>
      </c>
      <c r="B1458" s="29">
        <v>818972</v>
      </c>
      <c r="C1458" s="16" t="s">
        <v>1498</v>
      </c>
      <c r="D1458" s="17" t="s">
        <v>1729</v>
      </c>
      <c r="E1458" s="17" t="s">
        <v>4165</v>
      </c>
      <c r="F1458" s="16" t="s">
        <v>933</v>
      </c>
      <c r="G1458" s="16" t="s">
        <v>1730</v>
      </c>
      <c r="H1458" s="16" t="s">
        <v>1731</v>
      </c>
      <c r="I1458" s="16" t="s">
        <v>4159</v>
      </c>
      <c r="J1458" s="16" t="s">
        <v>79</v>
      </c>
      <c r="K1458" s="16">
        <v>75814.399999999994</v>
      </c>
      <c r="M1458" s="15" t="s">
        <v>54</v>
      </c>
      <c r="N1458" s="19">
        <v>45674.586064814801</v>
      </c>
    </row>
    <row r="1459" spans="1:14" x14ac:dyDescent="0.3">
      <c r="A1459" s="23" t="str">
        <f>VLOOKUP(C1459,销售员!A:C,3,0)</f>
        <v>云贵川渝</v>
      </c>
      <c r="B1459" s="29">
        <v>818972</v>
      </c>
      <c r="C1459" s="16" t="s">
        <v>1498</v>
      </c>
      <c r="D1459" s="17" t="s">
        <v>1729</v>
      </c>
      <c r="E1459" s="17" t="s">
        <v>4165</v>
      </c>
      <c r="F1459" s="16" t="s">
        <v>933</v>
      </c>
      <c r="G1459" s="16" t="s">
        <v>1730</v>
      </c>
      <c r="H1459" s="16" t="s">
        <v>1731</v>
      </c>
      <c r="I1459" s="16" t="s">
        <v>4161</v>
      </c>
      <c r="J1459" s="16" t="s">
        <v>79</v>
      </c>
      <c r="K1459" s="16">
        <v>9570.44</v>
      </c>
      <c r="M1459" s="15" t="s">
        <v>54</v>
      </c>
      <c r="N1459" s="19">
        <v>45674.586064814801</v>
      </c>
    </row>
    <row r="1460" spans="1:14" x14ac:dyDescent="0.3">
      <c r="A1460" s="23" t="str">
        <f>VLOOKUP(C1460,销售员!A:C,3,0)</f>
        <v>云贵川渝</v>
      </c>
      <c r="B1460" s="29">
        <v>818972</v>
      </c>
      <c r="C1460" s="16" t="s">
        <v>1498</v>
      </c>
      <c r="D1460" s="17" t="s">
        <v>1729</v>
      </c>
      <c r="E1460" s="17" t="s">
        <v>4165</v>
      </c>
      <c r="F1460" s="16" t="s">
        <v>933</v>
      </c>
      <c r="G1460" s="16" t="s">
        <v>1730</v>
      </c>
      <c r="H1460" s="16" t="s">
        <v>1731</v>
      </c>
      <c r="I1460" s="16" t="s">
        <v>4160</v>
      </c>
      <c r="J1460" s="16" t="s">
        <v>79</v>
      </c>
      <c r="K1460" s="16">
        <v>14012.7</v>
      </c>
      <c r="M1460" s="15" t="s">
        <v>54</v>
      </c>
      <c r="N1460" s="19">
        <v>45674.586064814801</v>
      </c>
    </row>
    <row r="1461" spans="1:14" x14ac:dyDescent="0.3">
      <c r="A1461" s="23" t="str">
        <f>VLOOKUP(C1461,销售员!A:C,3,0)</f>
        <v>福建</v>
      </c>
      <c r="B1461" s="29">
        <v>819346</v>
      </c>
      <c r="C1461" s="16" t="s">
        <v>226</v>
      </c>
      <c r="D1461" s="17" t="s">
        <v>1458</v>
      </c>
      <c r="E1461" s="17" t="s">
        <v>4165</v>
      </c>
      <c r="F1461" s="16" t="s">
        <v>756</v>
      </c>
      <c r="G1461" s="16" t="s">
        <v>1459</v>
      </c>
      <c r="H1461" s="16" t="s">
        <v>1460</v>
      </c>
      <c r="I1461" s="16" t="s">
        <v>4158</v>
      </c>
      <c r="J1461" s="16" t="s">
        <v>79</v>
      </c>
      <c r="K1461" s="16">
        <v>31528.7</v>
      </c>
      <c r="L1461" s="18">
        <v>37164</v>
      </c>
      <c r="M1461" s="15" t="s">
        <v>94</v>
      </c>
      <c r="N1461" s="19">
        <v>45674.5867476852</v>
      </c>
    </row>
    <row r="1462" spans="1:14" x14ac:dyDescent="0.3">
      <c r="A1462" s="23" t="str">
        <f>VLOOKUP(C1462,销售员!A:C,3,0)</f>
        <v>福建</v>
      </c>
      <c r="B1462" s="29">
        <v>819346</v>
      </c>
      <c r="C1462" s="16" t="s">
        <v>226</v>
      </c>
      <c r="D1462" s="17" t="s">
        <v>1458</v>
      </c>
      <c r="E1462" s="17" t="s">
        <v>4165</v>
      </c>
      <c r="F1462" s="16" t="s">
        <v>756</v>
      </c>
      <c r="G1462" s="16" t="s">
        <v>1459</v>
      </c>
      <c r="H1462" s="16" t="s">
        <v>1460</v>
      </c>
      <c r="I1462" s="16" t="s">
        <v>4159</v>
      </c>
      <c r="J1462" s="16" t="s">
        <v>79</v>
      </c>
      <c r="K1462" s="16">
        <v>3034.24</v>
      </c>
      <c r="M1462" s="15" t="s">
        <v>94</v>
      </c>
      <c r="N1462" s="19">
        <v>45674.5867476852</v>
      </c>
    </row>
    <row r="1463" spans="1:14" x14ac:dyDescent="0.3">
      <c r="A1463" s="23" t="str">
        <f>VLOOKUP(C1463,销售员!A:C,3,0)</f>
        <v>福建</v>
      </c>
      <c r="B1463" s="29">
        <v>819346</v>
      </c>
      <c r="C1463" s="16" t="s">
        <v>226</v>
      </c>
      <c r="D1463" s="17" t="s">
        <v>1458</v>
      </c>
      <c r="E1463" s="17" t="s">
        <v>4165</v>
      </c>
      <c r="F1463" s="16" t="s">
        <v>756</v>
      </c>
      <c r="G1463" s="16" t="s">
        <v>1459</v>
      </c>
      <c r="H1463" s="16" t="s">
        <v>1460</v>
      </c>
      <c r="I1463" s="16" t="s">
        <v>4161</v>
      </c>
      <c r="J1463" s="16" t="s">
        <v>79</v>
      </c>
      <c r="K1463" s="16">
        <v>402.32</v>
      </c>
      <c r="M1463" s="15" t="s">
        <v>94</v>
      </c>
      <c r="N1463" s="19">
        <v>45674.5867476852</v>
      </c>
    </row>
    <row r="1464" spans="1:14" x14ac:dyDescent="0.3">
      <c r="A1464" s="23" t="str">
        <f>VLOOKUP(C1464,销售员!A:C,3,0)</f>
        <v>福建</v>
      </c>
      <c r="B1464" s="29">
        <v>819346</v>
      </c>
      <c r="C1464" s="16" t="s">
        <v>226</v>
      </c>
      <c r="D1464" s="17" t="s">
        <v>1458</v>
      </c>
      <c r="E1464" s="17" t="s">
        <v>4165</v>
      </c>
      <c r="F1464" s="16" t="s">
        <v>756</v>
      </c>
      <c r="G1464" s="16" t="s">
        <v>1459</v>
      </c>
      <c r="H1464" s="16" t="s">
        <v>1460</v>
      </c>
      <c r="I1464" s="16" t="s">
        <v>4160</v>
      </c>
      <c r="J1464" s="16" t="s">
        <v>79</v>
      </c>
      <c r="K1464" s="16">
        <v>526.34</v>
      </c>
      <c r="M1464" s="15" t="s">
        <v>94</v>
      </c>
      <c r="N1464" s="19">
        <v>45674.5867476852</v>
      </c>
    </row>
    <row r="1465" spans="1:14" x14ac:dyDescent="0.3">
      <c r="A1465" s="23" t="str">
        <f>VLOOKUP(C1465,销售员!A:C,3,0)</f>
        <v>云贵川渝</v>
      </c>
      <c r="B1465" s="29">
        <v>819394</v>
      </c>
      <c r="C1465" s="16" t="s">
        <v>1106</v>
      </c>
      <c r="D1465" s="17" t="s">
        <v>1735</v>
      </c>
      <c r="E1465" s="17" t="s">
        <v>4165</v>
      </c>
      <c r="F1465" s="16" t="s">
        <v>852</v>
      </c>
      <c r="G1465" s="16" t="s">
        <v>1736</v>
      </c>
      <c r="H1465" s="16" t="s">
        <v>1737</v>
      </c>
      <c r="I1465" s="16" t="s">
        <v>4158</v>
      </c>
      <c r="J1465" s="16" t="s">
        <v>79</v>
      </c>
      <c r="K1465" s="16">
        <v>4411.97</v>
      </c>
      <c r="L1465" s="18">
        <v>4752</v>
      </c>
      <c r="M1465" s="15" t="s">
        <v>54</v>
      </c>
      <c r="N1465" s="19">
        <v>45674.586875000001</v>
      </c>
    </row>
    <row r="1466" spans="1:14" x14ac:dyDescent="0.3">
      <c r="A1466" s="23" t="str">
        <f>VLOOKUP(C1466,销售员!A:C,3,0)</f>
        <v>云贵川渝</v>
      </c>
      <c r="B1466" s="29">
        <v>819394</v>
      </c>
      <c r="C1466" s="16" t="s">
        <v>1106</v>
      </c>
      <c r="D1466" s="17" t="s">
        <v>1735</v>
      </c>
      <c r="E1466" s="17" t="s">
        <v>4165</v>
      </c>
      <c r="F1466" s="16" t="s">
        <v>852</v>
      </c>
      <c r="G1466" s="16" t="s">
        <v>1736</v>
      </c>
      <c r="H1466" s="16" t="s">
        <v>1737</v>
      </c>
      <c r="I1466" s="16" t="s">
        <v>4159</v>
      </c>
      <c r="J1466" s="16" t="s">
        <v>79</v>
      </c>
      <c r="K1466" s="16">
        <v>0</v>
      </c>
      <c r="M1466" s="15" t="s">
        <v>54</v>
      </c>
      <c r="N1466" s="19">
        <v>45674.586875000001</v>
      </c>
    </row>
    <row r="1467" spans="1:14" x14ac:dyDescent="0.3">
      <c r="A1467" s="23" t="str">
        <f>VLOOKUP(C1467,销售员!A:C,3,0)</f>
        <v>云贵川渝</v>
      </c>
      <c r="B1467" s="29">
        <v>819394</v>
      </c>
      <c r="C1467" s="16" t="s">
        <v>1106</v>
      </c>
      <c r="D1467" s="17" t="s">
        <v>1735</v>
      </c>
      <c r="E1467" s="17" t="s">
        <v>4165</v>
      </c>
      <c r="F1467" s="16" t="s">
        <v>852</v>
      </c>
      <c r="G1467" s="16" t="s">
        <v>1736</v>
      </c>
      <c r="H1467" s="16" t="s">
        <v>1737</v>
      </c>
      <c r="I1467" s="16" t="s">
        <v>4161</v>
      </c>
      <c r="J1467" s="16" t="s">
        <v>79</v>
      </c>
      <c r="K1467" s="16">
        <v>59</v>
      </c>
      <c r="M1467" s="15" t="s">
        <v>54</v>
      </c>
      <c r="N1467" s="19">
        <v>45674.586875000001</v>
      </c>
    </row>
    <row r="1468" spans="1:14" x14ac:dyDescent="0.3">
      <c r="A1468" s="23" t="str">
        <f>VLOOKUP(C1468,销售员!A:C,3,0)</f>
        <v>云贵川渝</v>
      </c>
      <c r="B1468" s="29">
        <v>819394</v>
      </c>
      <c r="C1468" s="16" t="s">
        <v>1106</v>
      </c>
      <c r="D1468" s="17" t="s">
        <v>1735</v>
      </c>
      <c r="E1468" s="17" t="s">
        <v>4165</v>
      </c>
      <c r="F1468" s="16" t="s">
        <v>852</v>
      </c>
      <c r="G1468" s="16" t="s">
        <v>1736</v>
      </c>
      <c r="H1468" s="16" t="s">
        <v>1737</v>
      </c>
      <c r="I1468" s="16" t="s">
        <v>4160</v>
      </c>
      <c r="J1468" s="16" t="s">
        <v>79</v>
      </c>
      <c r="K1468" s="16">
        <v>67.19</v>
      </c>
      <c r="M1468" s="15" t="s">
        <v>54</v>
      </c>
      <c r="N1468" s="19">
        <v>45674.586875000001</v>
      </c>
    </row>
    <row r="1469" spans="1:14" x14ac:dyDescent="0.3">
      <c r="A1469" s="23" t="str">
        <f>VLOOKUP(C1469,销售员!A:C,3,0)</f>
        <v>沪浙</v>
      </c>
      <c r="B1469" s="29">
        <v>819187</v>
      </c>
      <c r="C1469" s="16" t="s">
        <v>604</v>
      </c>
      <c r="D1469" s="17" t="s">
        <v>1739</v>
      </c>
      <c r="E1469" s="17" t="s">
        <v>4165</v>
      </c>
      <c r="F1469" s="16" t="s">
        <v>1740</v>
      </c>
      <c r="G1469" s="16" t="s">
        <v>1741</v>
      </c>
      <c r="H1469" s="16" t="s">
        <v>1742</v>
      </c>
      <c r="I1469" s="16" t="s">
        <v>4158</v>
      </c>
      <c r="J1469" s="16" t="s">
        <v>79</v>
      </c>
      <c r="K1469" s="16">
        <v>4995.62</v>
      </c>
      <c r="L1469" s="18">
        <v>5569.35</v>
      </c>
      <c r="M1469" s="15" t="s">
        <v>1262</v>
      </c>
      <c r="N1469" s="19">
        <v>45674.587349537003</v>
      </c>
    </row>
    <row r="1470" spans="1:14" x14ac:dyDescent="0.3">
      <c r="A1470" s="23" t="str">
        <f>VLOOKUP(C1470,销售员!A:C,3,0)</f>
        <v>沪浙</v>
      </c>
      <c r="B1470" s="29">
        <v>819187</v>
      </c>
      <c r="C1470" s="16" t="s">
        <v>604</v>
      </c>
      <c r="D1470" s="17" t="s">
        <v>1739</v>
      </c>
      <c r="E1470" s="17" t="s">
        <v>4165</v>
      </c>
      <c r="F1470" s="16" t="s">
        <v>1740</v>
      </c>
      <c r="G1470" s="16" t="s">
        <v>1741</v>
      </c>
      <c r="H1470" s="16" t="s">
        <v>1742</v>
      </c>
      <c r="I1470" s="16" t="s">
        <v>4159</v>
      </c>
      <c r="J1470" s="16" t="s">
        <v>79</v>
      </c>
      <c r="K1470" s="16">
        <v>183.58</v>
      </c>
      <c r="M1470" s="15" t="s">
        <v>1262</v>
      </c>
      <c r="N1470" s="19">
        <v>45674.587349537003</v>
      </c>
    </row>
    <row r="1471" spans="1:14" x14ac:dyDescent="0.3">
      <c r="A1471" s="23" t="str">
        <f>VLOOKUP(C1471,销售员!A:C,3,0)</f>
        <v>沪浙</v>
      </c>
      <c r="B1471" s="29">
        <v>819187</v>
      </c>
      <c r="C1471" s="16" t="s">
        <v>604</v>
      </c>
      <c r="D1471" s="17" t="s">
        <v>1739</v>
      </c>
      <c r="E1471" s="17" t="s">
        <v>4165</v>
      </c>
      <c r="F1471" s="16" t="s">
        <v>1740</v>
      </c>
      <c r="G1471" s="16" t="s">
        <v>1741</v>
      </c>
      <c r="H1471" s="16" t="s">
        <v>1742</v>
      </c>
      <c r="I1471" s="16" t="s">
        <v>4161</v>
      </c>
      <c r="J1471" s="16" t="s">
        <v>79</v>
      </c>
      <c r="K1471" s="16">
        <v>60.67</v>
      </c>
      <c r="M1471" s="15" t="s">
        <v>1262</v>
      </c>
      <c r="N1471" s="19">
        <v>45674.587349537003</v>
      </c>
    </row>
    <row r="1472" spans="1:14" x14ac:dyDescent="0.3">
      <c r="A1472" s="23" t="str">
        <f>VLOOKUP(C1472,销售员!A:C,3,0)</f>
        <v>沪浙</v>
      </c>
      <c r="B1472" s="29">
        <v>819187</v>
      </c>
      <c r="C1472" s="16" t="s">
        <v>604</v>
      </c>
      <c r="D1472" s="17" t="s">
        <v>1739</v>
      </c>
      <c r="E1472" s="17" t="s">
        <v>4165</v>
      </c>
      <c r="F1472" s="16" t="s">
        <v>1740</v>
      </c>
      <c r="G1472" s="16" t="s">
        <v>1741</v>
      </c>
      <c r="H1472" s="16" t="s">
        <v>1742</v>
      </c>
      <c r="I1472" s="16" t="s">
        <v>4160</v>
      </c>
      <c r="J1472" s="16" t="s">
        <v>79</v>
      </c>
      <c r="K1472" s="16">
        <v>78.86</v>
      </c>
      <c r="M1472" s="15" t="s">
        <v>1262</v>
      </c>
      <c r="N1472" s="19">
        <v>45674.587349537003</v>
      </c>
    </row>
    <row r="1473" spans="1:14" x14ac:dyDescent="0.3">
      <c r="A1473" s="23" t="str">
        <f>VLOOKUP(C1473,销售员!A:C,3,0)</f>
        <v>云贵川渝</v>
      </c>
      <c r="B1473" s="29">
        <v>819348</v>
      </c>
      <c r="C1473" s="16" t="s">
        <v>199</v>
      </c>
      <c r="D1473" s="17" t="s">
        <v>1745</v>
      </c>
      <c r="E1473" s="17" t="s">
        <v>4165</v>
      </c>
      <c r="F1473" s="16" t="s">
        <v>1746</v>
      </c>
      <c r="G1473" s="16" t="s">
        <v>1747</v>
      </c>
      <c r="H1473" s="16" t="s">
        <v>1748</v>
      </c>
      <c r="I1473" s="16" t="s">
        <v>4158</v>
      </c>
      <c r="J1473" s="16" t="s">
        <v>79</v>
      </c>
      <c r="K1473" s="16">
        <v>60906.1</v>
      </c>
      <c r="L1473" s="18">
        <v>65600</v>
      </c>
      <c r="M1473" s="15" t="s">
        <v>54</v>
      </c>
      <c r="N1473" s="19">
        <v>45674.587546296301</v>
      </c>
    </row>
    <row r="1474" spans="1:14" x14ac:dyDescent="0.3">
      <c r="A1474" s="23" t="str">
        <f>VLOOKUP(C1474,销售员!A:C,3,0)</f>
        <v>云贵川渝</v>
      </c>
      <c r="B1474" s="29">
        <v>819348</v>
      </c>
      <c r="C1474" s="16" t="s">
        <v>199</v>
      </c>
      <c r="D1474" s="17" t="s">
        <v>1745</v>
      </c>
      <c r="E1474" s="17" t="s">
        <v>4165</v>
      </c>
      <c r="F1474" s="16" t="s">
        <v>1746</v>
      </c>
      <c r="G1474" s="16" t="s">
        <v>1747</v>
      </c>
      <c r="H1474" s="16" t="s">
        <v>1748</v>
      </c>
      <c r="I1474" s="16" t="s">
        <v>4159</v>
      </c>
      <c r="J1474" s="16" t="s">
        <v>79</v>
      </c>
      <c r="K1474" s="16">
        <v>0</v>
      </c>
      <c r="M1474" s="15" t="s">
        <v>54</v>
      </c>
      <c r="N1474" s="19">
        <v>45674.587546296301</v>
      </c>
    </row>
    <row r="1475" spans="1:14" x14ac:dyDescent="0.3">
      <c r="A1475" s="23" t="str">
        <f>VLOOKUP(C1475,销售员!A:C,3,0)</f>
        <v>云贵川渝</v>
      </c>
      <c r="B1475" s="29">
        <v>819348</v>
      </c>
      <c r="C1475" s="16" t="s">
        <v>199</v>
      </c>
      <c r="D1475" s="17" t="s">
        <v>1745</v>
      </c>
      <c r="E1475" s="17" t="s">
        <v>4165</v>
      </c>
      <c r="F1475" s="16" t="s">
        <v>1746</v>
      </c>
      <c r="G1475" s="16" t="s">
        <v>1747</v>
      </c>
      <c r="H1475" s="16" t="s">
        <v>1748</v>
      </c>
      <c r="I1475" s="16" t="s">
        <v>4161</v>
      </c>
      <c r="J1475" s="16" t="s">
        <v>79</v>
      </c>
      <c r="K1475" s="16">
        <v>814.4</v>
      </c>
      <c r="M1475" s="15" t="s">
        <v>54</v>
      </c>
      <c r="N1475" s="19">
        <v>45674.587546296301</v>
      </c>
    </row>
    <row r="1476" spans="1:14" x14ac:dyDescent="0.3">
      <c r="A1476" s="23" t="str">
        <f>VLOOKUP(C1476,销售员!A:C,3,0)</f>
        <v>云贵川渝</v>
      </c>
      <c r="B1476" s="29">
        <v>819348</v>
      </c>
      <c r="C1476" s="16" t="s">
        <v>199</v>
      </c>
      <c r="D1476" s="17" t="s">
        <v>1745</v>
      </c>
      <c r="E1476" s="17" t="s">
        <v>4165</v>
      </c>
      <c r="F1476" s="16" t="s">
        <v>1746</v>
      </c>
      <c r="G1476" s="16" t="s">
        <v>1747</v>
      </c>
      <c r="H1476" s="16" t="s">
        <v>1748</v>
      </c>
      <c r="I1476" s="16" t="s">
        <v>4160</v>
      </c>
      <c r="J1476" s="16" t="s">
        <v>79</v>
      </c>
      <c r="K1476" s="16">
        <v>927.5</v>
      </c>
      <c r="M1476" s="15" t="s">
        <v>54</v>
      </c>
      <c r="N1476" s="19">
        <v>45674.587546296301</v>
      </c>
    </row>
    <row r="1477" spans="1:14" x14ac:dyDescent="0.3">
      <c r="A1477" s="23" t="str">
        <f>VLOOKUP(C1477,销售员!A:C,3,0)</f>
        <v>福建</v>
      </c>
      <c r="B1477" s="29">
        <v>819375</v>
      </c>
      <c r="C1477" s="16" t="s">
        <v>638</v>
      </c>
      <c r="D1477" s="17" t="s">
        <v>1367</v>
      </c>
      <c r="E1477" s="17" t="s">
        <v>4165</v>
      </c>
      <c r="F1477" s="16" t="s">
        <v>1051</v>
      </c>
      <c r="G1477" s="16" t="s">
        <v>1368</v>
      </c>
      <c r="H1477" s="16" t="s">
        <v>1369</v>
      </c>
      <c r="I1477" s="16" t="s">
        <v>4158</v>
      </c>
      <c r="J1477" s="16" t="s">
        <v>79</v>
      </c>
      <c r="K1477" s="16">
        <v>37093.68</v>
      </c>
      <c r="L1477" s="18">
        <v>42108.54</v>
      </c>
      <c r="M1477" s="15" t="s">
        <v>94</v>
      </c>
      <c r="N1477" s="19">
        <v>45674.5876041667</v>
      </c>
    </row>
    <row r="1478" spans="1:14" x14ac:dyDescent="0.3">
      <c r="A1478" s="23" t="str">
        <f>VLOOKUP(C1478,销售员!A:C,3,0)</f>
        <v>福建</v>
      </c>
      <c r="B1478" s="29">
        <v>819375</v>
      </c>
      <c r="C1478" s="16" t="s">
        <v>638</v>
      </c>
      <c r="D1478" s="17" t="s">
        <v>1367</v>
      </c>
      <c r="E1478" s="17" t="s">
        <v>4165</v>
      </c>
      <c r="F1478" s="16" t="s">
        <v>1051</v>
      </c>
      <c r="G1478" s="16" t="s">
        <v>1368</v>
      </c>
      <c r="H1478" s="16" t="s">
        <v>1369</v>
      </c>
      <c r="I1478" s="16" t="s">
        <v>4159</v>
      </c>
      <c r="J1478" s="16" t="s">
        <v>79</v>
      </c>
      <c r="K1478" s="16">
        <v>2057.25</v>
      </c>
      <c r="M1478" s="15" t="s">
        <v>94</v>
      </c>
      <c r="N1478" s="19">
        <v>45674.5876041667</v>
      </c>
    </row>
    <row r="1479" spans="1:14" x14ac:dyDescent="0.3">
      <c r="A1479" s="23" t="str">
        <f>VLOOKUP(C1479,销售员!A:C,3,0)</f>
        <v>福建</v>
      </c>
      <c r="B1479" s="29">
        <v>819375</v>
      </c>
      <c r="C1479" s="16" t="s">
        <v>638</v>
      </c>
      <c r="D1479" s="17" t="s">
        <v>1367</v>
      </c>
      <c r="E1479" s="17" t="s">
        <v>4165</v>
      </c>
      <c r="F1479" s="16" t="s">
        <v>1051</v>
      </c>
      <c r="G1479" s="16" t="s">
        <v>1368</v>
      </c>
      <c r="H1479" s="16" t="s">
        <v>1369</v>
      </c>
      <c r="I1479" s="16" t="s">
        <v>4161</v>
      </c>
      <c r="J1479" s="16" t="s">
        <v>79</v>
      </c>
      <c r="K1479" s="16">
        <v>466.47</v>
      </c>
      <c r="M1479" s="15" t="s">
        <v>94</v>
      </c>
      <c r="N1479" s="19">
        <v>45674.5876041667</v>
      </c>
    </row>
    <row r="1480" spans="1:14" x14ac:dyDescent="0.3">
      <c r="A1480" s="23" t="str">
        <f>VLOOKUP(C1480,销售员!A:C,3,0)</f>
        <v>福建</v>
      </c>
      <c r="B1480" s="29">
        <v>819375</v>
      </c>
      <c r="C1480" s="16" t="s">
        <v>638</v>
      </c>
      <c r="D1480" s="17" t="s">
        <v>1367</v>
      </c>
      <c r="E1480" s="17" t="s">
        <v>4165</v>
      </c>
      <c r="F1480" s="16" t="s">
        <v>1051</v>
      </c>
      <c r="G1480" s="16" t="s">
        <v>1368</v>
      </c>
      <c r="H1480" s="16" t="s">
        <v>1369</v>
      </c>
      <c r="I1480" s="16" t="s">
        <v>4160</v>
      </c>
      <c r="J1480" s="16" t="s">
        <v>79</v>
      </c>
      <c r="K1480" s="16">
        <v>596.19000000000005</v>
      </c>
      <c r="M1480" s="15" t="s">
        <v>94</v>
      </c>
      <c r="N1480" s="19">
        <v>45674.5876041667</v>
      </c>
    </row>
    <row r="1481" spans="1:14" x14ac:dyDescent="0.3">
      <c r="A1481" s="23" t="str">
        <f>VLOOKUP(C1481,销售员!A:C,3,0)</f>
        <v>云贵川渝</v>
      </c>
      <c r="B1481" s="29">
        <v>819410</v>
      </c>
      <c r="C1481" s="16" t="s">
        <v>1106</v>
      </c>
      <c r="D1481" s="17" t="s">
        <v>1750</v>
      </c>
      <c r="E1481" s="17" t="s">
        <v>4165</v>
      </c>
      <c r="F1481" s="16" t="s">
        <v>1751</v>
      </c>
      <c r="G1481" s="16" t="s">
        <v>1752</v>
      </c>
      <c r="H1481" s="16" t="s">
        <v>1753</v>
      </c>
      <c r="I1481" s="16" t="s">
        <v>4158</v>
      </c>
      <c r="J1481" s="16" t="s">
        <v>79</v>
      </c>
      <c r="K1481" s="16">
        <v>354685.84</v>
      </c>
      <c r="L1481" s="18">
        <v>414377.3</v>
      </c>
      <c r="M1481" s="15" t="s">
        <v>54</v>
      </c>
      <c r="N1481" s="19">
        <v>45674.606562499997</v>
      </c>
    </row>
    <row r="1482" spans="1:14" x14ac:dyDescent="0.3">
      <c r="A1482" s="23" t="str">
        <f>VLOOKUP(C1482,销售员!A:C,3,0)</f>
        <v>云贵川渝</v>
      </c>
      <c r="B1482" s="29">
        <v>819410</v>
      </c>
      <c r="C1482" s="16" t="s">
        <v>1106</v>
      </c>
      <c r="D1482" s="17" t="s">
        <v>1750</v>
      </c>
      <c r="E1482" s="17" t="s">
        <v>4165</v>
      </c>
      <c r="F1482" s="16" t="s">
        <v>1751</v>
      </c>
      <c r="G1482" s="16" t="s">
        <v>1752</v>
      </c>
      <c r="H1482" s="16" t="s">
        <v>1753</v>
      </c>
      <c r="I1482" s="16" t="s">
        <v>4159</v>
      </c>
      <c r="J1482" s="16" t="s">
        <v>79</v>
      </c>
      <c r="K1482" s="16">
        <v>31598.560000000001</v>
      </c>
      <c r="M1482" s="15" t="s">
        <v>54</v>
      </c>
      <c r="N1482" s="19">
        <v>45674.606562499997</v>
      </c>
    </row>
    <row r="1483" spans="1:14" x14ac:dyDescent="0.3">
      <c r="A1483" s="23" t="str">
        <f>VLOOKUP(C1483,销售员!A:C,3,0)</f>
        <v>云贵川渝</v>
      </c>
      <c r="B1483" s="29">
        <v>819410</v>
      </c>
      <c r="C1483" s="16" t="s">
        <v>1106</v>
      </c>
      <c r="D1483" s="17" t="s">
        <v>1750</v>
      </c>
      <c r="E1483" s="17" t="s">
        <v>4165</v>
      </c>
      <c r="F1483" s="16" t="s">
        <v>1751</v>
      </c>
      <c r="G1483" s="16" t="s">
        <v>1752</v>
      </c>
      <c r="H1483" s="16" t="s">
        <v>1753</v>
      </c>
      <c r="I1483" s="16" t="s">
        <v>4161</v>
      </c>
      <c r="J1483" s="16" t="s">
        <v>79</v>
      </c>
      <c r="K1483" s="16">
        <v>3562.88</v>
      </c>
      <c r="M1483" s="15" t="s">
        <v>54</v>
      </c>
      <c r="N1483" s="19">
        <v>45674.606562499997</v>
      </c>
    </row>
    <row r="1484" spans="1:14" x14ac:dyDescent="0.3">
      <c r="A1484" s="23" t="str">
        <f>VLOOKUP(C1484,销售员!A:C,3,0)</f>
        <v>云贵川渝</v>
      </c>
      <c r="B1484" s="29">
        <v>819410</v>
      </c>
      <c r="C1484" s="16" t="s">
        <v>1106</v>
      </c>
      <c r="D1484" s="17" t="s">
        <v>1750</v>
      </c>
      <c r="E1484" s="17" t="s">
        <v>4165</v>
      </c>
      <c r="F1484" s="16" t="s">
        <v>1751</v>
      </c>
      <c r="G1484" s="16" t="s">
        <v>1752</v>
      </c>
      <c r="H1484" s="16" t="s">
        <v>1753</v>
      </c>
      <c r="I1484" s="16" t="s">
        <v>4160</v>
      </c>
      <c r="J1484" s="16" t="s">
        <v>79</v>
      </c>
      <c r="K1484" s="16">
        <v>5883.48</v>
      </c>
      <c r="M1484" s="15" t="s">
        <v>54</v>
      </c>
      <c r="N1484" s="19">
        <v>45674.606562499997</v>
      </c>
    </row>
    <row r="1485" spans="1:14" x14ac:dyDescent="0.3">
      <c r="A1485" s="23" t="str">
        <f>VLOOKUP(C1485,销售员!A:C,3,0)</f>
        <v>陕豫鲁</v>
      </c>
      <c r="B1485" s="29">
        <v>819294</v>
      </c>
      <c r="C1485" s="16" t="s">
        <v>1755</v>
      </c>
      <c r="D1485" s="17" t="s">
        <v>1756</v>
      </c>
      <c r="E1485" s="17" t="s">
        <v>4165</v>
      </c>
      <c r="F1485" s="16" t="s">
        <v>1757</v>
      </c>
      <c r="G1485" s="16" t="s">
        <v>1758</v>
      </c>
      <c r="H1485" s="16" t="s">
        <v>1759</v>
      </c>
      <c r="I1485" s="16" t="s">
        <v>4158</v>
      </c>
      <c r="J1485" s="16" t="s">
        <v>79</v>
      </c>
      <c r="K1485" s="16">
        <v>311811</v>
      </c>
      <c r="L1485" s="18">
        <v>344577</v>
      </c>
      <c r="M1485" s="15" t="s">
        <v>105</v>
      </c>
      <c r="N1485" s="19">
        <v>45674.619004629603</v>
      </c>
    </row>
    <row r="1486" spans="1:14" x14ac:dyDescent="0.3">
      <c r="A1486" s="23" t="str">
        <f>VLOOKUP(C1486,销售员!A:C,3,0)</f>
        <v>陕豫鲁</v>
      </c>
      <c r="B1486" s="29">
        <v>819294</v>
      </c>
      <c r="C1486" s="16" t="s">
        <v>1755</v>
      </c>
      <c r="D1486" s="17" t="s">
        <v>1756</v>
      </c>
      <c r="E1486" s="17" t="s">
        <v>4165</v>
      </c>
      <c r="F1486" s="16" t="s">
        <v>1757</v>
      </c>
      <c r="G1486" s="16" t="s">
        <v>1758</v>
      </c>
      <c r="H1486" s="16" t="s">
        <v>1759</v>
      </c>
      <c r="I1486" s="16" t="s">
        <v>4159</v>
      </c>
      <c r="J1486" s="16" t="s">
        <v>79</v>
      </c>
      <c r="K1486" s="16">
        <v>9467</v>
      </c>
      <c r="M1486" s="15" t="s">
        <v>105</v>
      </c>
      <c r="N1486" s="19">
        <v>45674.619004629603</v>
      </c>
    </row>
    <row r="1487" spans="1:14" x14ac:dyDescent="0.3">
      <c r="A1487" s="23" t="str">
        <f>VLOOKUP(C1487,销售员!A:C,3,0)</f>
        <v>陕豫鲁</v>
      </c>
      <c r="B1487" s="29">
        <v>819294</v>
      </c>
      <c r="C1487" s="16" t="s">
        <v>1755</v>
      </c>
      <c r="D1487" s="17" t="s">
        <v>1756</v>
      </c>
      <c r="E1487" s="17" t="s">
        <v>4165</v>
      </c>
      <c r="F1487" s="16" t="s">
        <v>1757</v>
      </c>
      <c r="G1487" s="16" t="s">
        <v>1758</v>
      </c>
      <c r="H1487" s="16" t="s">
        <v>1759</v>
      </c>
      <c r="I1487" s="16" t="s">
        <v>4161</v>
      </c>
      <c r="J1487" s="16" t="s">
        <v>79</v>
      </c>
      <c r="K1487" s="16">
        <v>2932</v>
      </c>
      <c r="M1487" s="15" t="s">
        <v>105</v>
      </c>
      <c r="N1487" s="19">
        <v>45674.619004629603</v>
      </c>
    </row>
    <row r="1488" spans="1:14" x14ac:dyDescent="0.3">
      <c r="A1488" s="23" t="str">
        <f>VLOOKUP(C1488,销售员!A:C,3,0)</f>
        <v>陕豫鲁</v>
      </c>
      <c r="B1488" s="29">
        <v>819294</v>
      </c>
      <c r="C1488" s="16" t="s">
        <v>1755</v>
      </c>
      <c r="D1488" s="17" t="s">
        <v>1756</v>
      </c>
      <c r="E1488" s="17" t="s">
        <v>4165</v>
      </c>
      <c r="F1488" s="16" t="s">
        <v>1757</v>
      </c>
      <c r="G1488" s="16" t="s">
        <v>1758</v>
      </c>
      <c r="H1488" s="16" t="s">
        <v>1759</v>
      </c>
      <c r="I1488" s="16" t="s">
        <v>4160</v>
      </c>
      <c r="J1488" s="16" t="s">
        <v>79</v>
      </c>
      <c r="K1488" s="16">
        <v>4908</v>
      </c>
      <c r="M1488" s="15" t="s">
        <v>105</v>
      </c>
      <c r="N1488" s="19">
        <v>45674.619004629603</v>
      </c>
    </row>
    <row r="1489" spans="1:14" x14ac:dyDescent="0.3">
      <c r="A1489" s="23" t="str">
        <f>VLOOKUP(C1489,销售员!A:C,3,0)</f>
        <v>鄂赣</v>
      </c>
      <c r="B1489" s="29">
        <v>819376</v>
      </c>
      <c r="C1489" s="16" t="s">
        <v>598</v>
      </c>
      <c r="D1489" s="17" t="s">
        <v>1762</v>
      </c>
      <c r="E1489" s="17" t="s">
        <v>4165</v>
      </c>
      <c r="F1489" s="16" t="s">
        <v>1763</v>
      </c>
      <c r="G1489" s="16" t="s">
        <v>1764</v>
      </c>
      <c r="H1489" s="16" t="s">
        <v>1765</v>
      </c>
      <c r="I1489" s="16" t="s">
        <v>4158</v>
      </c>
      <c r="J1489" s="16" t="s">
        <v>79</v>
      </c>
      <c r="K1489" s="16">
        <v>5653.45</v>
      </c>
      <c r="L1489" s="18">
        <v>6010</v>
      </c>
      <c r="M1489" s="15" t="s">
        <v>1262</v>
      </c>
      <c r="N1489" s="19">
        <v>45674.620347222197</v>
      </c>
    </row>
    <row r="1490" spans="1:14" x14ac:dyDescent="0.3">
      <c r="A1490" s="23" t="str">
        <f>VLOOKUP(C1490,销售员!A:C,3,0)</f>
        <v>鄂赣</v>
      </c>
      <c r="B1490" s="29">
        <v>819376</v>
      </c>
      <c r="C1490" s="16" t="s">
        <v>598</v>
      </c>
      <c r="D1490" s="17" t="s">
        <v>1762</v>
      </c>
      <c r="E1490" s="17" t="s">
        <v>4165</v>
      </c>
      <c r="F1490" s="16" t="s">
        <v>1763</v>
      </c>
      <c r="G1490" s="16" t="s">
        <v>1764</v>
      </c>
      <c r="H1490" s="16" t="s">
        <v>1765</v>
      </c>
      <c r="I1490" s="16" t="s">
        <v>4159</v>
      </c>
      <c r="J1490" s="16" t="s">
        <v>79</v>
      </c>
      <c r="K1490" s="16">
        <v>0</v>
      </c>
      <c r="M1490" s="15" t="s">
        <v>1262</v>
      </c>
      <c r="N1490" s="19">
        <v>45674.620347222197</v>
      </c>
    </row>
    <row r="1491" spans="1:14" x14ac:dyDescent="0.3">
      <c r="A1491" s="23" t="str">
        <f>VLOOKUP(C1491,销售员!A:C,3,0)</f>
        <v>鄂赣</v>
      </c>
      <c r="B1491" s="29">
        <v>819376</v>
      </c>
      <c r="C1491" s="16" t="s">
        <v>598</v>
      </c>
      <c r="D1491" s="17" t="s">
        <v>1762</v>
      </c>
      <c r="E1491" s="17" t="s">
        <v>4165</v>
      </c>
      <c r="F1491" s="16" t="s">
        <v>1763</v>
      </c>
      <c r="G1491" s="16" t="s">
        <v>1764</v>
      </c>
      <c r="H1491" s="16" t="s">
        <v>1765</v>
      </c>
      <c r="I1491" s="16" t="s">
        <v>4161</v>
      </c>
      <c r="J1491" s="16" t="s">
        <v>79</v>
      </c>
      <c r="K1491" s="16">
        <v>0</v>
      </c>
      <c r="M1491" s="15" t="s">
        <v>1262</v>
      </c>
      <c r="N1491" s="19">
        <v>45674.620347222197</v>
      </c>
    </row>
    <row r="1492" spans="1:14" x14ac:dyDescent="0.3">
      <c r="A1492" s="23" t="str">
        <f>VLOOKUP(C1492,销售员!A:C,3,0)</f>
        <v>鄂赣</v>
      </c>
      <c r="B1492" s="29">
        <v>819376</v>
      </c>
      <c r="C1492" s="16" t="s">
        <v>598</v>
      </c>
      <c r="D1492" s="17" t="s">
        <v>1762</v>
      </c>
      <c r="E1492" s="17" t="s">
        <v>4165</v>
      </c>
      <c r="F1492" s="16" t="s">
        <v>1763</v>
      </c>
      <c r="G1492" s="16" t="s">
        <v>1764</v>
      </c>
      <c r="H1492" s="16" t="s">
        <v>1765</v>
      </c>
      <c r="I1492" s="16" t="s">
        <v>4160</v>
      </c>
      <c r="J1492" s="16" t="s">
        <v>79</v>
      </c>
      <c r="K1492" s="16">
        <v>86.1</v>
      </c>
      <c r="M1492" s="15" t="s">
        <v>1262</v>
      </c>
      <c r="N1492" s="19">
        <v>45674.620347222197</v>
      </c>
    </row>
    <row r="1493" spans="1:14" x14ac:dyDescent="0.3">
      <c r="A1493" s="23" t="str">
        <f>VLOOKUP(C1493,销售员!A:C,3,0)</f>
        <v>沪浙</v>
      </c>
      <c r="B1493" s="29">
        <v>819417</v>
      </c>
      <c r="C1493" s="16" t="s">
        <v>591</v>
      </c>
      <c r="D1493" s="17" t="s">
        <v>592</v>
      </c>
      <c r="E1493" s="17" t="s">
        <v>4165</v>
      </c>
      <c r="F1493" s="16" t="s">
        <v>593</v>
      </c>
      <c r="G1493" s="16" t="s">
        <v>1354</v>
      </c>
      <c r="H1493" s="16" t="s">
        <v>595</v>
      </c>
      <c r="I1493" s="16" t="s">
        <v>4166</v>
      </c>
      <c r="J1493" s="16" t="s">
        <v>79</v>
      </c>
      <c r="K1493" s="16">
        <v>2202.4499999999998</v>
      </c>
      <c r="L1493" s="18">
        <v>2372.25</v>
      </c>
      <c r="M1493" s="15" t="s">
        <v>1262</v>
      </c>
      <c r="N1493" s="19">
        <v>45674.623032407399</v>
      </c>
    </row>
    <row r="1494" spans="1:14" x14ac:dyDescent="0.3">
      <c r="A1494" s="23" t="str">
        <f>VLOOKUP(C1494,销售员!A:C,3,0)</f>
        <v>沪浙</v>
      </c>
      <c r="B1494" s="29">
        <v>819417</v>
      </c>
      <c r="C1494" s="16" t="s">
        <v>591</v>
      </c>
      <c r="D1494" s="17" t="s">
        <v>592</v>
      </c>
      <c r="E1494" s="17" t="s">
        <v>4165</v>
      </c>
      <c r="F1494" s="16" t="s">
        <v>593</v>
      </c>
      <c r="G1494" s="16" t="s">
        <v>1354</v>
      </c>
      <c r="H1494" s="16" t="s">
        <v>595</v>
      </c>
      <c r="I1494" s="16" t="s">
        <v>4167</v>
      </c>
      <c r="J1494" s="16" t="s">
        <v>79</v>
      </c>
      <c r="K1494" s="16">
        <v>0</v>
      </c>
      <c r="M1494" s="15" t="s">
        <v>1262</v>
      </c>
      <c r="N1494" s="19">
        <v>45674.623032407399</v>
      </c>
    </row>
    <row r="1495" spans="1:14" x14ac:dyDescent="0.3">
      <c r="A1495" s="23" t="str">
        <f>VLOOKUP(C1495,销售员!A:C,3,0)</f>
        <v>沪浙</v>
      </c>
      <c r="B1495" s="29">
        <v>819417</v>
      </c>
      <c r="C1495" s="16" t="s">
        <v>591</v>
      </c>
      <c r="D1495" s="17" t="s">
        <v>592</v>
      </c>
      <c r="E1495" s="17" t="s">
        <v>4165</v>
      </c>
      <c r="F1495" s="16" t="s">
        <v>593</v>
      </c>
      <c r="G1495" s="16" t="s">
        <v>1354</v>
      </c>
      <c r="H1495" s="16" t="s">
        <v>595</v>
      </c>
      <c r="I1495" s="16" t="s">
        <v>4161</v>
      </c>
      <c r="J1495" s="16" t="s">
        <v>79</v>
      </c>
      <c r="K1495" s="16">
        <v>28.63185</v>
      </c>
      <c r="M1495" s="15" t="s">
        <v>1262</v>
      </c>
      <c r="N1495" s="19">
        <v>45674.623032407399</v>
      </c>
    </row>
    <row r="1496" spans="1:14" x14ac:dyDescent="0.3">
      <c r="A1496" s="23" t="str">
        <f>VLOOKUP(C1496,销售员!A:C,3,0)</f>
        <v>沪浙</v>
      </c>
      <c r="B1496" s="29">
        <v>819417</v>
      </c>
      <c r="C1496" s="16" t="s">
        <v>591</v>
      </c>
      <c r="D1496" s="17" t="s">
        <v>592</v>
      </c>
      <c r="E1496" s="17" t="s">
        <v>4165</v>
      </c>
      <c r="F1496" s="16" t="s">
        <v>593</v>
      </c>
      <c r="G1496" s="16" t="s">
        <v>1354</v>
      </c>
      <c r="H1496" s="16" t="s">
        <v>595</v>
      </c>
      <c r="I1496" s="16" t="s">
        <v>4160</v>
      </c>
      <c r="J1496" s="16" t="s">
        <v>79</v>
      </c>
      <c r="K1496" s="16">
        <v>33.036749999999998</v>
      </c>
      <c r="M1496" s="15" t="s">
        <v>1262</v>
      </c>
      <c r="N1496" s="19">
        <v>45674.623032407399</v>
      </c>
    </row>
    <row r="1497" spans="1:14" x14ac:dyDescent="0.3">
      <c r="A1497" s="23" t="str">
        <f>VLOOKUP(C1497,销售员!A:C,3,0)</f>
        <v>湘桂琼</v>
      </c>
      <c r="B1497" s="29">
        <v>819269</v>
      </c>
      <c r="C1497" s="16" t="s">
        <v>1020</v>
      </c>
      <c r="D1497" s="17" t="s">
        <v>1646</v>
      </c>
      <c r="E1497" s="17" t="s">
        <v>4165</v>
      </c>
      <c r="F1497" s="16" t="s">
        <v>1647</v>
      </c>
      <c r="G1497" s="16" t="s">
        <v>1648</v>
      </c>
      <c r="H1497" s="16" t="s">
        <v>1649</v>
      </c>
      <c r="I1497" s="16" t="s">
        <v>4158</v>
      </c>
      <c r="J1497" s="16" t="s">
        <v>79</v>
      </c>
      <c r="K1497" s="16">
        <v>867983.03</v>
      </c>
      <c r="L1497" s="18">
        <v>1063880.23</v>
      </c>
      <c r="M1497" s="15" t="s">
        <v>83</v>
      </c>
      <c r="N1497" s="19">
        <v>45677.411527777796</v>
      </c>
    </row>
    <row r="1498" spans="1:14" x14ac:dyDescent="0.3">
      <c r="A1498" s="23" t="str">
        <f>VLOOKUP(C1498,销售员!A:C,3,0)</f>
        <v>湘桂琼</v>
      </c>
      <c r="B1498" s="29">
        <v>819269</v>
      </c>
      <c r="C1498" s="16" t="s">
        <v>1020</v>
      </c>
      <c r="D1498" s="17" t="s">
        <v>1646</v>
      </c>
      <c r="E1498" s="17" t="s">
        <v>4165</v>
      </c>
      <c r="F1498" s="16" t="s">
        <v>1647</v>
      </c>
      <c r="G1498" s="16" t="s">
        <v>1648</v>
      </c>
      <c r="H1498" s="16" t="s">
        <v>1649</v>
      </c>
      <c r="I1498" s="16" t="s">
        <v>4159</v>
      </c>
      <c r="J1498" s="16" t="s">
        <v>79</v>
      </c>
      <c r="K1498" s="16">
        <v>122017.42</v>
      </c>
      <c r="M1498" s="15" t="s">
        <v>83</v>
      </c>
      <c r="N1498" s="19">
        <v>45677.411527777796</v>
      </c>
    </row>
    <row r="1499" spans="1:14" x14ac:dyDescent="0.3">
      <c r="A1499" s="23" t="str">
        <f>VLOOKUP(C1499,销售员!A:C,3,0)</f>
        <v>湘桂琼</v>
      </c>
      <c r="B1499" s="29">
        <v>819269</v>
      </c>
      <c r="C1499" s="16" t="s">
        <v>1020</v>
      </c>
      <c r="D1499" s="17" t="s">
        <v>1646</v>
      </c>
      <c r="E1499" s="17" t="s">
        <v>4165</v>
      </c>
      <c r="F1499" s="16" t="s">
        <v>1647</v>
      </c>
      <c r="G1499" s="16" t="s">
        <v>1648</v>
      </c>
      <c r="H1499" s="16" t="s">
        <v>1649</v>
      </c>
      <c r="I1499" s="16" t="s">
        <v>4161</v>
      </c>
      <c r="J1499" s="16" t="s">
        <v>79</v>
      </c>
      <c r="K1499" s="16">
        <v>10931.92</v>
      </c>
      <c r="M1499" s="15" t="s">
        <v>83</v>
      </c>
      <c r="N1499" s="19">
        <v>45677.411527777796</v>
      </c>
    </row>
    <row r="1500" spans="1:14" x14ac:dyDescent="0.3">
      <c r="A1500" s="23" t="str">
        <f>VLOOKUP(C1500,销售员!A:C,3,0)</f>
        <v>湘桂琼</v>
      </c>
      <c r="B1500" s="29">
        <v>819269</v>
      </c>
      <c r="C1500" s="16" t="s">
        <v>1020</v>
      </c>
      <c r="D1500" s="17" t="s">
        <v>1646</v>
      </c>
      <c r="E1500" s="17" t="s">
        <v>4165</v>
      </c>
      <c r="F1500" s="16" t="s">
        <v>1647</v>
      </c>
      <c r="G1500" s="16" t="s">
        <v>1648</v>
      </c>
      <c r="H1500" s="16" t="s">
        <v>1649</v>
      </c>
      <c r="I1500" s="16" t="s">
        <v>4160</v>
      </c>
      <c r="J1500" s="16" t="s">
        <v>79</v>
      </c>
      <c r="K1500" s="16">
        <v>15073.14</v>
      </c>
      <c r="M1500" s="15" t="s">
        <v>83</v>
      </c>
      <c r="N1500" s="19">
        <v>45677.411527777796</v>
      </c>
    </row>
    <row r="1501" spans="1:14" x14ac:dyDescent="0.3">
      <c r="A1501" s="23" t="str">
        <f>VLOOKUP(C1501,销售员!A:C,3,0)</f>
        <v>鄂赣</v>
      </c>
      <c r="B1501" s="29">
        <v>819359</v>
      </c>
      <c r="C1501" s="16" t="s">
        <v>598</v>
      </c>
      <c r="D1501" s="17" t="s">
        <v>1776</v>
      </c>
      <c r="E1501" s="17" t="s">
        <v>4165</v>
      </c>
      <c r="F1501" s="16" t="s">
        <v>600</v>
      </c>
      <c r="G1501" s="16" t="s">
        <v>1777</v>
      </c>
      <c r="H1501" s="16" t="s">
        <v>1778</v>
      </c>
      <c r="I1501" s="16" t="s">
        <v>4158</v>
      </c>
      <c r="J1501" s="16" t="s">
        <v>79</v>
      </c>
      <c r="K1501" s="16">
        <v>6865316.21</v>
      </c>
      <c r="L1501" s="18">
        <v>11016750.380000001</v>
      </c>
      <c r="M1501" s="15" t="s">
        <v>1262</v>
      </c>
      <c r="N1501" s="19">
        <v>45674.630937499998</v>
      </c>
    </row>
    <row r="1502" spans="1:14" x14ac:dyDescent="0.3">
      <c r="A1502" s="23" t="str">
        <f>VLOOKUP(C1502,销售员!A:C,3,0)</f>
        <v>鄂赣</v>
      </c>
      <c r="B1502" s="29">
        <v>819359</v>
      </c>
      <c r="C1502" s="16" t="s">
        <v>598</v>
      </c>
      <c r="D1502" s="17" t="s">
        <v>1776</v>
      </c>
      <c r="E1502" s="17" t="s">
        <v>4165</v>
      </c>
      <c r="F1502" s="16" t="s">
        <v>600</v>
      </c>
      <c r="G1502" s="16" t="s">
        <v>1777</v>
      </c>
      <c r="H1502" s="16" t="s">
        <v>1778</v>
      </c>
      <c r="I1502" s="16" t="s">
        <v>4159</v>
      </c>
      <c r="J1502" s="16" t="s">
        <v>79</v>
      </c>
      <c r="K1502" s="16">
        <v>3458873.19</v>
      </c>
      <c r="M1502" s="15" t="s">
        <v>1262</v>
      </c>
      <c r="N1502" s="19">
        <v>45674.630937499998</v>
      </c>
    </row>
    <row r="1503" spans="1:14" x14ac:dyDescent="0.3">
      <c r="A1503" s="23" t="str">
        <f>VLOOKUP(C1503,销售员!A:C,3,0)</f>
        <v>鄂赣</v>
      </c>
      <c r="B1503" s="29">
        <v>819359</v>
      </c>
      <c r="C1503" s="16" t="s">
        <v>598</v>
      </c>
      <c r="D1503" s="17" t="s">
        <v>1776</v>
      </c>
      <c r="E1503" s="17" t="s">
        <v>4165</v>
      </c>
      <c r="F1503" s="16" t="s">
        <v>600</v>
      </c>
      <c r="G1503" s="16" t="s">
        <v>1777</v>
      </c>
      <c r="H1503" s="16" t="s">
        <v>1778</v>
      </c>
      <c r="I1503" s="16" t="s">
        <v>4161</v>
      </c>
      <c r="J1503" s="16" t="s">
        <v>79</v>
      </c>
      <c r="K1503" s="16">
        <v>56805.21</v>
      </c>
      <c r="M1503" s="15" t="s">
        <v>1262</v>
      </c>
      <c r="N1503" s="19">
        <v>45674.630937499998</v>
      </c>
    </row>
    <row r="1504" spans="1:14" x14ac:dyDescent="0.3">
      <c r="A1504" s="23" t="str">
        <f>VLOOKUP(C1504,销售员!A:C,3,0)</f>
        <v>鄂赣</v>
      </c>
      <c r="B1504" s="29">
        <v>819359</v>
      </c>
      <c r="C1504" s="16" t="s">
        <v>598</v>
      </c>
      <c r="D1504" s="17" t="s">
        <v>1776</v>
      </c>
      <c r="E1504" s="17" t="s">
        <v>4165</v>
      </c>
      <c r="F1504" s="16" t="s">
        <v>600</v>
      </c>
      <c r="G1504" s="16" t="s">
        <v>1777</v>
      </c>
      <c r="H1504" s="16" t="s">
        <v>1778</v>
      </c>
      <c r="I1504" s="16" t="s">
        <v>4160</v>
      </c>
      <c r="J1504" s="16" t="s">
        <v>79</v>
      </c>
      <c r="K1504" s="16">
        <v>157215.10999999999</v>
      </c>
      <c r="M1504" s="15" t="s">
        <v>1262</v>
      </c>
      <c r="N1504" s="19">
        <v>45674.630937499998</v>
      </c>
    </row>
    <row r="1505" spans="1:14" x14ac:dyDescent="0.3">
      <c r="A1505" s="23" t="str">
        <f>VLOOKUP(C1505,销售员!A:C,3,0)</f>
        <v>沪浙</v>
      </c>
      <c r="B1505" s="29">
        <v>819377</v>
      </c>
      <c r="C1505" s="16" t="s">
        <v>164</v>
      </c>
      <c r="D1505" s="17" t="s">
        <v>1782</v>
      </c>
      <c r="E1505" s="17" t="s">
        <v>4165</v>
      </c>
      <c r="F1505" s="16" t="s">
        <v>1783</v>
      </c>
      <c r="G1505" s="16" t="s">
        <v>1784</v>
      </c>
      <c r="H1505" s="16" t="s">
        <v>1785</v>
      </c>
      <c r="I1505" s="16" t="s">
        <v>4158</v>
      </c>
      <c r="J1505" s="16" t="s">
        <v>79</v>
      </c>
      <c r="K1505" s="16">
        <v>170539.39</v>
      </c>
      <c r="L1505" s="18">
        <v>189957.14</v>
      </c>
      <c r="M1505" s="15" t="s">
        <v>1262</v>
      </c>
      <c r="N1505" s="19">
        <v>45674.639629629601</v>
      </c>
    </row>
    <row r="1506" spans="1:14" x14ac:dyDescent="0.3">
      <c r="A1506" s="23" t="str">
        <f>VLOOKUP(C1506,销售员!A:C,3,0)</f>
        <v>沪浙</v>
      </c>
      <c r="B1506" s="29">
        <v>819377</v>
      </c>
      <c r="C1506" s="16" t="s">
        <v>164</v>
      </c>
      <c r="D1506" s="17" t="s">
        <v>1782</v>
      </c>
      <c r="E1506" s="17" t="s">
        <v>4165</v>
      </c>
      <c r="F1506" s="16" t="s">
        <v>1783</v>
      </c>
      <c r="G1506" s="16" t="s">
        <v>1784</v>
      </c>
      <c r="H1506" s="16" t="s">
        <v>1785</v>
      </c>
      <c r="I1506" s="16" t="s">
        <v>4159</v>
      </c>
      <c r="J1506" s="16" t="s">
        <v>79</v>
      </c>
      <c r="K1506" s="16">
        <v>6265.97</v>
      </c>
      <c r="M1506" s="15" t="s">
        <v>1262</v>
      </c>
      <c r="N1506" s="19">
        <v>45674.639629629601</v>
      </c>
    </row>
    <row r="1507" spans="1:14" x14ac:dyDescent="0.3">
      <c r="A1507" s="23" t="str">
        <f>VLOOKUP(C1507,销售员!A:C,3,0)</f>
        <v>沪浙</v>
      </c>
      <c r="B1507" s="29">
        <v>819377</v>
      </c>
      <c r="C1507" s="16" t="s">
        <v>164</v>
      </c>
      <c r="D1507" s="17" t="s">
        <v>1782</v>
      </c>
      <c r="E1507" s="17" t="s">
        <v>4165</v>
      </c>
      <c r="F1507" s="16" t="s">
        <v>1783</v>
      </c>
      <c r="G1507" s="16" t="s">
        <v>1784</v>
      </c>
      <c r="H1507" s="16" t="s">
        <v>1785</v>
      </c>
      <c r="I1507" s="16" t="s">
        <v>4161</v>
      </c>
      <c r="J1507" s="16" t="s">
        <v>79</v>
      </c>
      <c r="K1507" s="16">
        <v>1911.24</v>
      </c>
      <c r="M1507" s="15" t="s">
        <v>1262</v>
      </c>
      <c r="N1507" s="19">
        <v>45674.639629629601</v>
      </c>
    </row>
    <row r="1508" spans="1:14" x14ac:dyDescent="0.3">
      <c r="A1508" s="23" t="str">
        <f>VLOOKUP(C1508,销售员!A:C,3,0)</f>
        <v>沪浙</v>
      </c>
      <c r="B1508" s="29">
        <v>819377</v>
      </c>
      <c r="C1508" s="16" t="s">
        <v>164</v>
      </c>
      <c r="D1508" s="17" t="s">
        <v>1782</v>
      </c>
      <c r="E1508" s="17" t="s">
        <v>4165</v>
      </c>
      <c r="F1508" s="16" t="s">
        <v>1783</v>
      </c>
      <c r="G1508" s="16" t="s">
        <v>1784</v>
      </c>
      <c r="H1508" s="16" t="s">
        <v>1785</v>
      </c>
      <c r="I1508" s="16" t="s">
        <v>4160</v>
      </c>
      <c r="J1508" s="16" t="s">
        <v>79</v>
      </c>
      <c r="K1508" s="16">
        <v>2692.47</v>
      </c>
      <c r="M1508" s="15" t="s">
        <v>1262</v>
      </c>
      <c r="N1508" s="19">
        <v>45674.639629629601</v>
      </c>
    </row>
    <row r="1509" spans="1:14" x14ac:dyDescent="0.3">
      <c r="A1509" s="23" t="str">
        <f>VLOOKUP(C1509,销售员!A:C,3,0)</f>
        <v>沪浙</v>
      </c>
      <c r="B1509" s="29">
        <v>819414</v>
      </c>
      <c r="C1509" s="16" t="s">
        <v>246</v>
      </c>
      <c r="D1509" s="17" t="s">
        <v>1788</v>
      </c>
      <c r="E1509" s="17" t="s">
        <v>4165</v>
      </c>
      <c r="F1509" s="16" t="s">
        <v>1789</v>
      </c>
      <c r="G1509" s="16" t="s">
        <v>1790</v>
      </c>
      <c r="H1509" s="16" t="s">
        <v>1791</v>
      </c>
      <c r="I1509" s="16" t="s">
        <v>4158</v>
      </c>
      <c r="J1509" s="16" t="s">
        <v>79</v>
      </c>
      <c r="K1509" s="16">
        <v>38730.589999999997</v>
      </c>
      <c r="L1509" s="18">
        <v>43858.33</v>
      </c>
      <c r="M1509" s="15" t="s">
        <v>1262</v>
      </c>
      <c r="N1509" s="19">
        <v>45674.6471296296</v>
      </c>
    </row>
    <row r="1510" spans="1:14" x14ac:dyDescent="0.3">
      <c r="A1510" s="23" t="str">
        <f>VLOOKUP(C1510,销售员!A:C,3,0)</f>
        <v>沪浙</v>
      </c>
      <c r="B1510" s="29">
        <v>819414</v>
      </c>
      <c r="C1510" s="16" t="s">
        <v>246</v>
      </c>
      <c r="D1510" s="17" t="s">
        <v>1788</v>
      </c>
      <c r="E1510" s="17" t="s">
        <v>4165</v>
      </c>
      <c r="F1510" s="16" t="s">
        <v>1789</v>
      </c>
      <c r="G1510" s="16" t="s">
        <v>1790</v>
      </c>
      <c r="H1510" s="16" t="s">
        <v>1791</v>
      </c>
      <c r="I1510" s="16" t="s">
        <v>4159</v>
      </c>
      <c r="J1510" s="16" t="s">
        <v>79</v>
      </c>
      <c r="K1510" s="16">
        <v>3985.7</v>
      </c>
      <c r="M1510" s="15" t="s">
        <v>1262</v>
      </c>
      <c r="N1510" s="19">
        <v>45674.6471296296</v>
      </c>
    </row>
    <row r="1511" spans="1:14" x14ac:dyDescent="0.3">
      <c r="A1511" s="23" t="str">
        <f>VLOOKUP(C1511,销售员!A:C,3,0)</f>
        <v>沪浙</v>
      </c>
      <c r="B1511" s="29">
        <v>819414</v>
      </c>
      <c r="C1511" s="16" t="s">
        <v>246</v>
      </c>
      <c r="D1511" s="17" t="s">
        <v>1788</v>
      </c>
      <c r="E1511" s="17" t="s">
        <v>4165</v>
      </c>
      <c r="F1511" s="16" t="s">
        <v>1789</v>
      </c>
      <c r="G1511" s="16" t="s">
        <v>1790</v>
      </c>
      <c r="H1511" s="16" t="s">
        <v>1791</v>
      </c>
      <c r="I1511" s="16" t="s">
        <v>4161</v>
      </c>
      <c r="J1511" s="16" t="s">
        <v>79</v>
      </c>
      <c r="K1511" s="16">
        <v>491.52</v>
      </c>
      <c r="M1511" s="15" t="s">
        <v>1262</v>
      </c>
      <c r="N1511" s="19">
        <v>45674.6471296296</v>
      </c>
    </row>
    <row r="1512" spans="1:14" x14ac:dyDescent="0.3">
      <c r="A1512" s="23" t="str">
        <f>VLOOKUP(C1512,销售员!A:C,3,0)</f>
        <v>沪浙</v>
      </c>
      <c r="B1512" s="29">
        <v>819414</v>
      </c>
      <c r="C1512" s="16" t="s">
        <v>246</v>
      </c>
      <c r="D1512" s="17" t="s">
        <v>1788</v>
      </c>
      <c r="E1512" s="17" t="s">
        <v>4165</v>
      </c>
      <c r="F1512" s="16" t="s">
        <v>1789</v>
      </c>
      <c r="G1512" s="16" t="s">
        <v>1790</v>
      </c>
      <c r="H1512" s="16" t="s">
        <v>1791</v>
      </c>
      <c r="I1512" s="16" t="s">
        <v>4160</v>
      </c>
      <c r="J1512" s="16" t="s">
        <v>79</v>
      </c>
      <c r="K1512" s="16">
        <v>650.52</v>
      </c>
      <c r="M1512" s="15" t="s">
        <v>1262</v>
      </c>
      <c r="N1512" s="19">
        <v>45674.6471296296</v>
      </c>
    </row>
    <row r="1513" spans="1:14" x14ac:dyDescent="0.3">
      <c r="A1513" s="23" t="str">
        <f>VLOOKUP(C1513,销售员!A:C,3,0)</f>
        <v>广深</v>
      </c>
      <c r="B1513" s="29">
        <v>818102</v>
      </c>
      <c r="C1513" s="16" t="s">
        <v>1297</v>
      </c>
      <c r="D1513" s="17" t="s">
        <v>1666</v>
      </c>
      <c r="E1513" s="17" t="s">
        <v>4172</v>
      </c>
      <c r="F1513" s="16" t="s">
        <v>1667</v>
      </c>
      <c r="G1513" s="16" t="s">
        <v>1668</v>
      </c>
      <c r="H1513" s="16" t="s">
        <v>1669</v>
      </c>
      <c r="I1513" s="16" t="s">
        <v>4158</v>
      </c>
      <c r="J1513" s="16" t="s">
        <v>79</v>
      </c>
      <c r="K1513" s="16">
        <v>1038384.01</v>
      </c>
      <c r="L1513" s="18">
        <v>1365268.88</v>
      </c>
      <c r="M1513" s="15" t="s">
        <v>105</v>
      </c>
      <c r="N1513" s="19">
        <v>45666.673125000001</v>
      </c>
    </row>
    <row r="1514" spans="1:14" x14ac:dyDescent="0.3">
      <c r="A1514" s="23" t="str">
        <f>VLOOKUP(C1514,销售员!A:C,3,0)</f>
        <v>广深</v>
      </c>
      <c r="B1514" s="29">
        <v>818102</v>
      </c>
      <c r="C1514" s="16" t="s">
        <v>1297</v>
      </c>
      <c r="D1514" s="17" t="s">
        <v>1666</v>
      </c>
      <c r="E1514" s="17" t="s">
        <v>4172</v>
      </c>
      <c r="F1514" s="16" t="s">
        <v>1667</v>
      </c>
      <c r="G1514" s="16" t="s">
        <v>1668</v>
      </c>
      <c r="H1514" s="16" t="s">
        <v>1669</v>
      </c>
      <c r="I1514" s="16" t="s">
        <v>4159</v>
      </c>
      <c r="J1514" s="16" t="s">
        <v>79</v>
      </c>
      <c r="K1514" s="16">
        <v>235478.22</v>
      </c>
      <c r="M1514" s="15" t="s">
        <v>105</v>
      </c>
      <c r="N1514" s="19">
        <v>45666.673125000001</v>
      </c>
    </row>
    <row r="1515" spans="1:14" x14ac:dyDescent="0.3">
      <c r="A1515" s="23" t="str">
        <f>VLOOKUP(C1515,销售员!A:C,3,0)</f>
        <v>广深</v>
      </c>
      <c r="B1515" s="29">
        <v>818102</v>
      </c>
      <c r="C1515" s="16" t="s">
        <v>1297</v>
      </c>
      <c r="D1515" s="17" t="s">
        <v>1666</v>
      </c>
      <c r="E1515" s="17" t="s">
        <v>4172</v>
      </c>
      <c r="F1515" s="16" t="s">
        <v>1667</v>
      </c>
      <c r="G1515" s="16" t="s">
        <v>1668</v>
      </c>
      <c r="H1515" s="16" t="s">
        <v>1669</v>
      </c>
      <c r="I1515" s="16" t="s">
        <v>4161</v>
      </c>
      <c r="J1515" s="16" t="s">
        <v>79</v>
      </c>
      <c r="K1515" s="16">
        <v>10570.84</v>
      </c>
      <c r="M1515" s="15" t="s">
        <v>105</v>
      </c>
      <c r="N1515" s="19">
        <v>45666.673125000001</v>
      </c>
    </row>
    <row r="1516" spans="1:14" x14ac:dyDescent="0.3">
      <c r="A1516" s="23" t="str">
        <f>VLOOKUP(C1516,销售员!A:C,3,0)</f>
        <v>广深</v>
      </c>
      <c r="B1516" s="29">
        <v>818102</v>
      </c>
      <c r="C1516" s="16" t="s">
        <v>1297</v>
      </c>
      <c r="D1516" s="17" t="s">
        <v>1666</v>
      </c>
      <c r="E1516" s="17" t="s">
        <v>4172</v>
      </c>
      <c r="F1516" s="16" t="s">
        <v>1667</v>
      </c>
      <c r="G1516" s="16" t="s">
        <v>1668</v>
      </c>
      <c r="H1516" s="16" t="s">
        <v>1669</v>
      </c>
      <c r="I1516" s="16" t="s">
        <v>4160</v>
      </c>
      <c r="J1516" s="16" t="s">
        <v>79</v>
      </c>
      <c r="K1516" s="16">
        <v>19398.900000000001</v>
      </c>
      <c r="M1516" s="15" t="s">
        <v>105</v>
      </c>
      <c r="N1516" s="19">
        <v>45666.673125000001</v>
      </c>
    </row>
    <row r="1517" spans="1:14" x14ac:dyDescent="0.3">
      <c r="A1517" s="23" t="str">
        <f>VLOOKUP(C1517,销售员!A:C,3,0)</f>
        <v>云贵川渝</v>
      </c>
      <c r="B1517" s="29">
        <v>819419</v>
      </c>
      <c r="C1517" s="16" t="s">
        <v>199</v>
      </c>
      <c r="D1517" s="17" t="s">
        <v>1793</v>
      </c>
      <c r="E1517" s="17" t="s">
        <v>4165</v>
      </c>
      <c r="F1517" s="16" t="s">
        <v>1794</v>
      </c>
      <c r="G1517" s="16" t="s">
        <v>1795</v>
      </c>
      <c r="H1517" s="16" t="s">
        <v>1796</v>
      </c>
      <c r="I1517" s="16" t="s">
        <v>4158</v>
      </c>
      <c r="J1517" s="16" t="s">
        <v>79</v>
      </c>
      <c r="K1517" s="16">
        <v>227081.47</v>
      </c>
      <c r="L1517" s="18">
        <v>240800</v>
      </c>
      <c r="M1517" s="15" t="s">
        <v>54</v>
      </c>
      <c r="N1517" s="19">
        <v>45674.659594907404</v>
      </c>
    </row>
    <row r="1518" spans="1:14" x14ac:dyDescent="0.3">
      <c r="A1518" s="23" t="str">
        <f>VLOOKUP(C1518,销售员!A:C,3,0)</f>
        <v>云贵川渝</v>
      </c>
      <c r="B1518" s="29">
        <v>819419</v>
      </c>
      <c r="C1518" s="16" t="s">
        <v>199</v>
      </c>
      <c r="D1518" s="17" t="s">
        <v>1793</v>
      </c>
      <c r="E1518" s="17" t="s">
        <v>4165</v>
      </c>
      <c r="F1518" s="16" t="s">
        <v>1794</v>
      </c>
      <c r="G1518" s="16" t="s">
        <v>1795</v>
      </c>
      <c r="H1518" s="16" t="s">
        <v>1796</v>
      </c>
      <c r="I1518" s="16" t="s">
        <v>4159</v>
      </c>
      <c r="J1518" s="16" t="s">
        <v>79</v>
      </c>
      <c r="K1518" s="16">
        <v>0</v>
      </c>
      <c r="M1518" s="15" t="s">
        <v>54</v>
      </c>
      <c r="N1518" s="19">
        <v>45674.659594907404</v>
      </c>
    </row>
    <row r="1519" spans="1:14" x14ac:dyDescent="0.3">
      <c r="A1519" s="23" t="str">
        <f>VLOOKUP(C1519,销售员!A:C,3,0)</f>
        <v>云贵川渝</v>
      </c>
      <c r="B1519" s="29">
        <v>819419</v>
      </c>
      <c r="C1519" s="16" t="s">
        <v>199</v>
      </c>
      <c r="D1519" s="17" t="s">
        <v>1793</v>
      </c>
      <c r="E1519" s="17" t="s">
        <v>4165</v>
      </c>
      <c r="F1519" s="16" t="s">
        <v>1794</v>
      </c>
      <c r="G1519" s="16" t="s">
        <v>1795</v>
      </c>
      <c r="H1519" s="16" t="s">
        <v>1796</v>
      </c>
      <c r="I1519" s="16" t="s">
        <v>4161</v>
      </c>
      <c r="J1519" s="16" t="s">
        <v>79</v>
      </c>
      <c r="K1519" s="16">
        <v>3036.46</v>
      </c>
      <c r="M1519" s="15" t="s">
        <v>54</v>
      </c>
      <c r="N1519" s="19">
        <v>45674.659594907404</v>
      </c>
    </row>
    <row r="1520" spans="1:14" x14ac:dyDescent="0.3">
      <c r="A1520" s="23" t="str">
        <f>VLOOKUP(C1520,销售员!A:C,3,0)</f>
        <v>云贵川渝</v>
      </c>
      <c r="B1520" s="29">
        <v>819419</v>
      </c>
      <c r="C1520" s="16" t="s">
        <v>199</v>
      </c>
      <c r="D1520" s="17" t="s">
        <v>1793</v>
      </c>
      <c r="E1520" s="17" t="s">
        <v>4165</v>
      </c>
      <c r="F1520" s="16" t="s">
        <v>1794</v>
      </c>
      <c r="G1520" s="16" t="s">
        <v>1795</v>
      </c>
      <c r="H1520" s="16" t="s">
        <v>1796</v>
      </c>
      <c r="I1520" s="16" t="s">
        <v>4160</v>
      </c>
      <c r="J1520" s="16" t="s">
        <v>79</v>
      </c>
      <c r="K1520" s="16">
        <v>3458.07</v>
      </c>
      <c r="M1520" s="15" t="s">
        <v>54</v>
      </c>
      <c r="N1520" s="19">
        <v>45674.659594907404</v>
      </c>
    </row>
    <row r="1521" spans="1:14" x14ac:dyDescent="0.3">
      <c r="A1521" s="23" t="str">
        <f>VLOOKUP(C1521,销售员!A:C,3,0)</f>
        <v>福建</v>
      </c>
      <c r="B1521" s="29">
        <v>819413</v>
      </c>
      <c r="C1521" s="16" t="s">
        <v>535</v>
      </c>
      <c r="D1521" s="17" t="s">
        <v>1307</v>
      </c>
      <c r="E1521" s="17" t="s">
        <v>4165</v>
      </c>
      <c r="F1521" s="16" t="s">
        <v>537</v>
      </c>
      <c r="G1521" s="16" t="s">
        <v>1308</v>
      </c>
      <c r="H1521" s="16" t="s">
        <v>1309</v>
      </c>
      <c r="I1521" s="16" t="s">
        <v>4158</v>
      </c>
      <c r="J1521" s="16" t="s">
        <v>79</v>
      </c>
      <c r="K1521" s="16">
        <v>924886.16</v>
      </c>
      <c r="L1521" s="18">
        <v>1028395.37</v>
      </c>
      <c r="M1521" s="15" t="s">
        <v>94</v>
      </c>
      <c r="N1521" s="19">
        <v>45674.679710648103</v>
      </c>
    </row>
    <row r="1522" spans="1:14" x14ac:dyDescent="0.3">
      <c r="A1522" s="23" t="str">
        <f>VLOOKUP(C1522,销售员!A:C,3,0)</f>
        <v>福建</v>
      </c>
      <c r="B1522" s="29">
        <v>819413</v>
      </c>
      <c r="C1522" s="16" t="s">
        <v>535</v>
      </c>
      <c r="D1522" s="17" t="s">
        <v>1307</v>
      </c>
      <c r="E1522" s="17" t="s">
        <v>4165</v>
      </c>
      <c r="F1522" s="16" t="s">
        <v>537</v>
      </c>
      <c r="G1522" s="16" t="s">
        <v>1308</v>
      </c>
      <c r="H1522" s="16" t="s">
        <v>1309</v>
      </c>
      <c r="I1522" s="16" t="s">
        <v>4159</v>
      </c>
      <c r="J1522" s="16" t="s">
        <v>79</v>
      </c>
      <c r="K1522" s="16">
        <v>30695.07</v>
      </c>
      <c r="M1522" s="15" t="s">
        <v>94</v>
      </c>
      <c r="N1522" s="19">
        <v>45674.679710648103</v>
      </c>
    </row>
    <row r="1523" spans="1:14" x14ac:dyDescent="0.3">
      <c r="A1523" s="23" t="str">
        <f>VLOOKUP(C1523,销售员!A:C,3,0)</f>
        <v>福建</v>
      </c>
      <c r="B1523" s="29">
        <v>819413</v>
      </c>
      <c r="C1523" s="16" t="s">
        <v>535</v>
      </c>
      <c r="D1523" s="17" t="s">
        <v>1307</v>
      </c>
      <c r="E1523" s="17" t="s">
        <v>4165</v>
      </c>
      <c r="F1523" s="16" t="s">
        <v>537</v>
      </c>
      <c r="G1523" s="16" t="s">
        <v>1308</v>
      </c>
      <c r="H1523" s="16" t="s">
        <v>1309</v>
      </c>
      <c r="I1523" s="16" t="s">
        <v>4161</v>
      </c>
      <c r="J1523" s="16" t="s">
        <v>79</v>
      </c>
      <c r="K1523" s="16">
        <v>11982.28</v>
      </c>
      <c r="M1523" s="15" t="s">
        <v>94</v>
      </c>
      <c r="N1523" s="19">
        <v>45674.679710648103</v>
      </c>
    </row>
    <row r="1524" spans="1:14" x14ac:dyDescent="0.3">
      <c r="A1524" s="23" t="str">
        <f>VLOOKUP(C1524,销售员!A:C,3,0)</f>
        <v>福建</v>
      </c>
      <c r="B1524" s="29">
        <v>819413</v>
      </c>
      <c r="C1524" s="16" t="s">
        <v>535</v>
      </c>
      <c r="D1524" s="17" t="s">
        <v>1307</v>
      </c>
      <c r="E1524" s="17" t="s">
        <v>4165</v>
      </c>
      <c r="F1524" s="16" t="s">
        <v>537</v>
      </c>
      <c r="G1524" s="16" t="s">
        <v>1308</v>
      </c>
      <c r="H1524" s="16" t="s">
        <v>1309</v>
      </c>
      <c r="I1524" s="16" t="s">
        <v>4160</v>
      </c>
      <c r="J1524" s="16" t="s">
        <v>79</v>
      </c>
      <c r="K1524" s="16">
        <v>14551.54</v>
      </c>
      <c r="M1524" s="15" t="s">
        <v>94</v>
      </c>
      <c r="N1524" s="19">
        <v>45674.679710648103</v>
      </c>
    </row>
    <row r="1525" spans="1:14" x14ac:dyDescent="0.3">
      <c r="A1525" s="23" t="str">
        <f>VLOOKUP(C1525,销售员!A:C,3,0)</f>
        <v>沪浙</v>
      </c>
      <c r="B1525" s="29">
        <v>819441</v>
      </c>
      <c r="C1525" s="16" t="s">
        <v>288</v>
      </c>
      <c r="D1525" s="17" t="s">
        <v>1803</v>
      </c>
      <c r="E1525" s="17" t="s">
        <v>4165</v>
      </c>
      <c r="F1525" s="16" t="s">
        <v>1422</v>
      </c>
      <c r="G1525" s="16" t="s">
        <v>1804</v>
      </c>
      <c r="H1525" s="16" t="s">
        <v>1805</v>
      </c>
      <c r="I1525" s="16" t="s">
        <v>4166</v>
      </c>
      <c r="J1525" s="16" t="s">
        <v>79</v>
      </c>
      <c r="K1525" s="16">
        <v>4520.8999999999996</v>
      </c>
      <c r="L1525" s="18">
        <v>4947</v>
      </c>
      <c r="M1525" s="15" t="s">
        <v>1262</v>
      </c>
      <c r="N1525" s="19">
        <v>45674.690150463</v>
      </c>
    </row>
    <row r="1526" spans="1:14" x14ac:dyDescent="0.3">
      <c r="A1526" s="23" t="str">
        <f>VLOOKUP(C1526,销售员!A:C,3,0)</f>
        <v>沪浙</v>
      </c>
      <c r="B1526" s="29">
        <v>819441</v>
      </c>
      <c r="C1526" s="16" t="s">
        <v>288</v>
      </c>
      <c r="D1526" s="17" t="s">
        <v>1803</v>
      </c>
      <c r="E1526" s="17" t="s">
        <v>4165</v>
      </c>
      <c r="F1526" s="16" t="s">
        <v>1422</v>
      </c>
      <c r="G1526" s="16" t="s">
        <v>1804</v>
      </c>
      <c r="H1526" s="16" t="s">
        <v>1805</v>
      </c>
      <c r="I1526" s="16" t="s">
        <v>4167</v>
      </c>
      <c r="J1526" s="16" t="s">
        <v>79</v>
      </c>
      <c r="K1526" s="16">
        <v>0</v>
      </c>
      <c r="M1526" s="15" t="s">
        <v>1262</v>
      </c>
      <c r="N1526" s="19">
        <v>45674.690150463</v>
      </c>
    </row>
    <row r="1527" spans="1:14" x14ac:dyDescent="0.3">
      <c r="A1527" s="23" t="str">
        <f>VLOOKUP(C1527,销售员!A:C,3,0)</f>
        <v>沪浙</v>
      </c>
      <c r="B1527" s="29">
        <v>819441</v>
      </c>
      <c r="C1527" s="16" t="s">
        <v>288</v>
      </c>
      <c r="D1527" s="17" t="s">
        <v>1803</v>
      </c>
      <c r="E1527" s="17" t="s">
        <v>4165</v>
      </c>
      <c r="F1527" s="16" t="s">
        <v>1422</v>
      </c>
      <c r="G1527" s="16" t="s">
        <v>1804</v>
      </c>
      <c r="H1527" s="16" t="s">
        <v>1805</v>
      </c>
      <c r="I1527" s="16" t="s">
        <v>4161</v>
      </c>
      <c r="J1527" s="16" t="s">
        <v>79</v>
      </c>
      <c r="K1527" s="16">
        <v>58.771700000000003</v>
      </c>
      <c r="M1527" s="15" t="s">
        <v>1262</v>
      </c>
      <c r="N1527" s="19">
        <v>45674.690150463</v>
      </c>
    </row>
    <row r="1528" spans="1:14" x14ac:dyDescent="0.3">
      <c r="A1528" s="23" t="str">
        <f>VLOOKUP(C1528,销售员!A:C,3,0)</f>
        <v>沪浙</v>
      </c>
      <c r="B1528" s="29">
        <v>819441</v>
      </c>
      <c r="C1528" s="16" t="s">
        <v>288</v>
      </c>
      <c r="D1528" s="17" t="s">
        <v>1803</v>
      </c>
      <c r="E1528" s="17" t="s">
        <v>4165</v>
      </c>
      <c r="F1528" s="16" t="s">
        <v>1422</v>
      </c>
      <c r="G1528" s="16" t="s">
        <v>1804</v>
      </c>
      <c r="H1528" s="16" t="s">
        <v>1805</v>
      </c>
      <c r="I1528" s="16" t="s">
        <v>4160</v>
      </c>
      <c r="J1528" s="16" t="s">
        <v>79</v>
      </c>
      <c r="K1528" s="16">
        <v>67.813500000000005</v>
      </c>
      <c r="M1528" s="15" t="s">
        <v>1262</v>
      </c>
      <c r="N1528" s="19">
        <v>45674.690150463</v>
      </c>
    </row>
    <row r="1529" spans="1:14" x14ac:dyDescent="0.3">
      <c r="A1529" s="23" t="str">
        <f>VLOOKUP(C1529,销售员!A:C,3,0)</f>
        <v>苏皖</v>
      </c>
      <c r="B1529" s="29">
        <v>819459</v>
      </c>
      <c r="C1529" s="16" t="s">
        <v>632</v>
      </c>
      <c r="D1529" s="17" t="s">
        <v>1807</v>
      </c>
      <c r="E1529" s="17" t="s">
        <v>4165</v>
      </c>
      <c r="F1529" s="16" t="s">
        <v>1808</v>
      </c>
      <c r="G1529" s="16" t="s">
        <v>1809</v>
      </c>
      <c r="H1529" s="16" t="s">
        <v>1810</v>
      </c>
      <c r="I1529" s="16" t="s">
        <v>4166</v>
      </c>
      <c r="J1529" s="16" t="s">
        <v>79</v>
      </c>
      <c r="K1529" s="16">
        <v>6094.82</v>
      </c>
      <c r="L1529" s="18">
        <v>6669</v>
      </c>
      <c r="M1529" s="15" t="s">
        <v>83</v>
      </c>
      <c r="N1529" s="19">
        <v>45674.696736111102</v>
      </c>
    </row>
    <row r="1530" spans="1:14" x14ac:dyDescent="0.3">
      <c r="A1530" s="23" t="str">
        <f>VLOOKUP(C1530,销售员!A:C,3,0)</f>
        <v>苏皖</v>
      </c>
      <c r="B1530" s="29">
        <v>819459</v>
      </c>
      <c r="C1530" s="16" t="s">
        <v>632</v>
      </c>
      <c r="D1530" s="17" t="s">
        <v>1807</v>
      </c>
      <c r="E1530" s="17" t="s">
        <v>4165</v>
      </c>
      <c r="F1530" s="16" t="s">
        <v>1808</v>
      </c>
      <c r="G1530" s="16" t="s">
        <v>1809</v>
      </c>
      <c r="H1530" s="16" t="s">
        <v>1810</v>
      </c>
      <c r="I1530" s="16" t="s">
        <v>4167</v>
      </c>
      <c r="J1530" s="16" t="s">
        <v>79</v>
      </c>
      <c r="K1530" s="16">
        <v>0</v>
      </c>
      <c r="M1530" s="15" t="s">
        <v>83</v>
      </c>
      <c r="N1530" s="19">
        <v>45674.696736111102</v>
      </c>
    </row>
    <row r="1531" spans="1:14" x14ac:dyDescent="0.3">
      <c r="A1531" s="23" t="str">
        <f>VLOOKUP(C1531,销售员!A:C,3,0)</f>
        <v>苏皖</v>
      </c>
      <c r="B1531" s="29">
        <v>819459</v>
      </c>
      <c r="C1531" s="16" t="s">
        <v>632</v>
      </c>
      <c r="D1531" s="17" t="s">
        <v>1807</v>
      </c>
      <c r="E1531" s="17" t="s">
        <v>4165</v>
      </c>
      <c r="F1531" s="16" t="s">
        <v>1808</v>
      </c>
      <c r="G1531" s="16" t="s">
        <v>1809</v>
      </c>
      <c r="H1531" s="16" t="s">
        <v>1810</v>
      </c>
      <c r="I1531" s="16" t="s">
        <v>4161</v>
      </c>
      <c r="J1531" s="16" t="s">
        <v>79</v>
      </c>
      <c r="K1531" s="16">
        <v>79.232659999999996</v>
      </c>
      <c r="M1531" s="15" t="s">
        <v>83</v>
      </c>
      <c r="N1531" s="19">
        <v>45674.696736111102</v>
      </c>
    </row>
    <row r="1532" spans="1:14" x14ac:dyDescent="0.3">
      <c r="A1532" s="23" t="str">
        <f>VLOOKUP(C1532,销售员!A:C,3,0)</f>
        <v>苏皖</v>
      </c>
      <c r="B1532" s="29">
        <v>819459</v>
      </c>
      <c r="C1532" s="16" t="s">
        <v>632</v>
      </c>
      <c r="D1532" s="17" t="s">
        <v>1807</v>
      </c>
      <c r="E1532" s="17" t="s">
        <v>4165</v>
      </c>
      <c r="F1532" s="16" t="s">
        <v>1808</v>
      </c>
      <c r="G1532" s="16" t="s">
        <v>1809</v>
      </c>
      <c r="H1532" s="16" t="s">
        <v>1810</v>
      </c>
      <c r="I1532" s="16" t="s">
        <v>4160</v>
      </c>
      <c r="J1532" s="16" t="s">
        <v>79</v>
      </c>
      <c r="K1532" s="16">
        <v>91.422300000000007</v>
      </c>
      <c r="M1532" s="15" t="s">
        <v>83</v>
      </c>
      <c r="N1532" s="19">
        <v>45674.696736111102</v>
      </c>
    </row>
    <row r="1533" spans="1:14" x14ac:dyDescent="0.3">
      <c r="A1533" s="23" t="str">
        <f>VLOOKUP(C1533,销售员!A:C,3,0)</f>
        <v>晋蒙宁</v>
      </c>
      <c r="B1533" s="29">
        <v>819460</v>
      </c>
      <c r="C1533" s="16" t="s">
        <v>790</v>
      </c>
      <c r="D1533" s="17" t="s">
        <v>1812</v>
      </c>
      <c r="E1533" s="17" t="s">
        <v>4165</v>
      </c>
      <c r="F1533" s="16" t="s">
        <v>1813</v>
      </c>
      <c r="G1533" s="16" t="s">
        <v>1814</v>
      </c>
      <c r="H1533" s="16" t="s">
        <v>1815</v>
      </c>
      <c r="I1533" s="16" t="s">
        <v>4158</v>
      </c>
      <c r="J1533" s="16" t="s">
        <v>79</v>
      </c>
      <c r="K1533" s="16">
        <v>82654.3</v>
      </c>
      <c r="L1533" s="18">
        <v>109315.64</v>
      </c>
      <c r="M1533" s="15" t="s">
        <v>127</v>
      </c>
      <c r="N1533" s="19">
        <v>45674.704085648104</v>
      </c>
    </row>
    <row r="1534" spans="1:14" x14ac:dyDescent="0.3">
      <c r="A1534" s="23" t="str">
        <f>VLOOKUP(C1534,销售员!A:C,3,0)</f>
        <v>晋蒙宁</v>
      </c>
      <c r="B1534" s="29">
        <v>819460</v>
      </c>
      <c r="C1534" s="16" t="s">
        <v>790</v>
      </c>
      <c r="D1534" s="17" t="s">
        <v>1812</v>
      </c>
      <c r="E1534" s="17" t="s">
        <v>4165</v>
      </c>
      <c r="F1534" s="16" t="s">
        <v>1813</v>
      </c>
      <c r="G1534" s="16" t="s">
        <v>1814</v>
      </c>
      <c r="H1534" s="16" t="s">
        <v>1815</v>
      </c>
      <c r="I1534" s="16" t="s">
        <v>4159</v>
      </c>
      <c r="J1534" s="16" t="s">
        <v>79</v>
      </c>
      <c r="K1534" s="16">
        <v>19451.68</v>
      </c>
      <c r="M1534" s="15" t="s">
        <v>127</v>
      </c>
      <c r="N1534" s="19">
        <v>45674.704085648104</v>
      </c>
    </row>
    <row r="1535" spans="1:14" x14ac:dyDescent="0.3">
      <c r="A1535" s="23" t="str">
        <f>VLOOKUP(C1535,销售员!A:C,3,0)</f>
        <v>晋蒙宁</v>
      </c>
      <c r="B1535" s="29">
        <v>819460</v>
      </c>
      <c r="C1535" s="16" t="s">
        <v>790</v>
      </c>
      <c r="D1535" s="17" t="s">
        <v>1812</v>
      </c>
      <c r="E1535" s="17" t="s">
        <v>4165</v>
      </c>
      <c r="F1535" s="16" t="s">
        <v>1813</v>
      </c>
      <c r="G1535" s="16" t="s">
        <v>1814</v>
      </c>
      <c r="H1535" s="16" t="s">
        <v>1815</v>
      </c>
      <c r="I1535" s="16" t="s">
        <v>4161</v>
      </c>
      <c r="J1535" s="16" t="s">
        <v>79</v>
      </c>
      <c r="K1535" s="16">
        <v>735.5</v>
      </c>
      <c r="M1535" s="15" t="s">
        <v>127</v>
      </c>
      <c r="N1535" s="19">
        <v>45674.704085648104</v>
      </c>
    </row>
    <row r="1536" spans="1:14" x14ac:dyDescent="0.3">
      <c r="A1536" s="23" t="str">
        <f>VLOOKUP(C1536,销售员!A:C,3,0)</f>
        <v>晋蒙宁</v>
      </c>
      <c r="B1536" s="29">
        <v>819460</v>
      </c>
      <c r="C1536" s="16" t="s">
        <v>790</v>
      </c>
      <c r="D1536" s="17" t="s">
        <v>1812</v>
      </c>
      <c r="E1536" s="17" t="s">
        <v>4165</v>
      </c>
      <c r="F1536" s="16" t="s">
        <v>1813</v>
      </c>
      <c r="G1536" s="16" t="s">
        <v>1814</v>
      </c>
      <c r="H1536" s="16" t="s">
        <v>1815</v>
      </c>
      <c r="I1536" s="16" t="s">
        <v>4160</v>
      </c>
      <c r="J1536" s="16" t="s">
        <v>79</v>
      </c>
      <c r="K1536" s="16">
        <v>1554.93</v>
      </c>
      <c r="M1536" s="15" t="s">
        <v>127</v>
      </c>
      <c r="N1536" s="19">
        <v>45674.704085648104</v>
      </c>
    </row>
    <row r="1537" spans="1:14" x14ac:dyDescent="0.3">
      <c r="A1537" s="23" t="str">
        <f>VLOOKUP(C1537,销售员!A:C,3,0)</f>
        <v>黑吉辽</v>
      </c>
      <c r="B1537" s="29">
        <v>819468</v>
      </c>
      <c r="C1537" s="16" t="s">
        <v>447</v>
      </c>
      <c r="D1537" s="17" t="s">
        <v>1816</v>
      </c>
      <c r="E1537" s="17" t="s">
        <v>4165</v>
      </c>
      <c r="F1537" s="16" t="s">
        <v>1817</v>
      </c>
      <c r="G1537" s="16" t="s">
        <v>1818</v>
      </c>
      <c r="H1537" s="16" t="s">
        <v>1819</v>
      </c>
      <c r="I1537" s="16" t="s">
        <v>4166</v>
      </c>
      <c r="J1537" s="16" t="s">
        <v>79</v>
      </c>
      <c r="K1537" s="16">
        <v>58643.19</v>
      </c>
      <c r="L1537" s="18">
        <v>63162.68</v>
      </c>
      <c r="M1537" s="15" t="s">
        <v>127</v>
      </c>
      <c r="N1537" s="19">
        <v>45674.718530092599</v>
      </c>
    </row>
    <row r="1538" spans="1:14" x14ac:dyDescent="0.3">
      <c r="A1538" s="23" t="str">
        <f>VLOOKUP(C1538,销售员!A:C,3,0)</f>
        <v>黑吉辽</v>
      </c>
      <c r="B1538" s="29">
        <v>819468</v>
      </c>
      <c r="C1538" s="16" t="s">
        <v>447</v>
      </c>
      <c r="D1538" s="17" t="s">
        <v>1816</v>
      </c>
      <c r="E1538" s="17" t="s">
        <v>4165</v>
      </c>
      <c r="F1538" s="16" t="s">
        <v>1817</v>
      </c>
      <c r="G1538" s="16" t="s">
        <v>1818</v>
      </c>
      <c r="H1538" s="16" t="s">
        <v>1819</v>
      </c>
      <c r="I1538" s="16" t="s">
        <v>4167</v>
      </c>
      <c r="J1538" s="16" t="s">
        <v>79</v>
      </c>
      <c r="K1538" s="16">
        <v>0</v>
      </c>
      <c r="M1538" s="15" t="s">
        <v>127</v>
      </c>
      <c r="N1538" s="19">
        <v>45674.718530092599</v>
      </c>
    </row>
    <row r="1539" spans="1:14" x14ac:dyDescent="0.3">
      <c r="A1539" s="23" t="str">
        <f>VLOOKUP(C1539,销售员!A:C,3,0)</f>
        <v>黑吉辽</v>
      </c>
      <c r="B1539" s="29">
        <v>819468</v>
      </c>
      <c r="C1539" s="16" t="s">
        <v>447</v>
      </c>
      <c r="D1539" s="17" t="s">
        <v>1816</v>
      </c>
      <c r="E1539" s="17" t="s">
        <v>4165</v>
      </c>
      <c r="F1539" s="16" t="s">
        <v>1817</v>
      </c>
      <c r="G1539" s="16" t="s">
        <v>1818</v>
      </c>
      <c r="H1539" s="16" t="s">
        <v>1819</v>
      </c>
      <c r="I1539" s="16" t="s">
        <v>4161</v>
      </c>
      <c r="J1539" s="16" t="s">
        <v>79</v>
      </c>
      <c r="K1539" s="16">
        <v>762.36147000000005</v>
      </c>
      <c r="M1539" s="15" t="s">
        <v>127</v>
      </c>
      <c r="N1539" s="19">
        <v>45674.718530092599</v>
      </c>
    </row>
    <row r="1540" spans="1:14" x14ac:dyDescent="0.3">
      <c r="A1540" s="23" t="str">
        <f>VLOOKUP(C1540,销售员!A:C,3,0)</f>
        <v>黑吉辽</v>
      </c>
      <c r="B1540" s="29">
        <v>819468</v>
      </c>
      <c r="C1540" s="16" t="s">
        <v>447</v>
      </c>
      <c r="D1540" s="17" t="s">
        <v>1816</v>
      </c>
      <c r="E1540" s="17" t="s">
        <v>4165</v>
      </c>
      <c r="F1540" s="16" t="s">
        <v>1817</v>
      </c>
      <c r="G1540" s="16" t="s">
        <v>1818</v>
      </c>
      <c r="H1540" s="16" t="s">
        <v>1819</v>
      </c>
      <c r="I1540" s="16" t="s">
        <v>4160</v>
      </c>
      <c r="J1540" s="16" t="s">
        <v>79</v>
      </c>
      <c r="K1540" s="16">
        <v>879.64784999999995</v>
      </c>
      <c r="M1540" s="15" t="s">
        <v>127</v>
      </c>
      <c r="N1540" s="19">
        <v>45674.718530092599</v>
      </c>
    </row>
    <row r="1541" spans="1:14" x14ac:dyDescent="0.3">
      <c r="A1541" s="23" t="str">
        <f>VLOOKUP(C1541,销售员!A:C,3,0)</f>
        <v>沪浙</v>
      </c>
      <c r="B1541" s="29">
        <v>819461</v>
      </c>
      <c r="C1541" s="16" t="s">
        <v>164</v>
      </c>
      <c r="D1541" s="17" t="s">
        <v>2104</v>
      </c>
      <c r="E1541" s="17" t="s">
        <v>4165</v>
      </c>
      <c r="F1541" s="16" t="s">
        <v>2105</v>
      </c>
      <c r="G1541" s="16" t="s">
        <v>2106</v>
      </c>
      <c r="H1541" s="16" t="s">
        <v>2107</v>
      </c>
      <c r="I1541" s="16" t="s">
        <v>4166</v>
      </c>
      <c r="J1541" s="16" t="s">
        <v>79</v>
      </c>
      <c r="K1541" s="16">
        <v>7887.06</v>
      </c>
      <c r="L1541" s="18">
        <v>8776.7199999999993</v>
      </c>
      <c r="M1541" s="15" t="s">
        <v>1262</v>
      </c>
      <c r="N1541" s="19">
        <v>45674.7206365741</v>
      </c>
    </row>
    <row r="1542" spans="1:14" x14ac:dyDescent="0.3">
      <c r="A1542" s="23" t="str">
        <f>VLOOKUP(C1542,销售员!A:C,3,0)</f>
        <v>沪浙</v>
      </c>
      <c r="B1542" s="29">
        <v>819461</v>
      </c>
      <c r="C1542" s="16" t="s">
        <v>164</v>
      </c>
      <c r="D1542" s="17" t="s">
        <v>2104</v>
      </c>
      <c r="E1542" s="17" t="s">
        <v>4165</v>
      </c>
      <c r="F1542" s="16" t="s">
        <v>2105</v>
      </c>
      <c r="G1542" s="16" t="s">
        <v>2106</v>
      </c>
      <c r="H1542" s="16" t="s">
        <v>2107</v>
      </c>
      <c r="I1542" s="16" t="s">
        <v>4167</v>
      </c>
      <c r="J1542" s="16" t="s">
        <v>79</v>
      </c>
      <c r="K1542" s="16">
        <v>294.77999999999997</v>
      </c>
      <c r="M1542" s="15" t="s">
        <v>1262</v>
      </c>
      <c r="N1542" s="19">
        <v>45674.7206365741</v>
      </c>
    </row>
    <row r="1543" spans="1:14" x14ac:dyDescent="0.3">
      <c r="A1543" s="23" t="str">
        <f>VLOOKUP(C1543,销售员!A:C,3,0)</f>
        <v>沪浙</v>
      </c>
      <c r="B1543" s="29">
        <v>819461</v>
      </c>
      <c r="C1543" s="16" t="s">
        <v>164</v>
      </c>
      <c r="D1543" s="17" t="s">
        <v>2104</v>
      </c>
      <c r="E1543" s="17" t="s">
        <v>4165</v>
      </c>
      <c r="F1543" s="16" t="s">
        <v>2105</v>
      </c>
      <c r="G1543" s="16" t="s">
        <v>2106</v>
      </c>
      <c r="H1543" s="16" t="s">
        <v>2107</v>
      </c>
      <c r="I1543" s="16" t="s">
        <v>4161</v>
      </c>
      <c r="J1543" s="16" t="s">
        <v>79</v>
      </c>
      <c r="K1543" s="16">
        <v>102.53178</v>
      </c>
      <c r="M1543" s="15" t="s">
        <v>1262</v>
      </c>
      <c r="N1543" s="19">
        <v>45674.7206365741</v>
      </c>
    </row>
    <row r="1544" spans="1:14" x14ac:dyDescent="0.3">
      <c r="A1544" s="23" t="str">
        <f>VLOOKUP(C1544,销售员!A:C,3,0)</f>
        <v>沪浙</v>
      </c>
      <c r="B1544" s="29">
        <v>819461</v>
      </c>
      <c r="C1544" s="16" t="s">
        <v>164</v>
      </c>
      <c r="D1544" s="17" t="s">
        <v>2104</v>
      </c>
      <c r="E1544" s="17" t="s">
        <v>4165</v>
      </c>
      <c r="F1544" s="16" t="s">
        <v>2105</v>
      </c>
      <c r="G1544" s="16" t="s">
        <v>2106</v>
      </c>
      <c r="H1544" s="16" t="s">
        <v>2107</v>
      </c>
      <c r="I1544" s="16" t="s">
        <v>4160</v>
      </c>
      <c r="J1544" s="16" t="s">
        <v>79</v>
      </c>
      <c r="K1544" s="16">
        <v>122.7276</v>
      </c>
      <c r="M1544" s="15" t="s">
        <v>1262</v>
      </c>
      <c r="N1544" s="19">
        <v>45674.7206365741</v>
      </c>
    </row>
    <row r="1545" spans="1:14" x14ac:dyDescent="0.3">
      <c r="A1545" s="23" t="str">
        <f>VLOOKUP(C1545,销售员!A:C,3,0)</f>
        <v>广深</v>
      </c>
      <c r="B1545" s="29">
        <v>819458</v>
      </c>
      <c r="C1545" s="16" t="s">
        <v>1829</v>
      </c>
      <c r="D1545" s="17" t="s">
        <v>1830</v>
      </c>
      <c r="E1545" s="17" t="s">
        <v>4165</v>
      </c>
      <c r="F1545" s="16" t="s">
        <v>1831</v>
      </c>
      <c r="G1545" s="16" t="s">
        <v>1832</v>
      </c>
      <c r="H1545" s="16" t="s">
        <v>1833</v>
      </c>
      <c r="I1545" s="16" t="s">
        <v>4158</v>
      </c>
      <c r="J1545" s="16" t="s">
        <v>79</v>
      </c>
      <c r="K1545" s="16">
        <v>552267.06000000006</v>
      </c>
      <c r="L1545" s="18">
        <v>676730.99</v>
      </c>
      <c r="M1545" s="15" t="s">
        <v>94</v>
      </c>
      <c r="N1545" s="19">
        <v>45674.724803240701</v>
      </c>
    </row>
    <row r="1546" spans="1:14" x14ac:dyDescent="0.3">
      <c r="A1546" s="23" t="str">
        <f>VLOOKUP(C1546,销售员!A:C,3,0)</f>
        <v>广深</v>
      </c>
      <c r="B1546" s="29">
        <v>819458</v>
      </c>
      <c r="C1546" s="16" t="s">
        <v>1829</v>
      </c>
      <c r="D1546" s="17" t="s">
        <v>1830</v>
      </c>
      <c r="E1546" s="17" t="s">
        <v>4165</v>
      </c>
      <c r="F1546" s="16" t="s">
        <v>1831</v>
      </c>
      <c r="G1546" s="16" t="s">
        <v>1832</v>
      </c>
      <c r="H1546" s="16" t="s">
        <v>1833</v>
      </c>
      <c r="I1546" s="16" t="s">
        <v>4159</v>
      </c>
      <c r="J1546" s="16" t="s">
        <v>79</v>
      </c>
      <c r="K1546" s="16">
        <v>69521.649999999994</v>
      </c>
      <c r="M1546" s="15" t="s">
        <v>94</v>
      </c>
      <c r="N1546" s="19">
        <v>45674.724803240701</v>
      </c>
    </row>
    <row r="1547" spans="1:14" x14ac:dyDescent="0.3">
      <c r="A1547" s="23" t="str">
        <f>VLOOKUP(C1547,销售员!A:C,3,0)</f>
        <v>广深</v>
      </c>
      <c r="B1547" s="29">
        <v>819458</v>
      </c>
      <c r="C1547" s="16" t="s">
        <v>1829</v>
      </c>
      <c r="D1547" s="17" t="s">
        <v>1830</v>
      </c>
      <c r="E1547" s="17" t="s">
        <v>4165</v>
      </c>
      <c r="F1547" s="16" t="s">
        <v>1831</v>
      </c>
      <c r="G1547" s="16" t="s">
        <v>1832</v>
      </c>
      <c r="H1547" s="16" t="s">
        <v>1833</v>
      </c>
      <c r="I1547" s="16" t="s">
        <v>4161</v>
      </c>
      <c r="J1547" s="16" t="s">
        <v>79</v>
      </c>
      <c r="K1547" s="16">
        <v>6938.99</v>
      </c>
      <c r="M1547" s="15" t="s">
        <v>94</v>
      </c>
      <c r="N1547" s="19">
        <v>45674.724803240701</v>
      </c>
    </row>
    <row r="1548" spans="1:14" x14ac:dyDescent="0.3">
      <c r="A1548" s="23" t="str">
        <f>VLOOKUP(C1548,销售员!A:C,3,0)</f>
        <v>广深</v>
      </c>
      <c r="B1548" s="29">
        <v>819458</v>
      </c>
      <c r="C1548" s="16" t="s">
        <v>1829</v>
      </c>
      <c r="D1548" s="17" t="s">
        <v>1830</v>
      </c>
      <c r="E1548" s="17" t="s">
        <v>4165</v>
      </c>
      <c r="F1548" s="16" t="s">
        <v>1831</v>
      </c>
      <c r="G1548" s="16" t="s">
        <v>1832</v>
      </c>
      <c r="H1548" s="16" t="s">
        <v>1833</v>
      </c>
      <c r="I1548" s="16" t="s">
        <v>4160</v>
      </c>
      <c r="J1548" s="16" t="s">
        <v>79</v>
      </c>
      <c r="K1548" s="16">
        <v>9470.85</v>
      </c>
      <c r="M1548" s="15" t="s">
        <v>94</v>
      </c>
      <c r="N1548" s="19">
        <v>45674.724803240701</v>
      </c>
    </row>
    <row r="1549" spans="1:14" x14ac:dyDescent="0.3">
      <c r="A1549" s="23" t="str">
        <f>VLOOKUP(C1549,销售员!A:C,3,0)</f>
        <v>湘桂琼</v>
      </c>
      <c r="B1549" s="29">
        <v>817980</v>
      </c>
      <c r="C1549" s="16" t="s">
        <v>1020</v>
      </c>
      <c r="D1549" s="17" t="s">
        <v>1716</v>
      </c>
      <c r="E1549" s="17" t="s">
        <v>4168</v>
      </c>
      <c r="F1549" s="16" t="s">
        <v>1022</v>
      </c>
      <c r="G1549" s="16" t="s">
        <v>1717</v>
      </c>
      <c r="H1549" s="16" t="s">
        <v>1718</v>
      </c>
      <c r="I1549" s="16" t="s">
        <v>4158</v>
      </c>
      <c r="J1549" s="16" t="s">
        <v>278</v>
      </c>
      <c r="K1549" s="16">
        <v>0</v>
      </c>
      <c r="L1549" s="18">
        <v>208000</v>
      </c>
      <c r="M1549" s="15" t="s">
        <v>105</v>
      </c>
      <c r="N1549" s="19">
        <v>45665.712210648097</v>
      </c>
    </row>
    <row r="1550" spans="1:14" x14ac:dyDescent="0.3">
      <c r="A1550" s="23" t="str">
        <f>VLOOKUP(C1550,销售员!A:C,3,0)</f>
        <v>湘桂琼</v>
      </c>
      <c r="B1550" s="29">
        <v>817980</v>
      </c>
      <c r="C1550" s="16" t="s">
        <v>1020</v>
      </c>
      <c r="D1550" s="17" t="s">
        <v>1716</v>
      </c>
      <c r="E1550" s="17" t="s">
        <v>4168</v>
      </c>
      <c r="F1550" s="16" t="s">
        <v>1022</v>
      </c>
      <c r="G1550" s="16" t="s">
        <v>1717</v>
      </c>
      <c r="H1550" s="16" t="s">
        <v>1718</v>
      </c>
      <c r="I1550" s="16" t="s">
        <v>4159</v>
      </c>
      <c r="J1550" s="16" t="s">
        <v>278</v>
      </c>
      <c r="K1550" s="16">
        <v>198733.6</v>
      </c>
      <c r="M1550" s="15" t="s">
        <v>105</v>
      </c>
      <c r="N1550" s="19">
        <v>45665.712210648097</v>
      </c>
    </row>
    <row r="1551" spans="1:14" x14ac:dyDescent="0.3">
      <c r="A1551" s="23" t="str">
        <f>VLOOKUP(C1551,销售员!A:C,3,0)</f>
        <v>湘桂琼</v>
      </c>
      <c r="B1551" s="29">
        <v>817980</v>
      </c>
      <c r="C1551" s="16" t="s">
        <v>1020</v>
      </c>
      <c r="D1551" s="17" t="s">
        <v>1716</v>
      </c>
      <c r="E1551" s="17" t="s">
        <v>4168</v>
      </c>
      <c r="F1551" s="16" t="s">
        <v>1022</v>
      </c>
      <c r="G1551" s="16" t="s">
        <v>1717</v>
      </c>
      <c r="H1551" s="16" t="s">
        <v>1718</v>
      </c>
      <c r="I1551" s="16" t="s">
        <v>4161</v>
      </c>
      <c r="J1551" s="16" t="s">
        <v>278</v>
      </c>
      <c r="K1551" s="16">
        <v>0</v>
      </c>
      <c r="M1551" s="15" t="s">
        <v>105</v>
      </c>
      <c r="N1551" s="19">
        <v>45665.712210648097</v>
      </c>
    </row>
    <row r="1552" spans="1:14" x14ac:dyDescent="0.3">
      <c r="A1552" s="23" t="str">
        <f>VLOOKUP(C1552,销售员!A:C,3,0)</f>
        <v>湘桂琼</v>
      </c>
      <c r="B1552" s="29">
        <v>817980</v>
      </c>
      <c r="C1552" s="16" t="s">
        <v>1020</v>
      </c>
      <c r="D1552" s="17" t="s">
        <v>1716</v>
      </c>
      <c r="E1552" s="17" t="s">
        <v>4168</v>
      </c>
      <c r="F1552" s="16" t="s">
        <v>1022</v>
      </c>
      <c r="G1552" s="16" t="s">
        <v>1717</v>
      </c>
      <c r="H1552" s="16" t="s">
        <v>1718</v>
      </c>
      <c r="I1552" s="16" t="s">
        <v>4160</v>
      </c>
      <c r="J1552" s="16" t="s">
        <v>278</v>
      </c>
      <c r="K1552" s="16">
        <v>3026.4</v>
      </c>
      <c r="M1552" s="15" t="s">
        <v>105</v>
      </c>
      <c r="N1552" s="19">
        <v>45665.712210648097</v>
      </c>
    </row>
    <row r="1553" spans="1:14" x14ac:dyDescent="0.3">
      <c r="A1553" s="23" t="str">
        <f>VLOOKUP(C1553,销售员!A:C,3,0)</f>
        <v>广深</v>
      </c>
      <c r="B1553" s="29">
        <v>817069</v>
      </c>
      <c r="C1553" s="16" t="s">
        <v>97</v>
      </c>
      <c r="D1553" s="17" t="s">
        <v>1772</v>
      </c>
      <c r="E1553" s="17" t="s">
        <v>4165</v>
      </c>
      <c r="F1553" s="16" t="s">
        <v>99</v>
      </c>
      <c r="G1553" s="16" t="s">
        <v>1773</v>
      </c>
      <c r="H1553" s="16" t="s">
        <v>1774</v>
      </c>
      <c r="I1553" s="16" t="s">
        <v>4158</v>
      </c>
      <c r="J1553" s="16" t="s">
        <v>79</v>
      </c>
      <c r="K1553" s="16">
        <v>73867.100000000006</v>
      </c>
      <c r="L1553" s="18">
        <v>85896</v>
      </c>
      <c r="M1553" s="15" t="s">
        <v>105</v>
      </c>
      <c r="N1553" s="19">
        <v>45660.694166666697</v>
      </c>
    </row>
    <row r="1554" spans="1:14" x14ac:dyDescent="0.3">
      <c r="A1554" s="23" t="str">
        <f>VLOOKUP(C1554,销售员!A:C,3,0)</f>
        <v>广深</v>
      </c>
      <c r="B1554" s="29">
        <v>817069</v>
      </c>
      <c r="C1554" s="16" t="s">
        <v>97</v>
      </c>
      <c r="D1554" s="17" t="s">
        <v>1772</v>
      </c>
      <c r="E1554" s="17" t="s">
        <v>4165</v>
      </c>
      <c r="F1554" s="16" t="s">
        <v>99</v>
      </c>
      <c r="G1554" s="16" t="s">
        <v>1773</v>
      </c>
      <c r="H1554" s="16" t="s">
        <v>1774</v>
      </c>
      <c r="I1554" s="16" t="s">
        <v>4159</v>
      </c>
      <c r="J1554" s="16" t="s">
        <v>79</v>
      </c>
      <c r="K1554" s="16">
        <v>5960.12</v>
      </c>
      <c r="M1554" s="15" t="s">
        <v>105</v>
      </c>
      <c r="N1554" s="19">
        <v>45660.694166666697</v>
      </c>
    </row>
    <row r="1555" spans="1:14" x14ac:dyDescent="0.3">
      <c r="A1555" s="23" t="str">
        <f>VLOOKUP(C1555,销售员!A:C,3,0)</f>
        <v>广深</v>
      </c>
      <c r="B1555" s="29">
        <v>817069</v>
      </c>
      <c r="C1555" s="16" t="s">
        <v>97</v>
      </c>
      <c r="D1555" s="17" t="s">
        <v>1772</v>
      </c>
      <c r="E1555" s="17" t="s">
        <v>4165</v>
      </c>
      <c r="F1555" s="16" t="s">
        <v>99</v>
      </c>
      <c r="G1555" s="16" t="s">
        <v>1773</v>
      </c>
      <c r="H1555" s="16" t="s">
        <v>1774</v>
      </c>
      <c r="I1555" s="16" t="s">
        <v>4161</v>
      </c>
      <c r="J1555" s="16" t="s">
        <v>79</v>
      </c>
      <c r="K1555" s="16">
        <v>987.76</v>
      </c>
      <c r="M1555" s="15" t="s">
        <v>105</v>
      </c>
      <c r="N1555" s="19">
        <v>45660.694166666697</v>
      </c>
    </row>
    <row r="1556" spans="1:14" x14ac:dyDescent="0.3">
      <c r="A1556" s="23" t="str">
        <f>VLOOKUP(C1556,销售员!A:C,3,0)</f>
        <v>广深</v>
      </c>
      <c r="B1556" s="29">
        <v>817069</v>
      </c>
      <c r="C1556" s="16" t="s">
        <v>97</v>
      </c>
      <c r="D1556" s="17" t="s">
        <v>1772</v>
      </c>
      <c r="E1556" s="17" t="s">
        <v>4165</v>
      </c>
      <c r="F1556" s="16" t="s">
        <v>99</v>
      </c>
      <c r="G1556" s="16" t="s">
        <v>1773</v>
      </c>
      <c r="H1556" s="16" t="s">
        <v>1774</v>
      </c>
      <c r="I1556" s="16" t="s">
        <v>4160</v>
      </c>
      <c r="J1556" s="16" t="s">
        <v>79</v>
      </c>
      <c r="K1556" s="16">
        <v>1215.6600000000001</v>
      </c>
      <c r="M1556" s="15" t="s">
        <v>105</v>
      </c>
      <c r="N1556" s="19">
        <v>45660.694166666697</v>
      </c>
    </row>
    <row r="1557" spans="1:14" x14ac:dyDescent="0.3">
      <c r="A1557" s="23" t="str">
        <f>VLOOKUP(C1557,销售员!A:C,3,0)</f>
        <v>福建</v>
      </c>
      <c r="B1557" s="29">
        <v>819472</v>
      </c>
      <c r="C1557" s="16" t="s">
        <v>638</v>
      </c>
      <c r="D1557" s="17" t="s">
        <v>1474</v>
      </c>
      <c r="E1557" s="17" t="s">
        <v>4165</v>
      </c>
      <c r="F1557" s="16" t="s">
        <v>1051</v>
      </c>
      <c r="G1557" s="16" t="s">
        <v>1475</v>
      </c>
      <c r="H1557" s="16" t="s">
        <v>1476</v>
      </c>
      <c r="I1557" s="16" t="s">
        <v>4158</v>
      </c>
      <c r="J1557" s="16" t="s">
        <v>79</v>
      </c>
      <c r="K1557" s="16">
        <v>37093.68</v>
      </c>
      <c r="L1557" s="18">
        <v>42108.54</v>
      </c>
      <c r="M1557" s="15" t="s">
        <v>94</v>
      </c>
      <c r="N1557" s="19">
        <v>45674.725729166697</v>
      </c>
    </row>
    <row r="1558" spans="1:14" x14ac:dyDescent="0.3">
      <c r="A1558" s="23" t="str">
        <f>VLOOKUP(C1558,销售员!A:C,3,0)</f>
        <v>福建</v>
      </c>
      <c r="B1558" s="29">
        <v>819472</v>
      </c>
      <c r="C1558" s="16" t="s">
        <v>638</v>
      </c>
      <c r="D1558" s="17" t="s">
        <v>1474</v>
      </c>
      <c r="E1558" s="17" t="s">
        <v>4165</v>
      </c>
      <c r="F1558" s="16" t="s">
        <v>1051</v>
      </c>
      <c r="G1558" s="16" t="s">
        <v>1475</v>
      </c>
      <c r="H1558" s="16" t="s">
        <v>1476</v>
      </c>
      <c r="I1558" s="16" t="s">
        <v>4159</v>
      </c>
      <c r="J1558" s="16" t="s">
        <v>79</v>
      </c>
      <c r="K1558" s="16">
        <v>2057.25</v>
      </c>
      <c r="M1558" s="15" t="s">
        <v>94</v>
      </c>
      <c r="N1558" s="19">
        <v>45674.725729166697</v>
      </c>
    </row>
    <row r="1559" spans="1:14" x14ac:dyDescent="0.3">
      <c r="A1559" s="23" t="str">
        <f>VLOOKUP(C1559,销售员!A:C,3,0)</f>
        <v>福建</v>
      </c>
      <c r="B1559" s="29">
        <v>819472</v>
      </c>
      <c r="C1559" s="16" t="s">
        <v>638</v>
      </c>
      <c r="D1559" s="17" t="s">
        <v>1474</v>
      </c>
      <c r="E1559" s="17" t="s">
        <v>4165</v>
      </c>
      <c r="F1559" s="16" t="s">
        <v>1051</v>
      </c>
      <c r="G1559" s="16" t="s">
        <v>1475</v>
      </c>
      <c r="H1559" s="16" t="s">
        <v>1476</v>
      </c>
      <c r="I1559" s="16" t="s">
        <v>4161</v>
      </c>
      <c r="J1559" s="16" t="s">
        <v>79</v>
      </c>
      <c r="K1559" s="16">
        <v>466.47</v>
      </c>
      <c r="M1559" s="15" t="s">
        <v>94</v>
      </c>
      <c r="N1559" s="19">
        <v>45674.725729166697</v>
      </c>
    </row>
    <row r="1560" spans="1:14" x14ac:dyDescent="0.3">
      <c r="A1560" s="23" t="str">
        <f>VLOOKUP(C1560,销售员!A:C,3,0)</f>
        <v>福建</v>
      </c>
      <c r="B1560" s="29">
        <v>819472</v>
      </c>
      <c r="C1560" s="16" t="s">
        <v>638</v>
      </c>
      <c r="D1560" s="17" t="s">
        <v>1474</v>
      </c>
      <c r="E1560" s="17" t="s">
        <v>4165</v>
      </c>
      <c r="F1560" s="16" t="s">
        <v>1051</v>
      </c>
      <c r="G1560" s="16" t="s">
        <v>1475</v>
      </c>
      <c r="H1560" s="16" t="s">
        <v>1476</v>
      </c>
      <c r="I1560" s="16" t="s">
        <v>4160</v>
      </c>
      <c r="J1560" s="16" t="s">
        <v>79</v>
      </c>
      <c r="K1560" s="16">
        <v>596.19000000000005</v>
      </c>
      <c r="M1560" s="15" t="s">
        <v>94</v>
      </c>
      <c r="N1560" s="19">
        <v>45674.725729166697</v>
      </c>
    </row>
    <row r="1561" spans="1:14" x14ac:dyDescent="0.3">
      <c r="A1561" s="23" t="str">
        <f>VLOOKUP(C1561,销售员!A:C,3,0)</f>
        <v>黑吉辽</v>
      </c>
      <c r="B1561" s="29">
        <v>819416</v>
      </c>
      <c r="C1561" s="16" t="s">
        <v>569</v>
      </c>
      <c r="D1561" s="17" t="s">
        <v>2560</v>
      </c>
      <c r="E1561" s="17" t="s">
        <v>4171</v>
      </c>
      <c r="F1561" s="16" t="s">
        <v>2561</v>
      </c>
      <c r="G1561" s="16" t="s">
        <v>2562</v>
      </c>
      <c r="H1561" s="16" t="s">
        <v>4212</v>
      </c>
      <c r="I1561" s="16" t="s">
        <v>4158</v>
      </c>
      <c r="J1561" s="16" t="s">
        <v>79</v>
      </c>
      <c r="K1561" s="16">
        <v>2483726.0299999998</v>
      </c>
      <c r="L1561" s="18">
        <v>2742852.09</v>
      </c>
      <c r="M1561" s="15" t="s">
        <v>127</v>
      </c>
      <c r="N1561" s="19">
        <v>45674.731620370403</v>
      </c>
    </row>
    <row r="1562" spans="1:14" x14ac:dyDescent="0.3">
      <c r="A1562" s="23" t="str">
        <f>VLOOKUP(C1562,销售员!A:C,3,0)</f>
        <v>黑吉辽</v>
      </c>
      <c r="B1562" s="29">
        <v>819416</v>
      </c>
      <c r="C1562" s="16" t="s">
        <v>569</v>
      </c>
      <c r="D1562" s="17" t="s">
        <v>2560</v>
      </c>
      <c r="E1562" s="17" t="s">
        <v>4171</v>
      </c>
      <c r="F1562" s="16" t="s">
        <v>2561</v>
      </c>
      <c r="G1562" s="16" t="s">
        <v>2562</v>
      </c>
      <c r="H1562" s="16" t="s">
        <v>4212</v>
      </c>
      <c r="I1562" s="16" t="s">
        <v>4159</v>
      </c>
      <c r="J1562" s="16" t="s">
        <v>79</v>
      </c>
      <c r="K1562" s="16">
        <v>136929.82</v>
      </c>
      <c r="M1562" s="15" t="s">
        <v>127</v>
      </c>
      <c r="N1562" s="19">
        <v>45674.731620370403</v>
      </c>
    </row>
    <row r="1563" spans="1:14" x14ac:dyDescent="0.3">
      <c r="A1563" s="23" t="str">
        <f>VLOOKUP(C1563,销售员!A:C,3,0)</f>
        <v>黑吉辽</v>
      </c>
      <c r="B1563" s="29">
        <v>819416</v>
      </c>
      <c r="C1563" s="16" t="s">
        <v>569</v>
      </c>
      <c r="D1563" s="17" t="s">
        <v>2560</v>
      </c>
      <c r="E1563" s="17" t="s">
        <v>4171</v>
      </c>
      <c r="F1563" s="16" t="s">
        <v>2561</v>
      </c>
      <c r="G1563" s="16" t="s">
        <v>2562</v>
      </c>
      <c r="H1563" s="16" t="s">
        <v>4212</v>
      </c>
      <c r="I1563" s="16" t="s">
        <v>4161</v>
      </c>
      <c r="J1563" s="16" t="s">
        <v>79</v>
      </c>
      <c r="K1563" s="16">
        <v>0</v>
      </c>
      <c r="M1563" s="15" t="s">
        <v>127</v>
      </c>
      <c r="N1563" s="19">
        <v>45674.731620370403</v>
      </c>
    </row>
    <row r="1564" spans="1:14" x14ac:dyDescent="0.3">
      <c r="A1564" s="23" t="str">
        <f>VLOOKUP(C1564,销售员!A:C,3,0)</f>
        <v>黑吉辽</v>
      </c>
      <c r="B1564" s="29">
        <v>819416</v>
      </c>
      <c r="C1564" s="16" t="s">
        <v>569</v>
      </c>
      <c r="D1564" s="17" t="s">
        <v>2560</v>
      </c>
      <c r="E1564" s="17" t="s">
        <v>4171</v>
      </c>
      <c r="F1564" s="16" t="s">
        <v>2561</v>
      </c>
      <c r="G1564" s="16" t="s">
        <v>2562</v>
      </c>
      <c r="H1564" s="16" t="s">
        <v>4212</v>
      </c>
      <c r="I1564" s="16" t="s">
        <v>4160</v>
      </c>
      <c r="J1564" s="16" t="s">
        <v>79</v>
      </c>
      <c r="K1564" s="16">
        <v>39908.03</v>
      </c>
      <c r="M1564" s="15" t="s">
        <v>127</v>
      </c>
      <c r="N1564" s="19">
        <v>45674.731620370403</v>
      </c>
    </row>
    <row r="1565" spans="1:14" x14ac:dyDescent="0.3">
      <c r="A1565" s="23" t="str">
        <f>VLOOKUP(C1565,销售员!A:C,3,0)</f>
        <v>黑吉辽</v>
      </c>
      <c r="B1565" s="29">
        <v>819416</v>
      </c>
      <c r="C1565" s="16" t="s">
        <v>569</v>
      </c>
      <c r="D1565" s="17" t="s">
        <v>2560</v>
      </c>
      <c r="E1565" s="17" t="s">
        <v>4171</v>
      </c>
      <c r="F1565" s="16" t="s">
        <v>2561</v>
      </c>
      <c r="G1565" s="16" t="s">
        <v>2562</v>
      </c>
      <c r="H1565" s="16" t="s">
        <v>4213</v>
      </c>
      <c r="I1565" s="16" t="s">
        <v>4158</v>
      </c>
      <c r="J1565" s="16" t="s">
        <v>79</v>
      </c>
      <c r="K1565" s="16">
        <v>1348752.8</v>
      </c>
      <c r="L1565" s="18">
        <v>1482370.94</v>
      </c>
      <c r="M1565" s="15" t="s">
        <v>127</v>
      </c>
      <c r="N1565" s="19">
        <v>45674.731620370403</v>
      </c>
    </row>
    <row r="1566" spans="1:14" x14ac:dyDescent="0.3">
      <c r="A1566" s="23" t="str">
        <f>VLOOKUP(C1566,销售员!A:C,3,0)</f>
        <v>黑吉辽</v>
      </c>
      <c r="B1566" s="29">
        <v>819416</v>
      </c>
      <c r="C1566" s="16" t="s">
        <v>569</v>
      </c>
      <c r="D1566" s="17" t="s">
        <v>2560</v>
      </c>
      <c r="E1566" s="17" t="s">
        <v>4171</v>
      </c>
      <c r="F1566" s="16" t="s">
        <v>2561</v>
      </c>
      <c r="G1566" s="16" t="s">
        <v>2562</v>
      </c>
      <c r="H1566" s="16" t="s">
        <v>4213</v>
      </c>
      <c r="I1566" s="16" t="s">
        <v>4159</v>
      </c>
      <c r="J1566" s="16" t="s">
        <v>79</v>
      </c>
      <c r="K1566" s="16">
        <v>67577.22</v>
      </c>
      <c r="M1566" s="15" t="s">
        <v>127</v>
      </c>
      <c r="N1566" s="19">
        <v>45674.731620370403</v>
      </c>
    </row>
    <row r="1567" spans="1:14" x14ac:dyDescent="0.3">
      <c r="A1567" s="23" t="str">
        <f>VLOOKUP(C1567,销售员!A:C,3,0)</f>
        <v>黑吉辽</v>
      </c>
      <c r="B1567" s="29">
        <v>819416</v>
      </c>
      <c r="C1567" s="16" t="s">
        <v>569</v>
      </c>
      <c r="D1567" s="17" t="s">
        <v>2560</v>
      </c>
      <c r="E1567" s="17" t="s">
        <v>4171</v>
      </c>
      <c r="F1567" s="16" t="s">
        <v>2561</v>
      </c>
      <c r="G1567" s="16" t="s">
        <v>2562</v>
      </c>
      <c r="H1567" s="16" t="s">
        <v>4213</v>
      </c>
      <c r="I1567" s="16" t="s">
        <v>4161</v>
      </c>
      <c r="J1567" s="16" t="s">
        <v>79</v>
      </c>
      <c r="K1567" s="16">
        <v>0</v>
      </c>
      <c r="M1567" s="15" t="s">
        <v>127</v>
      </c>
      <c r="N1567" s="19">
        <v>45674.731620370403</v>
      </c>
    </row>
    <row r="1568" spans="1:14" x14ac:dyDescent="0.3">
      <c r="A1568" s="23" t="str">
        <f>VLOOKUP(C1568,销售员!A:C,3,0)</f>
        <v>黑吉辽</v>
      </c>
      <c r="B1568" s="29">
        <v>819416</v>
      </c>
      <c r="C1568" s="16" t="s">
        <v>569</v>
      </c>
      <c r="D1568" s="17" t="s">
        <v>2560</v>
      </c>
      <c r="E1568" s="17" t="s">
        <v>4171</v>
      </c>
      <c r="F1568" s="16" t="s">
        <v>2561</v>
      </c>
      <c r="G1568" s="16" t="s">
        <v>2562</v>
      </c>
      <c r="H1568" s="16" t="s">
        <v>4213</v>
      </c>
      <c r="I1568" s="16" t="s">
        <v>4160</v>
      </c>
      <c r="J1568" s="16" t="s">
        <v>79</v>
      </c>
      <c r="K1568" s="16">
        <v>21568.400000000001</v>
      </c>
      <c r="M1568" s="15" t="s">
        <v>127</v>
      </c>
      <c r="N1568" s="19">
        <v>45674.731620370403</v>
      </c>
    </row>
    <row r="1569" spans="1:14" x14ac:dyDescent="0.3">
      <c r="A1569" s="23" t="str">
        <f>VLOOKUP(C1569,销售员!A:C,3,0)</f>
        <v>陕豫鲁</v>
      </c>
      <c r="B1569" s="29">
        <v>819473</v>
      </c>
      <c r="C1569" s="16" t="s">
        <v>764</v>
      </c>
      <c r="D1569" s="17" t="s">
        <v>2125</v>
      </c>
      <c r="E1569" s="17" t="s">
        <v>4171</v>
      </c>
      <c r="F1569" s="16" t="s">
        <v>2126</v>
      </c>
      <c r="G1569" s="16" t="s">
        <v>2127</v>
      </c>
      <c r="H1569" s="16" t="s">
        <v>2128</v>
      </c>
      <c r="I1569" s="16" t="s">
        <v>4158</v>
      </c>
      <c r="J1569" s="16" t="s">
        <v>79</v>
      </c>
      <c r="K1569" s="16">
        <v>529366.01</v>
      </c>
      <c r="L1569" s="18">
        <v>602513.84</v>
      </c>
      <c r="M1569" s="15" t="s">
        <v>105</v>
      </c>
      <c r="N1569" s="19">
        <v>45674.7409259259</v>
      </c>
    </row>
    <row r="1570" spans="1:14" x14ac:dyDescent="0.3">
      <c r="A1570" s="23" t="str">
        <f>VLOOKUP(C1570,销售员!A:C,3,0)</f>
        <v>陕豫鲁</v>
      </c>
      <c r="B1570" s="29">
        <v>819473</v>
      </c>
      <c r="C1570" s="16" t="s">
        <v>764</v>
      </c>
      <c r="D1570" s="17" t="s">
        <v>2125</v>
      </c>
      <c r="E1570" s="17" t="s">
        <v>4171</v>
      </c>
      <c r="F1570" s="16" t="s">
        <v>2126</v>
      </c>
      <c r="G1570" s="16" t="s">
        <v>2127</v>
      </c>
      <c r="H1570" s="16" t="s">
        <v>2128</v>
      </c>
      <c r="I1570" s="16" t="s">
        <v>4159</v>
      </c>
      <c r="J1570" s="16" t="s">
        <v>79</v>
      </c>
      <c r="K1570" s="16">
        <v>32732.79</v>
      </c>
      <c r="M1570" s="15" t="s">
        <v>105</v>
      </c>
      <c r="N1570" s="19">
        <v>45674.7409259259</v>
      </c>
    </row>
    <row r="1571" spans="1:14" x14ac:dyDescent="0.3">
      <c r="A1571" s="23" t="str">
        <f>VLOOKUP(C1571,销售员!A:C,3,0)</f>
        <v>陕豫鲁</v>
      </c>
      <c r="B1571" s="29">
        <v>819473</v>
      </c>
      <c r="C1571" s="16" t="s">
        <v>764</v>
      </c>
      <c r="D1571" s="17" t="s">
        <v>2125</v>
      </c>
      <c r="E1571" s="17" t="s">
        <v>4171</v>
      </c>
      <c r="F1571" s="16" t="s">
        <v>2126</v>
      </c>
      <c r="G1571" s="16" t="s">
        <v>2127</v>
      </c>
      <c r="H1571" s="16" t="s">
        <v>2128</v>
      </c>
      <c r="I1571" s="16" t="s">
        <v>4161</v>
      </c>
      <c r="J1571" s="16" t="s">
        <v>79</v>
      </c>
      <c r="K1571" s="16">
        <v>13779.8</v>
      </c>
      <c r="M1571" s="15" t="s">
        <v>105</v>
      </c>
      <c r="N1571" s="19">
        <v>45674.7409259259</v>
      </c>
    </row>
    <row r="1572" spans="1:14" x14ac:dyDescent="0.3">
      <c r="A1572" s="23" t="str">
        <f>VLOOKUP(C1572,销售员!A:C,3,0)</f>
        <v>陕豫鲁</v>
      </c>
      <c r="B1572" s="29">
        <v>819473</v>
      </c>
      <c r="C1572" s="16" t="s">
        <v>764</v>
      </c>
      <c r="D1572" s="17" t="s">
        <v>2125</v>
      </c>
      <c r="E1572" s="17" t="s">
        <v>4171</v>
      </c>
      <c r="F1572" s="16" t="s">
        <v>2126</v>
      </c>
      <c r="G1572" s="16" t="s">
        <v>2127</v>
      </c>
      <c r="H1572" s="16" t="s">
        <v>2128</v>
      </c>
      <c r="I1572" s="16" t="s">
        <v>4160</v>
      </c>
      <c r="J1572" s="16" t="s">
        <v>79</v>
      </c>
      <c r="K1572" s="16">
        <v>8559.66</v>
      </c>
      <c r="M1572" s="15" t="s">
        <v>105</v>
      </c>
      <c r="N1572" s="19">
        <v>45674.7409259259</v>
      </c>
    </row>
    <row r="1573" spans="1:14" x14ac:dyDescent="0.3">
      <c r="A1573" s="23" t="str">
        <f>VLOOKUP(C1573,销售员!A:C,3,0)</f>
        <v>陕豫鲁</v>
      </c>
      <c r="B1573" s="29">
        <v>819312</v>
      </c>
      <c r="C1573" s="16" t="s">
        <v>140</v>
      </c>
      <c r="D1573" s="17" t="s">
        <v>2156</v>
      </c>
      <c r="E1573" s="17" t="s">
        <v>4165</v>
      </c>
      <c r="F1573" s="16" t="s">
        <v>2157</v>
      </c>
      <c r="G1573" s="16" t="s">
        <v>2158</v>
      </c>
      <c r="H1573" s="16" t="s">
        <v>2159</v>
      </c>
      <c r="I1573" s="16" t="s">
        <v>4158</v>
      </c>
      <c r="J1573" s="16" t="s">
        <v>79</v>
      </c>
      <c r="K1573" s="16">
        <v>4246.16</v>
      </c>
      <c r="L1573" s="18">
        <v>4513.96</v>
      </c>
      <c r="M1573" s="15" t="s">
        <v>105</v>
      </c>
      <c r="N1573" s="19">
        <v>45674.759675925903</v>
      </c>
    </row>
    <row r="1574" spans="1:14" x14ac:dyDescent="0.3">
      <c r="A1574" s="23" t="str">
        <f>VLOOKUP(C1574,销售员!A:C,3,0)</f>
        <v>陕豫鲁</v>
      </c>
      <c r="B1574" s="29">
        <v>819312</v>
      </c>
      <c r="C1574" s="16" t="s">
        <v>140</v>
      </c>
      <c r="D1574" s="17" t="s">
        <v>2156</v>
      </c>
      <c r="E1574" s="17" t="s">
        <v>4165</v>
      </c>
      <c r="F1574" s="16" t="s">
        <v>2157</v>
      </c>
      <c r="G1574" s="16" t="s">
        <v>2158</v>
      </c>
      <c r="H1574" s="16" t="s">
        <v>2159</v>
      </c>
      <c r="I1574" s="16" t="s">
        <v>4159</v>
      </c>
      <c r="J1574" s="16" t="s">
        <v>79</v>
      </c>
      <c r="K1574" s="16">
        <v>0</v>
      </c>
      <c r="M1574" s="15" t="s">
        <v>105</v>
      </c>
      <c r="N1574" s="19">
        <v>45674.759675925903</v>
      </c>
    </row>
    <row r="1575" spans="1:14" x14ac:dyDescent="0.3">
      <c r="A1575" s="23" t="str">
        <f>VLOOKUP(C1575,销售员!A:C,3,0)</f>
        <v>陕豫鲁</v>
      </c>
      <c r="B1575" s="29">
        <v>819312</v>
      </c>
      <c r="C1575" s="16" t="s">
        <v>140</v>
      </c>
      <c r="D1575" s="17" t="s">
        <v>2156</v>
      </c>
      <c r="E1575" s="17" t="s">
        <v>4165</v>
      </c>
      <c r="F1575" s="16" t="s">
        <v>2157</v>
      </c>
      <c r="G1575" s="16" t="s">
        <v>2158</v>
      </c>
      <c r="H1575" s="16" t="s">
        <v>2159</v>
      </c>
      <c r="I1575" s="16" t="s">
        <v>4161</v>
      </c>
      <c r="J1575" s="16" t="s">
        <v>79</v>
      </c>
      <c r="K1575" s="16">
        <v>0</v>
      </c>
      <c r="M1575" s="15" t="s">
        <v>105</v>
      </c>
      <c r="N1575" s="19">
        <v>45674.759675925903</v>
      </c>
    </row>
    <row r="1576" spans="1:14" x14ac:dyDescent="0.3">
      <c r="A1576" s="23" t="str">
        <f>VLOOKUP(C1576,销售员!A:C,3,0)</f>
        <v>陕豫鲁</v>
      </c>
      <c r="B1576" s="29">
        <v>819312</v>
      </c>
      <c r="C1576" s="16" t="s">
        <v>140</v>
      </c>
      <c r="D1576" s="17" t="s">
        <v>2156</v>
      </c>
      <c r="E1576" s="17" t="s">
        <v>4165</v>
      </c>
      <c r="F1576" s="16" t="s">
        <v>2157</v>
      </c>
      <c r="G1576" s="16" t="s">
        <v>2158</v>
      </c>
      <c r="H1576" s="16" t="s">
        <v>2159</v>
      </c>
      <c r="I1576" s="16" t="s">
        <v>4160</v>
      </c>
      <c r="J1576" s="16" t="s">
        <v>79</v>
      </c>
      <c r="K1576" s="16">
        <v>64.66</v>
      </c>
      <c r="M1576" s="15" t="s">
        <v>105</v>
      </c>
      <c r="N1576" s="19">
        <v>45674.759675925903</v>
      </c>
    </row>
    <row r="1577" spans="1:14" x14ac:dyDescent="0.3">
      <c r="A1577" s="23" t="str">
        <f>VLOOKUP(C1577,销售员!A:C,3,0)</f>
        <v>沪浙</v>
      </c>
      <c r="B1577" s="29">
        <v>819479</v>
      </c>
      <c r="C1577" s="16" t="s">
        <v>246</v>
      </c>
      <c r="D1577" s="17" t="s">
        <v>1846</v>
      </c>
      <c r="E1577" s="17" t="s">
        <v>4165</v>
      </c>
      <c r="F1577" s="16" t="s">
        <v>1847</v>
      </c>
      <c r="G1577" s="16" t="s">
        <v>1848</v>
      </c>
      <c r="H1577" s="16" t="s">
        <v>1849</v>
      </c>
      <c r="I1577" s="16" t="s">
        <v>4166</v>
      </c>
      <c r="J1577" s="16" t="s">
        <v>79</v>
      </c>
      <c r="K1577" s="16">
        <v>6205.44</v>
      </c>
      <c r="L1577" s="18">
        <v>6464</v>
      </c>
      <c r="M1577" s="15" t="s">
        <v>1262</v>
      </c>
      <c r="N1577" s="19">
        <v>45675.629930555602</v>
      </c>
    </row>
    <row r="1578" spans="1:14" x14ac:dyDescent="0.3">
      <c r="A1578" s="23" t="str">
        <f>VLOOKUP(C1578,销售员!A:C,3,0)</f>
        <v>沪浙</v>
      </c>
      <c r="B1578" s="29">
        <v>819479</v>
      </c>
      <c r="C1578" s="16" t="s">
        <v>246</v>
      </c>
      <c r="D1578" s="17" t="s">
        <v>1846</v>
      </c>
      <c r="E1578" s="17" t="s">
        <v>4165</v>
      </c>
      <c r="F1578" s="16" t="s">
        <v>1847</v>
      </c>
      <c r="G1578" s="16" t="s">
        <v>1848</v>
      </c>
      <c r="H1578" s="16" t="s">
        <v>1849</v>
      </c>
      <c r="I1578" s="16" t="s">
        <v>4167</v>
      </c>
      <c r="J1578" s="16" t="s">
        <v>79</v>
      </c>
      <c r="K1578" s="16">
        <v>0</v>
      </c>
      <c r="M1578" s="15" t="s">
        <v>1262</v>
      </c>
      <c r="N1578" s="19">
        <v>45675.629930555602</v>
      </c>
    </row>
    <row r="1579" spans="1:14" x14ac:dyDescent="0.3">
      <c r="A1579" s="23" t="str">
        <f>VLOOKUP(C1579,销售员!A:C,3,0)</f>
        <v>沪浙</v>
      </c>
      <c r="B1579" s="29">
        <v>819479</v>
      </c>
      <c r="C1579" s="16" t="s">
        <v>246</v>
      </c>
      <c r="D1579" s="17" t="s">
        <v>1846</v>
      </c>
      <c r="E1579" s="17" t="s">
        <v>4165</v>
      </c>
      <c r="F1579" s="16" t="s">
        <v>1847</v>
      </c>
      <c r="G1579" s="16" t="s">
        <v>1848</v>
      </c>
      <c r="H1579" s="16" t="s">
        <v>1849</v>
      </c>
      <c r="I1579" s="16" t="s">
        <v>4161</v>
      </c>
      <c r="J1579" s="16" t="s">
        <v>79</v>
      </c>
      <c r="K1579" s="16">
        <v>80.670720000000003</v>
      </c>
      <c r="M1579" s="15" t="s">
        <v>1262</v>
      </c>
      <c r="N1579" s="19">
        <v>45675.629930555602</v>
      </c>
    </row>
    <row r="1580" spans="1:14" x14ac:dyDescent="0.3">
      <c r="A1580" s="23" t="str">
        <f>VLOOKUP(C1580,销售员!A:C,3,0)</f>
        <v>沪浙</v>
      </c>
      <c r="B1580" s="29">
        <v>819479</v>
      </c>
      <c r="C1580" s="16" t="s">
        <v>246</v>
      </c>
      <c r="D1580" s="17" t="s">
        <v>1846</v>
      </c>
      <c r="E1580" s="17" t="s">
        <v>4165</v>
      </c>
      <c r="F1580" s="16" t="s">
        <v>1847</v>
      </c>
      <c r="G1580" s="16" t="s">
        <v>1848</v>
      </c>
      <c r="H1580" s="16" t="s">
        <v>1849</v>
      </c>
      <c r="I1580" s="16" t="s">
        <v>4160</v>
      </c>
      <c r="J1580" s="16" t="s">
        <v>79</v>
      </c>
      <c r="K1580" s="16">
        <v>93.081599999999995</v>
      </c>
      <c r="M1580" s="15" t="s">
        <v>1262</v>
      </c>
      <c r="N1580" s="19">
        <v>45675.629930555602</v>
      </c>
    </row>
    <row r="1581" spans="1:14" x14ac:dyDescent="0.3">
      <c r="A1581" s="23" t="str">
        <f>VLOOKUP(C1581,销售员!A:C,3,0)</f>
        <v>京津冀</v>
      </c>
      <c r="B1581" s="29">
        <v>819506</v>
      </c>
      <c r="C1581" s="16" t="s">
        <v>776</v>
      </c>
      <c r="D1581" s="17" t="s">
        <v>1852</v>
      </c>
      <c r="E1581" s="17" t="s">
        <v>4165</v>
      </c>
      <c r="F1581" s="16" t="s">
        <v>1199</v>
      </c>
      <c r="G1581" s="16" t="s">
        <v>1853</v>
      </c>
      <c r="H1581" s="16" t="s">
        <v>1854</v>
      </c>
      <c r="I1581" s="16" t="s">
        <v>4158</v>
      </c>
      <c r="J1581" s="16" t="s">
        <v>79</v>
      </c>
      <c r="K1581" s="16">
        <v>1976.6</v>
      </c>
      <c r="L1581" s="18">
        <v>2090.3000000000002</v>
      </c>
      <c r="M1581" s="15" t="s">
        <v>127</v>
      </c>
      <c r="N1581" s="19">
        <v>45677.398067129601</v>
      </c>
    </row>
    <row r="1582" spans="1:14" x14ac:dyDescent="0.3">
      <c r="A1582" s="23" t="str">
        <f>VLOOKUP(C1582,销售员!A:C,3,0)</f>
        <v>京津冀</v>
      </c>
      <c r="B1582" s="29">
        <v>819506</v>
      </c>
      <c r="C1582" s="16" t="s">
        <v>776</v>
      </c>
      <c r="D1582" s="17" t="s">
        <v>1852</v>
      </c>
      <c r="E1582" s="17" t="s">
        <v>4165</v>
      </c>
      <c r="F1582" s="16" t="s">
        <v>1199</v>
      </c>
      <c r="G1582" s="16" t="s">
        <v>1853</v>
      </c>
      <c r="H1582" s="16" t="s">
        <v>1854</v>
      </c>
      <c r="I1582" s="16" t="s">
        <v>4159</v>
      </c>
      <c r="J1582" s="16" t="s">
        <v>79</v>
      </c>
      <c r="K1582" s="16">
        <v>0</v>
      </c>
      <c r="M1582" s="15" t="s">
        <v>127</v>
      </c>
      <c r="N1582" s="19">
        <v>45677.398067129601</v>
      </c>
    </row>
    <row r="1583" spans="1:14" x14ac:dyDescent="0.3">
      <c r="A1583" s="23" t="str">
        <f>VLOOKUP(C1583,销售员!A:C,3,0)</f>
        <v>京津冀</v>
      </c>
      <c r="B1583" s="29">
        <v>819506</v>
      </c>
      <c r="C1583" s="16" t="s">
        <v>776</v>
      </c>
      <c r="D1583" s="17" t="s">
        <v>1852</v>
      </c>
      <c r="E1583" s="17" t="s">
        <v>4165</v>
      </c>
      <c r="F1583" s="16" t="s">
        <v>1199</v>
      </c>
      <c r="G1583" s="16" t="s">
        <v>1853</v>
      </c>
      <c r="H1583" s="16" t="s">
        <v>1854</v>
      </c>
      <c r="I1583" s="16" t="s">
        <v>4161</v>
      </c>
      <c r="J1583" s="16" t="s">
        <v>79</v>
      </c>
      <c r="K1583" s="16">
        <v>0</v>
      </c>
      <c r="M1583" s="15" t="s">
        <v>127</v>
      </c>
      <c r="N1583" s="19">
        <v>45677.398067129601</v>
      </c>
    </row>
    <row r="1584" spans="1:14" x14ac:dyDescent="0.3">
      <c r="A1584" s="23" t="str">
        <f>VLOOKUP(C1584,销售员!A:C,3,0)</f>
        <v>京津冀</v>
      </c>
      <c r="B1584" s="29">
        <v>819506</v>
      </c>
      <c r="C1584" s="16" t="s">
        <v>776</v>
      </c>
      <c r="D1584" s="17" t="s">
        <v>1852</v>
      </c>
      <c r="E1584" s="17" t="s">
        <v>4165</v>
      </c>
      <c r="F1584" s="16" t="s">
        <v>1199</v>
      </c>
      <c r="G1584" s="16" t="s">
        <v>1853</v>
      </c>
      <c r="H1584" s="16" t="s">
        <v>1854</v>
      </c>
      <c r="I1584" s="16" t="s">
        <v>4160</v>
      </c>
      <c r="J1584" s="16" t="s">
        <v>79</v>
      </c>
      <c r="K1584" s="16">
        <v>30.1</v>
      </c>
      <c r="M1584" s="15" t="s">
        <v>127</v>
      </c>
      <c r="N1584" s="19">
        <v>45677.398067129601</v>
      </c>
    </row>
    <row r="1585" spans="1:14" x14ac:dyDescent="0.3">
      <c r="A1585" s="23" t="str">
        <f>VLOOKUP(C1585,销售员!A:C,3,0)</f>
        <v>广深</v>
      </c>
      <c r="B1585" s="29">
        <v>816941</v>
      </c>
      <c r="C1585" s="16" t="s">
        <v>505</v>
      </c>
      <c r="D1585" s="17" t="s">
        <v>1836</v>
      </c>
      <c r="E1585" s="17" t="s">
        <v>4171</v>
      </c>
      <c r="F1585" s="16" t="s">
        <v>1837</v>
      </c>
      <c r="G1585" s="16" t="s">
        <v>1838</v>
      </c>
      <c r="H1585" s="16" t="s">
        <v>1839</v>
      </c>
      <c r="I1585" s="16" t="s">
        <v>4158</v>
      </c>
      <c r="J1585" s="16" t="s">
        <v>79</v>
      </c>
      <c r="K1585" s="16">
        <v>429.96</v>
      </c>
      <c r="L1585" s="18">
        <v>450</v>
      </c>
      <c r="M1585" s="15" t="s">
        <v>105</v>
      </c>
      <c r="N1585" s="19">
        <v>45659.731423611098</v>
      </c>
    </row>
    <row r="1586" spans="1:14" x14ac:dyDescent="0.3">
      <c r="A1586" s="23" t="str">
        <f>VLOOKUP(C1586,销售员!A:C,3,0)</f>
        <v>广深</v>
      </c>
      <c r="B1586" s="29">
        <v>816941</v>
      </c>
      <c r="C1586" s="16" t="s">
        <v>505</v>
      </c>
      <c r="D1586" s="17" t="s">
        <v>1836</v>
      </c>
      <c r="E1586" s="17" t="s">
        <v>4171</v>
      </c>
      <c r="F1586" s="16" t="s">
        <v>1837</v>
      </c>
      <c r="G1586" s="16" t="s">
        <v>1838</v>
      </c>
      <c r="H1586" s="16" t="s">
        <v>1839</v>
      </c>
      <c r="I1586" s="16" t="s">
        <v>4159</v>
      </c>
      <c r="J1586" s="16" t="s">
        <v>79</v>
      </c>
      <c r="K1586" s="16">
        <v>0</v>
      </c>
      <c r="M1586" s="15" t="s">
        <v>105</v>
      </c>
      <c r="N1586" s="19">
        <v>45659.731423611098</v>
      </c>
    </row>
    <row r="1587" spans="1:14" x14ac:dyDescent="0.3">
      <c r="A1587" s="23" t="str">
        <f>VLOOKUP(C1587,销售员!A:C,3,0)</f>
        <v>广深</v>
      </c>
      <c r="B1587" s="29">
        <v>816941</v>
      </c>
      <c r="C1587" s="16" t="s">
        <v>505</v>
      </c>
      <c r="D1587" s="17" t="s">
        <v>1836</v>
      </c>
      <c r="E1587" s="17" t="s">
        <v>4171</v>
      </c>
      <c r="F1587" s="16" t="s">
        <v>1837</v>
      </c>
      <c r="G1587" s="16" t="s">
        <v>1838</v>
      </c>
      <c r="H1587" s="16" t="s">
        <v>1839</v>
      </c>
      <c r="I1587" s="16" t="s">
        <v>4161</v>
      </c>
      <c r="J1587" s="16" t="s">
        <v>79</v>
      </c>
      <c r="K1587" s="16">
        <v>0</v>
      </c>
      <c r="M1587" s="15" t="s">
        <v>105</v>
      </c>
      <c r="N1587" s="19">
        <v>45659.731423611098</v>
      </c>
    </row>
    <row r="1588" spans="1:14" x14ac:dyDescent="0.3">
      <c r="A1588" s="23" t="str">
        <f>VLOOKUP(C1588,销售员!A:C,3,0)</f>
        <v>广深</v>
      </c>
      <c r="B1588" s="29">
        <v>816941</v>
      </c>
      <c r="C1588" s="16" t="s">
        <v>505</v>
      </c>
      <c r="D1588" s="17" t="s">
        <v>1836</v>
      </c>
      <c r="E1588" s="17" t="s">
        <v>4171</v>
      </c>
      <c r="F1588" s="16" t="s">
        <v>1837</v>
      </c>
      <c r="G1588" s="16" t="s">
        <v>1838</v>
      </c>
      <c r="H1588" s="16" t="s">
        <v>1839</v>
      </c>
      <c r="I1588" s="16" t="s">
        <v>4160</v>
      </c>
      <c r="J1588" s="16" t="s">
        <v>79</v>
      </c>
      <c r="K1588" s="16">
        <v>6.54</v>
      </c>
      <c r="M1588" s="15" t="s">
        <v>105</v>
      </c>
      <c r="N1588" s="19">
        <v>45659.731423611098</v>
      </c>
    </row>
    <row r="1589" spans="1:14" x14ac:dyDescent="0.3">
      <c r="A1589" s="23" t="str">
        <f>VLOOKUP(C1589,销售员!A:C,3,0)</f>
        <v>晋蒙宁</v>
      </c>
      <c r="B1589" s="29">
        <v>819522</v>
      </c>
      <c r="C1589" s="16" t="s">
        <v>986</v>
      </c>
      <c r="D1589" s="17" t="s">
        <v>1856</v>
      </c>
      <c r="E1589" s="17" t="s">
        <v>4165</v>
      </c>
      <c r="F1589" s="16" t="s">
        <v>1857</v>
      </c>
      <c r="G1589" s="16" t="s">
        <v>1858</v>
      </c>
      <c r="H1589" s="16" t="s">
        <v>1859</v>
      </c>
      <c r="I1589" s="16" t="s">
        <v>4166</v>
      </c>
      <c r="J1589" s="16" t="s">
        <v>79</v>
      </c>
      <c r="K1589" s="16">
        <v>1569.26</v>
      </c>
      <c r="L1589" s="18">
        <v>1668.23</v>
      </c>
      <c r="M1589" s="15" t="s">
        <v>127</v>
      </c>
      <c r="N1589" s="19">
        <v>45677.4207986111</v>
      </c>
    </row>
    <row r="1590" spans="1:14" x14ac:dyDescent="0.3">
      <c r="A1590" s="23" t="str">
        <f>VLOOKUP(C1590,销售员!A:C,3,0)</f>
        <v>晋蒙宁</v>
      </c>
      <c r="B1590" s="29">
        <v>819522</v>
      </c>
      <c r="C1590" s="16" t="s">
        <v>986</v>
      </c>
      <c r="D1590" s="17" t="s">
        <v>1856</v>
      </c>
      <c r="E1590" s="17" t="s">
        <v>4165</v>
      </c>
      <c r="F1590" s="16" t="s">
        <v>1857</v>
      </c>
      <c r="G1590" s="16" t="s">
        <v>1858</v>
      </c>
      <c r="H1590" s="16" t="s">
        <v>1859</v>
      </c>
      <c r="I1590" s="16" t="s">
        <v>4167</v>
      </c>
      <c r="J1590" s="16" t="s">
        <v>79</v>
      </c>
      <c r="K1590" s="16">
        <v>0</v>
      </c>
      <c r="M1590" s="15" t="s">
        <v>127</v>
      </c>
      <c r="N1590" s="19">
        <v>45677.4207986111</v>
      </c>
    </row>
    <row r="1591" spans="1:14" x14ac:dyDescent="0.3">
      <c r="A1591" s="23" t="str">
        <f>VLOOKUP(C1591,销售员!A:C,3,0)</f>
        <v>晋蒙宁</v>
      </c>
      <c r="B1591" s="29">
        <v>819522</v>
      </c>
      <c r="C1591" s="16" t="s">
        <v>986</v>
      </c>
      <c r="D1591" s="17" t="s">
        <v>1856</v>
      </c>
      <c r="E1591" s="17" t="s">
        <v>4165</v>
      </c>
      <c r="F1591" s="16" t="s">
        <v>1857</v>
      </c>
      <c r="G1591" s="16" t="s">
        <v>1858</v>
      </c>
      <c r="H1591" s="16" t="s">
        <v>1859</v>
      </c>
      <c r="I1591" s="16" t="s">
        <v>4161</v>
      </c>
      <c r="J1591" s="16" t="s">
        <v>79</v>
      </c>
      <c r="K1591" s="16">
        <v>20.400379999999998</v>
      </c>
      <c r="M1591" s="15" t="s">
        <v>127</v>
      </c>
      <c r="N1591" s="19">
        <v>45677.4207986111</v>
      </c>
    </row>
    <row r="1592" spans="1:14" x14ac:dyDescent="0.3">
      <c r="A1592" s="23" t="str">
        <f>VLOOKUP(C1592,销售员!A:C,3,0)</f>
        <v>晋蒙宁</v>
      </c>
      <c r="B1592" s="29">
        <v>819522</v>
      </c>
      <c r="C1592" s="16" t="s">
        <v>986</v>
      </c>
      <c r="D1592" s="17" t="s">
        <v>1856</v>
      </c>
      <c r="E1592" s="17" t="s">
        <v>4165</v>
      </c>
      <c r="F1592" s="16" t="s">
        <v>1857</v>
      </c>
      <c r="G1592" s="16" t="s">
        <v>1858</v>
      </c>
      <c r="H1592" s="16" t="s">
        <v>1859</v>
      </c>
      <c r="I1592" s="16" t="s">
        <v>4160</v>
      </c>
      <c r="J1592" s="16" t="s">
        <v>79</v>
      </c>
      <c r="K1592" s="16">
        <v>23.538900000000002</v>
      </c>
      <c r="M1592" s="15" t="s">
        <v>127</v>
      </c>
      <c r="N1592" s="19">
        <v>45677.4207986111</v>
      </c>
    </row>
    <row r="1593" spans="1:14" x14ac:dyDescent="0.3">
      <c r="A1593" s="23" t="str">
        <f>VLOOKUP(C1593,销售员!A:C,3,0)</f>
        <v>新甘青</v>
      </c>
      <c r="B1593" s="29">
        <v>819507</v>
      </c>
      <c r="C1593" s="16" t="s">
        <v>1864</v>
      </c>
      <c r="D1593" s="17" t="s">
        <v>1865</v>
      </c>
      <c r="E1593" s="17" t="s">
        <v>4165</v>
      </c>
      <c r="F1593" s="16" t="s">
        <v>1866</v>
      </c>
      <c r="G1593" s="16" t="s">
        <v>1867</v>
      </c>
      <c r="H1593" s="16" t="s">
        <v>1868</v>
      </c>
      <c r="I1593" s="16" t="s">
        <v>4158</v>
      </c>
      <c r="J1593" s="16" t="s">
        <v>79</v>
      </c>
      <c r="K1593" s="16">
        <v>10829.4</v>
      </c>
      <c r="L1593" s="18">
        <v>27879.9</v>
      </c>
      <c r="M1593" s="15" t="s">
        <v>54</v>
      </c>
      <c r="N1593" s="19">
        <v>45677.451215277797</v>
      </c>
    </row>
    <row r="1594" spans="1:14" x14ac:dyDescent="0.3">
      <c r="A1594" s="23" t="str">
        <f>VLOOKUP(C1594,销售员!A:C,3,0)</f>
        <v>新甘青</v>
      </c>
      <c r="B1594" s="29">
        <v>819507</v>
      </c>
      <c r="C1594" s="16" t="s">
        <v>1864</v>
      </c>
      <c r="D1594" s="17" t="s">
        <v>1865</v>
      </c>
      <c r="E1594" s="17" t="s">
        <v>4165</v>
      </c>
      <c r="F1594" s="16" t="s">
        <v>1866</v>
      </c>
      <c r="G1594" s="16" t="s">
        <v>1867</v>
      </c>
      <c r="H1594" s="16" t="s">
        <v>1868</v>
      </c>
      <c r="I1594" s="16" t="s">
        <v>4159</v>
      </c>
      <c r="J1594" s="16" t="s">
        <v>79</v>
      </c>
      <c r="K1594" s="16">
        <v>15253.88</v>
      </c>
      <c r="M1594" s="15" t="s">
        <v>54</v>
      </c>
      <c r="N1594" s="19">
        <v>45677.451215277797</v>
      </c>
    </row>
    <row r="1595" spans="1:14" x14ac:dyDescent="0.3">
      <c r="A1595" s="23" t="str">
        <f>VLOOKUP(C1595,销售员!A:C,3,0)</f>
        <v>新甘青</v>
      </c>
      <c r="B1595" s="29">
        <v>819507</v>
      </c>
      <c r="C1595" s="16" t="s">
        <v>1864</v>
      </c>
      <c r="D1595" s="17" t="s">
        <v>1865</v>
      </c>
      <c r="E1595" s="17" t="s">
        <v>4165</v>
      </c>
      <c r="F1595" s="16" t="s">
        <v>1866</v>
      </c>
      <c r="G1595" s="16" t="s">
        <v>1867</v>
      </c>
      <c r="H1595" s="16" t="s">
        <v>1868</v>
      </c>
      <c r="I1595" s="16" t="s">
        <v>4161</v>
      </c>
      <c r="J1595" s="16" t="s">
        <v>79</v>
      </c>
      <c r="K1595" s="16">
        <v>144.81</v>
      </c>
      <c r="M1595" s="15" t="s">
        <v>54</v>
      </c>
      <c r="N1595" s="19">
        <v>45677.451215277797</v>
      </c>
    </row>
    <row r="1596" spans="1:14" x14ac:dyDescent="0.3">
      <c r="A1596" s="23" t="str">
        <f>VLOOKUP(C1596,销售员!A:C,3,0)</f>
        <v>新甘青</v>
      </c>
      <c r="B1596" s="29">
        <v>819507</v>
      </c>
      <c r="C1596" s="16" t="s">
        <v>1864</v>
      </c>
      <c r="D1596" s="17" t="s">
        <v>1865</v>
      </c>
      <c r="E1596" s="17" t="s">
        <v>4165</v>
      </c>
      <c r="F1596" s="16" t="s">
        <v>1866</v>
      </c>
      <c r="G1596" s="16" t="s">
        <v>1867</v>
      </c>
      <c r="H1596" s="16" t="s">
        <v>1868</v>
      </c>
      <c r="I1596" s="16" t="s">
        <v>4160</v>
      </c>
      <c r="J1596" s="16" t="s">
        <v>79</v>
      </c>
      <c r="K1596" s="16">
        <v>397.21</v>
      </c>
      <c r="M1596" s="15" t="s">
        <v>54</v>
      </c>
      <c r="N1596" s="19">
        <v>45677.451215277797</v>
      </c>
    </row>
    <row r="1597" spans="1:14" x14ac:dyDescent="0.3">
      <c r="A1597" s="23" t="str">
        <f>VLOOKUP(C1597,销售员!A:C,3,0)</f>
        <v>沪浙</v>
      </c>
      <c r="B1597" s="29">
        <v>819520</v>
      </c>
      <c r="C1597" s="16" t="s">
        <v>164</v>
      </c>
      <c r="D1597" s="17" t="s">
        <v>1871</v>
      </c>
      <c r="E1597" s="17" t="s">
        <v>4165</v>
      </c>
      <c r="F1597" s="16" t="s">
        <v>1872</v>
      </c>
      <c r="G1597" s="16" t="s">
        <v>1873</v>
      </c>
      <c r="H1597" s="16" t="s">
        <v>1874</v>
      </c>
      <c r="I1597" s="16" t="s">
        <v>4158</v>
      </c>
      <c r="J1597" s="16" t="s">
        <v>79</v>
      </c>
      <c r="K1597" s="16">
        <v>824839.46</v>
      </c>
      <c r="L1597" s="18">
        <v>876859.16</v>
      </c>
      <c r="M1597" s="15" t="s">
        <v>1262</v>
      </c>
      <c r="N1597" s="19">
        <v>45677.453159722201</v>
      </c>
    </row>
    <row r="1598" spans="1:14" x14ac:dyDescent="0.3">
      <c r="A1598" s="23" t="str">
        <f>VLOOKUP(C1598,销售员!A:C,3,0)</f>
        <v>沪浙</v>
      </c>
      <c r="B1598" s="29">
        <v>819520</v>
      </c>
      <c r="C1598" s="16" t="s">
        <v>164</v>
      </c>
      <c r="D1598" s="17" t="s">
        <v>1871</v>
      </c>
      <c r="E1598" s="17" t="s">
        <v>4165</v>
      </c>
      <c r="F1598" s="16" t="s">
        <v>1872</v>
      </c>
      <c r="G1598" s="16" t="s">
        <v>1873</v>
      </c>
      <c r="H1598" s="16" t="s">
        <v>1874</v>
      </c>
      <c r="I1598" s="16" t="s">
        <v>4159</v>
      </c>
      <c r="J1598" s="16" t="s">
        <v>79</v>
      </c>
      <c r="K1598" s="16">
        <v>0</v>
      </c>
      <c r="M1598" s="15" t="s">
        <v>1262</v>
      </c>
      <c r="N1598" s="19">
        <v>45677.453159722201</v>
      </c>
    </row>
    <row r="1599" spans="1:14" x14ac:dyDescent="0.3">
      <c r="A1599" s="23" t="str">
        <f>VLOOKUP(C1599,销售员!A:C,3,0)</f>
        <v>沪浙</v>
      </c>
      <c r="B1599" s="29">
        <v>819520</v>
      </c>
      <c r="C1599" s="16" t="s">
        <v>164</v>
      </c>
      <c r="D1599" s="17" t="s">
        <v>1871</v>
      </c>
      <c r="E1599" s="17" t="s">
        <v>4165</v>
      </c>
      <c r="F1599" s="16" t="s">
        <v>1872</v>
      </c>
      <c r="G1599" s="16" t="s">
        <v>1873</v>
      </c>
      <c r="H1599" s="16" t="s">
        <v>1874</v>
      </c>
      <c r="I1599" s="16" t="s">
        <v>4161</v>
      </c>
      <c r="J1599" s="16" t="s">
        <v>79</v>
      </c>
      <c r="K1599" s="16">
        <v>0</v>
      </c>
      <c r="M1599" s="15" t="s">
        <v>1262</v>
      </c>
      <c r="N1599" s="19">
        <v>45677.453159722201</v>
      </c>
    </row>
    <row r="1600" spans="1:14" x14ac:dyDescent="0.3">
      <c r="A1600" s="23" t="str">
        <f>VLOOKUP(C1600,销售员!A:C,3,0)</f>
        <v>沪浙</v>
      </c>
      <c r="B1600" s="29">
        <v>819520</v>
      </c>
      <c r="C1600" s="16" t="s">
        <v>164</v>
      </c>
      <c r="D1600" s="17" t="s">
        <v>1871</v>
      </c>
      <c r="E1600" s="17" t="s">
        <v>4165</v>
      </c>
      <c r="F1600" s="16" t="s">
        <v>1872</v>
      </c>
      <c r="G1600" s="16" t="s">
        <v>1873</v>
      </c>
      <c r="H1600" s="16" t="s">
        <v>1874</v>
      </c>
      <c r="I1600" s="16" t="s">
        <v>4160</v>
      </c>
      <c r="J1600" s="16" t="s">
        <v>79</v>
      </c>
      <c r="K1600" s="16">
        <v>12561.04</v>
      </c>
      <c r="M1600" s="15" t="s">
        <v>1262</v>
      </c>
      <c r="N1600" s="19">
        <v>45677.453159722201</v>
      </c>
    </row>
    <row r="1601" spans="1:14" x14ac:dyDescent="0.3">
      <c r="A1601" s="23" t="str">
        <f>VLOOKUP(C1601,销售员!A:C,3,0)</f>
        <v>苏皖</v>
      </c>
      <c r="B1601" s="29">
        <v>819500</v>
      </c>
      <c r="C1601" s="16" t="s">
        <v>796</v>
      </c>
      <c r="D1601" s="17" t="s">
        <v>1877</v>
      </c>
      <c r="E1601" s="17" t="s">
        <v>4165</v>
      </c>
      <c r="F1601" s="16" t="s">
        <v>910</v>
      </c>
      <c r="G1601" s="16" t="s">
        <v>1878</v>
      </c>
      <c r="H1601" s="16" t="s">
        <v>1879</v>
      </c>
      <c r="I1601" s="16" t="s">
        <v>4158</v>
      </c>
      <c r="J1601" s="16" t="s">
        <v>79</v>
      </c>
      <c r="K1601" s="16">
        <v>22136.94</v>
      </c>
      <c r="L1601" s="18">
        <v>26036.78</v>
      </c>
      <c r="M1601" s="15" t="s">
        <v>83</v>
      </c>
      <c r="N1601" s="19">
        <v>45677.459016203698</v>
      </c>
    </row>
    <row r="1602" spans="1:14" x14ac:dyDescent="0.3">
      <c r="A1602" s="23" t="str">
        <f>VLOOKUP(C1602,销售员!A:C,3,0)</f>
        <v>苏皖</v>
      </c>
      <c r="B1602" s="29">
        <v>819500</v>
      </c>
      <c r="C1602" s="16" t="s">
        <v>796</v>
      </c>
      <c r="D1602" s="17" t="s">
        <v>1877</v>
      </c>
      <c r="E1602" s="17" t="s">
        <v>4165</v>
      </c>
      <c r="F1602" s="16" t="s">
        <v>910</v>
      </c>
      <c r="G1602" s="16" t="s">
        <v>1878</v>
      </c>
      <c r="H1602" s="16" t="s">
        <v>1879</v>
      </c>
      <c r="I1602" s="16" t="s">
        <v>4159</v>
      </c>
      <c r="J1602" s="16" t="s">
        <v>79</v>
      </c>
      <c r="K1602" s="16">
        <v>2090.7800000000002</v>
      </c>
      <c r="M1602" s="15" t="s">
        <v>83</v>
      </c>
      <c r="N1602" s="19">
        <v>45677.459016203698</v>
      </c>
    </row>
    <row r="1603" spans="1:14" x14ac:dyDescent="0.3">
      <c r="A1603" s="23" t="str">
        <f>VLOOKUP(C1603,销售员!A:C,3,0)</f>
        <v>苏皖</v>
      </c>
      <c r="B1603" s="29">
        <v>819500</v>
      </c>
      <c r="C1603" s="16" t="s">
        <v>796</v>
      </c>
      <c r="D1603" s="17" t="s">
        <v>1877</v>
      </c>
      <c r="E1603" s="17" t="s">
        <v>4165</v>
      </c>
      <c r="F1603" s="16" t="s">
        <v>910</v>
      </c>
      <c r="G1603" s="16" t="s">
        <v>1878</v>
      </c>
      <c r="H1603" s="16" t="s">
        <v>1879</v>
      </c>
      <c r="I1603" s="16" t="s">
        <v>4161</v>
      </c>
      <c r="J1603" s="16" t="s">
        <v>79</v>
      </c>
      <c r="K1603" s="16">
        <v>268.5</v>
      </c>
      <c r="M1603" s="15" t="s">
        <v>83</v>
      </c>
      <c r="N1603" s="19">
        <v>45677.459016203698</v>
      </c>
    </row>
    <row r="1604" spans="1:14" x14ac:dyDescent="0.3">
      <c r="A1604" s="23" t="str">
        <f>VLOOKUP(C1604,销售员!A:C,3,0)</f>
        <v>苏皖</v>
      </c>
      <c r="B1604" s="29">
        <v>819500</v>
      </c>
      <c r="C1604" s="16" t="s">
        <v>796</v>
      </c>
      <c r="D1604" s="17" t="s">
        <v>1877</v>
      </c>
      <c r="E1604" s="17" t="s">
        <v>4165</v>
      </c>
      <c r="F1604" s="16" t="s">
        <v>910</v>
      </c>
      <c r="G1604" s="16" t="s">
        <v>1878</v>
      </c>
      <c r="H1604" s="16" t="s">
        <v>1879</v>
      </c>
      <c r="I1604" s="16" t="s">
        <v>4160</v>
      </c>
      <c r="J1604" s="16" t="s">
        <v>79</v>
      </c>
      <c r="K1604" s="16">
        <v>368.94</v>
      </c>
      <c r="M1604" s="15" t="s">
        <v>83</v>
      </c>
      <c r="N1604" s="19">
        <v>45677.459016203698</v>
      </c>
    </row>
    <row r="1605" spans="1:14" x14ac:dyDescent="0.3">
      <c r="A1605" s="23" t="str">
        <f>VLOOKUP(C1605,销售员!A:C,3,0)</f>
        <v>福建</v>
      </c>
      <c r="B1605" s="29">
        <v>819553</v>
      </c>
      <c r="C1605" s="16" t="s">
        <v>226</v>
      </c>
      <c r="D1605" s="17" t="s">
        <v>1383</v>
      </c>
      <c r="E1605" s="17" t="s">
        <v>4172</v>
      </c>
      <c r="F1605" s="16" t="s">
        <v>1384</v>
      </c>
      <c r="G1605" s="16" t="s">
        <v>1385</v>
      </c>
      <c r="H1605" s="16" t="s">
        <v>1386</v>
      </c>
      <c r="I1605" s="16" t="s">
        <v>4158</v>
      </c>
      <c r="J1605" s="16" t="s">
        <v>79</v>
      </c>
      <c r="K1605" s="16">
        <v>16056.7</v>
      </c>
      <c r="L1605" s="18">
        <v>17372.580000000002</v>
      </c>
      <c r="M1605" s="15" t="s">
        <v>94</v>
      </c>
      <c r="N1605" s="19">
        <v>45677.487835648099</v>
      </c>
    </row>
    <row r="1606" spans="1:14" x14ac:dyDescent="0.3">
      <c r="A1606" s="23" t="str">
        <f>VLOOKUP(C1606,销售员!A:C,3,0)</f>
        <v>福建</v>
      </c>
      <c r="B1606" s="29">
        <v>819553</v>
      </c>
      <c r="C1606" s="16" t="s">
        <v>226</v>
      </c>
      <c r="D1606" s="17" t="s">
        <v>1383</v>
      </c>
      <c r="E1606" s="17" t="s">
        <v>4172</v>
      </c>
      <c r="F1606" s="16" t="s">
        <v>1384</v>
      </c>
      <c r="G1606" s="16" t="s">
        <v>1385</v>
      </c>
      <c r="H1606" s="16" t="s">
        <v>1386</v>
      </c>
      <c r="I1606" s="16" t="s">
        <v>4159</v>
      </c>
      <c r="J1606" s="16" t="s">
        <v>79</v>
      </c>
      <c r="K1606" s="16">
        <v>0</v>
      </c>
      <c r="M1606" s="15" t="s">
        <v>94</v>
      </c>
      <c r="N1606" s="19">
        <v>45677.487835648099</v>
      </c>
    </row>
    <row r="1607" spans="1:14" x14ac:dyDescent="0.3">
      <c r="A1607" s="23" t="str">
        <f>VLOOKUP(C1607,销售员!A:C,3,0)</f>
        <v>福建</v>
      </c>
      <c r="B1607" s="29">
        <v>819553</v>
      </c>
      <c r="C1607" s="16" t="s">
        <v>226</v>
      </c>
      <c r="D1607" s="17" t="s">
        <v>1383</v>
      </c>
      <c r="E1607" s="17" t="s">
        <v>4172</v>
      </c>
      <c r="F1607" s="16" t="s">
        <v>1384</v>
      </c>
      <c r="G1607" s="16" t="s">
        <v>1385</v>
      </c>
      <c r="H1607" s="16" t="s">
        <v>1386</v>
      </c>
      <c r="I1607" s="16" t="s">
        <v>4161</v>
      </c>
      <c r="J1607" s="16" t="s">
        <v>79</v>
      </c>
      <c r="K1607" s="16">
        <v>214.7</v>
      </c>
      <c r="M1607" s="15" t="s">
        <v>94</v>
      </c>
      <c r="N1607" s="19">
        <v>45677.487835648099</v>
      </c>
    </row>
    <row r="1608" spans="1:14" x14ac:dyDescent="0.3">
      <c r="A1608" s="23" t="str">
        <f>VLOOKUP(C1608,销售员!A:C,3,0)</f>
        <v>福建</v>
      </c>
      <c r="B1608" s="29">
        <v>819553</v>
      </c>
      <c r="C1608" s="16" t="s">
        <v>226</v>
      </c>
      <c r="D1608" s="17" t="s">
        <v>1383</v>
      </c>
      <c r="E1608" s="17" t="s">
        <v>4172</v>
      </c>
      <c r="F1608" s="16" t="s">
        <v>1384</v>
      </c>
      <c r="G1608" s="16" t="s">
        <v>1385</v>
      </c>
      <c r="H1608" s="16" t="s">
        <v>1386</v>
      </c>
      <c r="I1608" s="16" t="s">
        <v>4160</v>
      </c>
      <c r="J1608" s="16" t="s">
        <v>79</v>
      </c>
      <c r="K1608" s="16">
        <v>244.52</v>
      </c>
      <c r="M1608" s="15" t="s">
        <v>94</v>
      </c>
      <c r="N1608" s="19">
        <v>45677.487835648099</v>
      </c>
    </row>
    <row r="1609" spans="1:14" x14ac:dyDescent="0.3">
      <c r="A1609" s="23" t="str">
        <f>VLOOKUP(C1609,销售员!A:C,3,0)</f>
        <v>广深</v>
      </c>
      <c r="B1609" s="29">
        <v>819508</v>
      </c>
      <c r="C1609" s="16" t="s">
        <v>1297</v>
      </c>
      <c r="D1609" s="17" t="s">
        <v>1692</v>
      </c>
      <c r="E1609" s="17" t="s">
        <v>4165</v>
      </c>
      <c r="F1609" s="16" t="s">
        <v>1693</v>
      </c>
      <c r="G1609" s="16" t="s">
        <v>1694</v>
      </c>
      <c r="H1609" s="16" t="s">
        <v>1695</v>
      </c>
      <c r="I1609" s="16" t="s">
        <v>4158</v>
      </c>
      <c r="J1609" s="16" t="s">
        <v>79</v>
      </c>
      <c r="K1609" s="16">
        <v>1426248.95</v>
      </c>
      <c r="L1609" s="18">
        <v>1556646.74</v>
      </c>
      <c r="M1609" s="15" t="s">
        <v>94</v>
      </c>
      <c r="N1609" s="19">
        <v>45677.585729166698</v>
      </c>
    </row>
    <row r="1610" spans="1:14" x14ac:dyDescent="0.3">
      <c r="A1610" s="23" t="str">
        <f>VLOOKUP(C1610,销售员!A:C,3,0)</f>
        <v>广深</v>
      </c>
      <c r="B1610" s="29">
        <v>819508</v>
      </c>
      <c r="C1610" s="16" t="s">
        <v>1297</v>
      </c>
      <c r="D1610" s="17" t="s">
        <v>1692</v>
      </c>
      <c r="E1610" s="17" t="s">
        <v>4165</v>
      </c>
      <c r="F1610" s="16" t="s">
        <v>1693</v>
      </c>
      <c r="G1610" s="16" t="s">
        <v>1694</v>
      </c>
      <c r="H1610" s="16" t="s">
        <v>1695</v>
      </c>
      <c r="I1610" s="16" t="s">
        <v>4159</v>
      </c>
      <c r="J1610" s="16" t="s">
        <v>79</v>
      </c>
      <c r="K1610" s="16">
        <v>20719.54</v>
      </c>
      <c r="M1610" s="15" t="s">
        <v>94</v>
      </c>
      <c r="N1610" s="19">
        <v>45677.585729166698</v>
      </c>
    </row>
    <row r="1611" spans="1:14" x14ac:dyDescent="0.3">
      <c r="A1611" s="23" t="str">
        <f>VLOOKUP(C1611,销售员!A:C,3,0)</f>
        <v>广深</v>
      </c>
      <c r="B1611" s="29">
        <v>819508</v>
      </c>
      <c r="C1611" s="16" t="s">
        <v>1297</v>
      </c>
      <c r="D1611" s="17" t="s">
        <v>1692</v>
      </c>
      <c r="E1611" s="17" t="s">
        <v>4165</v>
      </c>
      <c r="F1611" s="16" t="s">
        <v>1693</v>
      </c>
      <c r="G1611" s="16" t="s">
        <v>1694</v>
      </c>
      <c r="H1611" s="16" t="s">
        <v>1695</v>
      </c>
      <c r="I1611" s="16" t="s">
        <v>4161</v>
      </c>
      <c r="J1611" s="16" t="s">
        <v>79</v>
      </c>
      <c r="K1611" s="16">
        <v>17594.13</v>
      </c>
      <c r="M1611" s="15" t="s">
        <v>94</v>
      </c>
      <c r="N1611" s="19">
        <v>45677.585729166698</v>
      </c>
    </row>
    <row r="1612" spans="1:14" x14ac:dyDescent="0.3">
      <c r="A1612" s="23" t="str">
        <f>VLOOKUP(C1612,销售员!A:C,3,0)</f>
        <v>广深</v>
      </c>
      <c r="B1612" s="29">
        <v>819508</v>
      </c>
      <c r="C1612" s="16" t="s">
        <v>1297</v>
      </c>
      <c r="D1612" s="17" t="s">
        <v>1692</v>
      </c>
      <c r="E1612" s="17" t="s">
        <v>4165</v>
      </c>
      <c r="F1612" s="16" t="s">
        <v>1693</v>
      </c>
      <c r="G1612" s="16" t="s">
        <v>1694</v>
      </c>
      <c r="H1612" s="16" t="s">
        <v>1695</v>
      </c>
      <c r="I1612" s="16" t="s">
        <v>4160</v>
      </c>
      <c r="J1612" s="16" t="s">
        <v>79</v>
      </c>
      <c r="K1612" s="16">
        <v>22033.15</v>
      </c>
      <c r="M1612" s="15" t="s">
        <v>94</v>
      </c>
      <c r="N1612" s="19">
        <v>45677.585729166698</v>
      </c>
    </row>
    <row r="1613" spans="1:14" x14ac:dyDescent="0.3">
      <c r="A1613" s="23" t="str">
        <f>VLOOKUP(C1613,销售员!A:C,3,0)</f>
        <v>湘桂琼</v>
      </c>
      <c r="B1613" s="29">
        <v>819594</v>
      </c>
      <c r="C1613" s="16" t="s">
        <v>523</v>
      </c>
      <c r="D1613" s="17" t="s">
        <v>1928</v>
      </c>
      <c r="E1613" s="17" t="s">
        <v>4165</v>
      </c>
      <c r="F1613" s="16" t="s">
        <v>1929</v>
      </c>
      <c r="G1613" s="16" t="s">
        <v>1930</v>
      </c>
      <c r="H1613" s="16" t="s">
        <v>1931</v>
      </c>
      <c r="I1613" s="16" t="s">
        <v>4158</v>
      </c>
      <c r="J1613" s="16" t="s">
        <v>79</v>
      </c>
      <c r="K1613" s="16">
        <v>338801.24</v>
      </c>
      <c r="L1613" s="18">
        <v>362460.34</v>
      </c>
      <c r="M1613" s="15" t="s">
        <v>105</v>
      </c>
      <c r="N1613" s="19">
        <v>45677.594629629602</v>
      </c>
    </row>
    <row r="1614" spans="1:14" x14ac:dyDescent="0.3">
      <c r="A1614" s="23" t="str">
        <f>VLOOKUP(C1614,销售员!A:C,3,0)</f>
        <v>湘桂琼</v>
      </c>
      <c r="B1614" s="29">
        <v>819594</v>
      </c>
      <c r="C1614" s="16" t="s">
        <v>523</v>
      </c>
      <c r="D1614" s="17" t="s">
        <v>1928</v>
      </c>
      <c r="E1614" s="17" t="s">
        <v>4165</v>
      </c>
      <c r="F1614" s="16" t="s">
        <v>1929</v>
      </c>
      <c r="G1614" s="16" t="s">
        <v>1930</v>
      </c>
      <c r="H1614" s="16" t="s">
        <v>1931</v>
      </c>
      <c r="I1614" s="16" t="s">
        <v>4159</v>
      </c>
      <c r="J1614" s="16" t="s">
        <v>79</v>
      </c>
      <c r="K1614" s="16">
        <v>3265.85</v>
      </c>
      <c r="M1614" s="15" t="s">
        <v>105</v>
      </c>
      <c r="N1614" s="19">
        <v>45677.594629629602</v>
      </c>
    </row>
    <row r="1615" spans="1:14" x14ac:dyDescent="0.3">
      <c r="A1615" s="23" t="str">
        <f>VLOOKUP(C1615,销售员!A:C,3,0)</f>
        <v>湘桂琼</v>
      </c>
      <c r="B1615" s="29">
        <v>819594</v>
      </c>
      <c r="C1615" s="16" t="s">
        <v>523</v>
      </c>
      <c r="D1615" s="17" t="s">
        <v>1928</v>
      </c>
      <c r="E1615" s="17" t="s">
        <v>4165</v>
      </c>
      <c r="F1615" s="16" t="s">
        <v>1929</v>
      </c>
      <c r="G1615" s="16" t="s">
        <v>1930</v>
      </c>
      <c r="H1615" s="16" t="s">
        <v>1931</v>
      </c>
      <c r="I1615" s="16" t="s">
        <v>4161</v>
      </c>
      <c r="J1615" s="16" t="s">
        <v>79</v>
      </c>
      <c r="K1615" s="16">
        <v>4310.2700000000004</v>
      </c>
      <c r="M1615" s="15" t="s">
        <v>105</v>
      </c>
      <c r="N1615" s="19">
        <v>45677.594629629602</v>
      </c>
    </row>
    <row r="1616" spans="1:14" x14ac:dyDescent="0.3">
      <c r="A1616" s="23" t="str">
        <f>VLOOKUP(C1616,销售员!A:C,3,0)</f>
        <v>湘桂琼</v>
      </c>
      <c r="B1616" s="29">
        <v>819594</v>
      </c>
      <c r="C1616" s="16" t="s">
        <v>523</v>
      </c>
      <c r="D1616" s="17" t="s">
        <v>1928</v>
      </c>
      <c r="E1616" s="17" t="s">
        <v>4165</v>
      </c>
      <c r="F1616" s="16" t="s">
        <v>1929</v>
      </c>
      <c r="G1616" s="16" t="s">
        <v>1930</v>
      </c>
      <c r="H1616" s="16" t="s">
        <v>1931</v>
      </c>
      <c r="I1616" s="16" t="s">
        <v>4160</v>
      </c>
      <c r="J1616" s="16" t="s">
        <v>79</v>
      </c>
      <c r="K1616" s="16">
        <v>5209.16</v>
      </c>
      <c r="M1616" s="15" t="s">
        <v>105</v>
      </c>
      <c r="N1616" s="19">
        <v>45677.594629629602</v>
      </c>
    </row>
    <row r="1617" spans="1:14" x14ac:dyDescent="0.3">
      <c r="A1617" s="23" t="str">
        <f>VLOOKUP(C1617,销售员!A:C,3,0)</f>
        <v>晋蒙宁</v>
      </c>
      <c r="B1617" s="29">
        <v>819558</v>
      </c>
      <c r="C1617" s="16" t="s">
        <v>542</v>
      </c>
      <c r="D1617" s="17" t="s">
        <v>1887</v>
      </c>
      <c r="E1617" s="17" t="s">
        <v>4168</v>
      </c>
      <c r="F1617" s="16" t="s">
        <v>188</v>
      </c>
      <c r="G1617" s="16" t="s">
        <v>1888</v>
      </c>
      <c r="H1617" s="16" t="s">
        <v>1889</v>
      </c>
      <c r="I1617" s="16" t="s">
        <v>4158</v>
      </c>
      <c r="J1617" s="16" t="s">
        <v>278</v>
      </c>
      <c r="K1617" s="16">
        <v>0</v>
      </c>
      <c r="L1617" s="18">
        <v>92340</v>
      </c>
      <c r="M1617" s="15" t="s">
        <v>127</v>
      </c>
      <c r="N1617" s="19">
        <v>45677.597523148099</v>
      </c>
    </row>
    <row r="1618" spans="1:14" x14ac:dyDescent="0.3">
      <c r="A1618" s="23" t="str">
        <f>VLOOKUP(C1618,销售员!A:C,3,0)</f>
        <v>晋蒙宁</v>
      </c>
      <c r="B1618" s="29">
        <v>819558</v>
      </c>
      <c r="C1618" s="16" t="s">
        <v>542</v>
      </c>
      <c r="D1618" s="17" t="s">
        <v>1887</v>
      </c>
      <c r="E1618" s="17" t="s">
        <v>4168</v>
      </c>
      <c r="F1618" s="16" t="s">
        <v>188</v>
      </c>
      <c r="G1618" s="16" t="s">
        <v>1888</v>
      </c>
      <c r="H1618" s="16" t="s">
        <v>1889</v>
      </c>
      <c r="I1618" s="16" t="s">
        <v>4159</v>
      </c>
      <c r="J1618" s="16" t="s">
        <v>278</v>
      </c>
      <c r="K1618" s="16">
        <v>88226.4</v>
      </c>
      <c r="M1618" s="15" t="s">
        <v>127</v>
      </c>
      <c r="N1618" s="19">
        <v>45677.597523148099</v>
      </c>
    </row>
    <row r="1619" spans="1:14" x14ac:dyDescent="0.3">
      <c r="A1619" s="23" t="str">
        <f>VLOOKUP(C1619,销售员!A:C,3,0)</f>
        <v>晋蒙宁</v>
      </c>
      <c r="B1619" s="29">
        <v>819558</v>
      </c>
      <c r="C1619" s="16" t="s">
        <v>542</v>
      </c>
      <c r="D1619" s="17" t="s">
        <v>1887</v>
      </c>
      <c r="E1619" s="17" t="s">
        <v>4168</v>
      </c>
      <c r="F1619" s="16" t="s">
        <v>188</v>
      </c>
      <c r="G1619" s="16" t="s">
        <v>1888</v>
      </c>
      <c r="H1619" s="16" t="s">
        <v>1889</v>
      </c>
      <c r="I1619" s="16" t="s">
        <v>4161</v>
      </c>
      <c r="J1619" s="16" t="s">
        <v>278</v>
      </c>
      <c r="K1619" s="16">
        <v>0</v>
      </c>
      <c r="M1619" s="15" t="s">
        <v>127</v>
      </c>
      <c r="N1619" s="19">
        <v>45677.597523148099</v>
      </c>
    </row>
    <row r="1620" spans="1:14" x14ac:dyDescent="0.3">
      <c r="A1620" s="23" t="str">
        <f>VLOOKUP(C1620,销售员!A:C,3,0)</f>
        <v>晋蒙宁</v>
      </c>
      <c r="B1620" s="29">
        <v>819558</v>
      </c>
      <c r="C1620" s="16" t="s">
        <v>542</v>
      </c>
      <c r="D1620" s="17" t="s">
        <v>1887</v>
      </c>
      <c r="E1620" s="17" t="s">
        <v>4168</v>
      </c>
      <c r="F1620" s="16" t="s">
        <v>188</v>
      </c>
      <c r="G1620" s="16" t="s">
        <v>1888</v>
      </c>
      <c r="H1620" s="16" t="s">
        <v>1889</v>
      </c>
      <c r="I1620" s="16" t="s">
        <v>4160</v>
      </c>
      <c r="J1620" s="16" t="s">
        <v>278</v>
      </c>
      <c r="K1620" s="16">
        <v>1343.4</v>
      </c>
      <c r="M1620" s="15" t="s">
        <v>127</v>
      </c>
      <c r="N1620" s="19">
        <v>45677.597523148099</v>
      </c>
    </row>
    <row r="1621" spans="1:14" x14ac:dyDescent="0.3">
      <c r="A1621" s="23" t="str">
        <f>VLOOKUP(C1621,销售员!A:C,3,0)</f>
        <v>沪浙</v>
      </c>
      <c r="B1621" s="29">
        <v>819579</v>
      </c>
      <c r="C1621" s="16" t="s">
        <v>164</v>
      </c>
      <c r="D1621" s="17" t="s">
        <v>1892</v>
      </c>
      <c r="E1621" s="17" t="s">
        <v>4165</v>
      </c>
      <c r="F1621" s="16" t="s">
        <v>1783</v>
      </c>
      <c r="G1621" s="16" t="s">
        <v>1893</v>
      </c>
      <c r="H1621" s="16" t="s">
        <v>1894</v>
      </c>
      <c r="I1621" s="16" t="s">
        <v>4158</v>
      </c>
      <c r="J1621" s="16" t="s">
        <v>79</v>
      </c>
      <c r="K1621" s="16">
        <v>47045.5</v>
      </c>
      <c r="L1621" s="18">
        <v>59559.56</v>
      </c>
      <c r="M1621" s="15" t="s">
        <v>1262</v>
      </c>
      <c r="N1621" s="19">
        <v>45677.598981481497</v>
      </c>
    </row>
    <row r="1622" spans="1:14" x14ac:dyDescent="0.3">
      <c r="A1622" s="23" t="str">
        <f>VLOOKUP(C1622,销售员!A:C,3,0)</f>
        <v>沪浙</v>
      </c>
      <c r="B1622" s="29">
        <v>819579</v>
      </c>
      <c r="C1622" s="16" t="s">
        <v>164</v>
      </c>
      <c r="D1622" s="17" t="s">
        <v>1892</v>
      </c>
      <c r="E1622" s="17" t="s">
        <v>4165</v>
      </c>
      <c r="F1622" s="16" t="s">
        <v>1783</v>
      </c>
      <c r="G1622" s="16" t="s">
        <v>1893</v>
      </c>
      <c r="H1622" s="16" t="s">
        <v>1894</v>
      </c>
      <c r="I1622" s="16" t="s">
        <v>4159</v>
      </c>
      <c r="J1622" s="16" t="s">
        <v>79</v>
      </c>
      <c r="K1622" s="16">
        <v>8361.0499999999993</v>
      </c>
      <c r="M1622" s="15" t="s">
        <v>1262</v>
      </c>
      <c r="N1622" s="19">
        <v>45677.598981481497</v>
      </c>
    </row>
    <row r="1623" spans="1:14" x14ac:dyDescent="0.3">
      <c r="A1623" s="23" t="str">
        <f>VLOOKUP(C1623,销售员!A:C,3,0)</f>
        <v>沪浙</v>
      </c>
      <c r="B1623" s="29">
        <v>819579</v>
      </c>
      <c r="C1623" s="16" t="s">
        <v>164</v>
      </c>
      <c r="D1623" s="17" t="s">
        <v>1892</v>
      </c>
      <c r="E1623" s="17" t="s">
        <v>4165</v>
      </c>
      <c r="F1623" s="16" t="s">
        <v>1783</v>
      </c>
      <c r="G1623" s="16" t="s">
        <v>1893</v>
      </c>
      <c r="H1623" s="16" t="s">
        <v>1894</v>
      </c>
      <c r="I1623" s="16" t="s">
        <v>4161</v>
      </c>
      <c r="J1623" s="16" t="s">
        <v>79</v>
      </c>
      <c r="K1623" s="16">
        <v>629.08000000000004</v>
      </c>
      <c r="M1623" s="15" t="s">
        <v>1262</v>
      </c>
      <c r="N1623" s="19">
        <v>45677.598981481497</v>
      </c>
    </row>
    <row r="1624" spans="1:14" x14ac:dyDescent="0.3">
      <c r="A1624" s="23" t="str">
        <f>VLOOKUP(C1624,销售员!A:C,3,0)</f>
        <v>沪浙</v>
      </c>
      <c r="B1624" s="29">
        <v>819579</v>
      </c>
      <c r="C1624" s="16" t="s">
        <v>164</v>
      </c>
      <c r="D1624" s="17" t="s">
        <v>1892</v>
      </c>
      <c r="E1624" s="17" t="s">
        <v>4165</v>
      </c>
      <c r="F1624" s="16" t="s">
        <v>1783</v>
      </c>
      <c r="G1624" s="16" t="s">
        <v>1893</v>
      </c>
      <c r="H1624" s="16" t="s">
        <v>1894</v>
      </c>
      <c r="I1624" s="16" t="s">
        <v>4160</v>
      </c>
      <c r="J1624" s="16" t="s">
        <v>79</v>
      </c>
      <c r="K1624" s="16">
        <v>843.75</v>
      </c>
      <c r="M1624" s="15" t="s">
        <v>1262</v>
      </c>
      <c r="N1624" s="19">
        <v>45677.598981481497</v>
      </c>
    </row>
    <row r="1625" spans="1:14" x14ac:dyDescent="0.3">
      <c r="A1625" s="23" t="str">
        <f>VLOOKUP(C1625,销售员!A:C,3,0)</f>
        <v>广深</v>
      </c>
      <c r="B1625" s="29">
        <v>819595</v>
      </c>
      <c r="C1625" s="16" t="s">
        <v>238</v>
      </c>
      <c r="D1625" s="17" t="s">
        <v>1934</v>
      </c>
      <c r="E1625" s="17" t="s">
        <v>4165</v>
      </c>
      <c r="F1625" s="16" t="s">
        <v>1935</v>
      </c>
      <c r="G1625" s="16" t="s">
        <v>1936</v>
      </c>
      <c r="H1625" s="16" t="s">
        <v>1937</v>
      </c>
      <c r="I1625" s="16" t="s">
        <v>4158</v>
      </c>
      <c r="J1625" s="16" t="s">
        <v>79</v>
      </c>
      <c r="K1625" s="16">
        <v>22525.52</v>
      </c>
      <c r="L1625" s="18">
        <v>24389.759999999998</v>
      </c>
      <c r="M1625" s="15" t="s">
        <v>94</v>
      </c>
      <c r="N1625" s="19">
        <v>45677.6456944444</v>
      </c>
    </row>
    <row r="1626" spans="1:14" x14ac:dyDescent="0.3">
      <c r="A1626" s="23" t="str">
        <f>VLOOKUP(C1626,销售员!A:C,3,0)</f>
        <v>广深</v>
      </c>
      <c r="B1626" s="29">
        <v>819595</v>
      </c>
      <c r="C1626" s="16" t="s">
        <v>238</v>
      </c>
      <c r="D1626" s="17" t="s">
        <v>1934</v>
      </c>
      <c r="E1626" s="17" t="s">
        <v>4165</v>
      </c>
      <c r="F1626" s="16" t="s">
        <v>1935</v>
      </c>
      <c r="G1626" s="16" t="s">
        <v>1936</v>
      </c>
      <c r="H1626" s="16" t="s">
        <v>1937</v>
      </c>
      <c r="I1626" s="16" t="s">
        <v>4159</v>
      </c>
      <c r="J1626" s="16" t="s">
        <v>79</v>
      </c>
      <c r="K1626" s="16">
        <v>0</v>
      </c>
      <c r="M1626" s="15" t="s">
        <v>94</v>
      </c>
      <c r="N1626" s="19">
        <v>45677.6456944444</v>
      </c>
    </row>
    <row r="1627" spans="1:14" x14ac:dyDescent="0.3">
      <c r="A1627" s="23" t="str">
        <f>VLOOKUP(C1627,销售员!A:C,3,0)</f>
        <v>广深</v>
      </c>
      <c r="B1627" s="29">
        <v>819595</v>
      </c>
      <c r="C1627" s="16" t="s">
        <v>238</v>
      </c>
      <c r="D1627" s="17" t="s">
        <v>1934</v>
      </c>
      <c r="E1627" s="17" t="s">
        <v>4165</v>
      </c>
      <c r="F1627" s="16" t="s">
        <v>1935</v>
      </c>
      <c r="G1627" s="16" t="s">
        <v>1936</v>
      </c>
      <c r="H1627" s="16" t="s">
        <v>1937</v>
      </c>
      <c r="I1627" s="16" t="s">
        <v>4161</v>
      </c>
      <c r="J1627" s="16" t="s">
        <v>79</v>
      </c>
      <c r="K1627" s="16">
        <v>301.72000000000003</v>
      </c>
      <c r="M1627" s="15" t="s">
        <v>94</v>
      </c>
      <c r="N1627" s="19">
        <v>45677.6456944444</v>
      </c>
    </row>
    <row r="1628" spans="1:14" x14ac:dyDescent="0.3">
      <c r="A1628" s="23" t="str">
        <f>VLOOKUP(C1628,销售员!A:C,3,0)</f>
        <v>广深</v>
      </c>
      <c r="B1628" s="29">
        <v>819595</v>
      </c>
      <c r="C1628" s="16" t="s">
        <v>238</v>
      </c>
      <c r="D1628" s="17" t="s">
        <v>1934</v>
      </c>
      <c r="E1628" s="17" t="s">
        <v>4165</v>
      </c>
      <c r="F1628" s="16" t="s">
        <v>1935</v>
      </c>
      <c r="G1628" s="16" t="s">
        <v>1936</v>
      </c>
      <c r="H1628" s="16" t="s">
        <v>1937</v>
      </c>
      <c r="I1628" s="16" t="s">
        <v>4160</v>
      </c>
      <c r="J1628" s="16" t="s">
        <v>79</v>
      </c>
      <c r="K1628" s="16">
        <v>343.48</v>
      </c>
      <c r="M1628" s="15" t="s">
        <v>94</v>
      </c>
      <c r="N1628" s="19">
        <v>45677.6456944444</v>
      </c>
    </row>
    <row r="1629" spans="1:14" x14ac:dyDescent="0.3">
      <c r="A1629" s="23" t="str">
        <f>VLOOKUP(C1629,销售员!A:C,3,0)</f>
        <v>京津冀</v>
      </c>
      <c r="B1629" s="29">
        <v>819586</v>
      </c>
      <c r="C1629" s="16" t="s">
        <v>471</v>
      </c>
      <c r="D1629" s="17" t="s">
        <v>512</v>
      </c>
      <c r="E1629" s="17" t="s">
        <v>4165</v>
      </c>
      <c r="F1629" s="16" t="s">
        <v>513</v>
      </c>
      <c r="G1629" s="16" t="s">
        <v>514</v>
      </c>
      <c r="H1629" s="16" t="s">
        <v>515</v>
      </c>
      <c r="I1629" s="16" t="s">
        <v>4158</v>
      </c>
      <c r="J1629" s="16" t="s">
        <v>79</v>
      </c>
      <c r="K1629" s="16">
        <v>12429.34</v>
      </c>
      <c r="L1629" s="18">
        <v>14868</v>
      </c>
      <c r="M1629" s="15" t="s">
        <v>127</v>
      </c>
      <c r="N1629" s="19">
        <v>45677.601006944402</v>
      </c>
    </row>
    <row r="1630" spans="1:14" x14ac:dyDescent="0.3">
      <c r="A1630" s="23" t="str">
        <f>VLOOKUP(C1630,销售员!A:C,3,0)</f>
        <v>京津冀</v>
      </c>
      <c r="B1630" s="29">
        <v>819586</v>
      </c>
      <c r="C1630" s="16" t="s">
        <v>471</v>
      </c>
      <c r="D1630" s="17" t="s">
        <v>512</v>
      </c>
      <c r="E1630" s="17" t="s">
        <v>4165</v>
      </c>
      <c r="F1630" s="16" t="s">
        <v>513</v>
      </c>
      <c r="G1630" s="16" t="s">
        <v>514</v>
      </c>
      <c r="H1630" s="16" t="s">
        <v>515</v>
      </c>
      <c r="I1630" s="16" t="s">
        <v>4159</v>
      </c>
      <c r="J1630" s="16" t="s">
        <v>79</v>
      </c>
      <c r="K1630" s="16">
        <v>1399.72</v>
      </c>
      <c r="M1630" s="15" t="s">
        <v>127</v>
      </c>
      <c r="N1630" s="19">
        <v>45677.601006944402</v>
      </c>
    </row>
    <row r="1631" spans="1:14" x14ac:dyDescent="0.3">
      <c r="A1631" s="23" t="str">
        <f>VLOOKUP(C1631,销售员!A:C,3,0)</f>
        <v>京津冀</v>
      </c>
      <c r="B1631" s="29">
        <v>819586</v>
      </c>
      <c r="C1631" s="16" t="s">
        <v>471</v>
      </c>
      <c r="D1631" s="17" t="s">
        <v>512</v>
      </c>
      <c r="E1631" s="17" t="s">
        <v>4165</v>
      </c>
      <c r="F1631" s="16" t="s">
        <v>513</v>
      </c>
      <c r="G1631" s="16" t="s">
        <v>514</v>
      </c>
      <c r="H1631" s="16" t="s">
        <v>515</v>
      </c>
      <c r="I1631" s="16" t="s">
        <v>4161</v>
      </c>
      <c r="J1631" s="16" t="s">
        <v>79</v>
      </c>
      <c r="K1631" s="16">
        <v>159.16</v>
      </c>
      <c r="M1631" s="15" t="s">
        <v>127</v>
      </c>
      <c r="N1631" s="19">
        <v>45677.601006944402</v>
      </c>
    </row>
    <row r="1632" spans="1:14" x14ac:dyDescent="0.3">
      <c r="A1632" s="23" t="str">
        <f>VLOOKUP(C1632,销售员!A:C,3,0)</f>
        <v>京津冀</v>
      </c>
      <c r="B1632" s="29">
        <v>819586</v>
      </c>
      <c r="C1632" s="16" t="s">
        <v>471</v>
      </c>
      <c r="D1632" s="17" t="s">
        <v>512</v>
      </c>
      <c r="E1632" s="17" t="s">
        <v>4165</v>
      </c>
      <c r="F1632" s="16" t="s">
        <v>513</v>
      </c>
      <c r="G1632" s="16" t="s">
        <v>514</v>
      </c>
      <c r="H1632" s="16" t="s">
        <v>515</v>
      </c>
      <c r="I1632" s="16" t="s">
        <v>4160</v>
      </c>
      <c r="J1632" s="16" t="s">
        <v>79</v>
      </c>
      <c r="K1632" s="16">
        <v>210.68</v>
      </c>
      <c r="M1632" s="15" t="s">
        <v>127</v>
      </c>
      <c r="N1632" s="19">
        <v>45677.601006944402</v>
      </c>
    </row>
    <row r="1633" spans="1:14" x14ac:dyDescent="0.3">
      <c r="A1633" s="23" t="str">
        <f>VLOOKUP(C1633,销售员!A:C,3,0)</f>
        <v>福建</v>
      </c>
      <c r="B1633" s="29">
        <v>819599</v>
      </c>
      <c r="C1633" s="16" t="s">
        <v>226</v>
      </c>
      <c r="D1633" s="17" t="s">
        <v>1303</v>
      </c>
      <c r="E1633" s="17" t="s">
        <v>4165</v>
      </c>
      <c r="F1633" s="16" t="s">
        <v>756</v>
      </c>
      <c r="G1633" s="16" t="s">
        <v>1304</v>
      </c>
      <c r="H1633" s="16" t="s">
        <v>1305</v>
      </c>
      <c r="I1633" s="16" t="s">
        <v>4166</v>
      </c>
      <c r="J1633" s="16" t="s">
        <v>79</v>
      </c>
      <c r="K1633" s="16">
        <v>362.78</v>
      </c>
      <c r="L1633" s="18">
        <v>390.68</v>
      </c>
      <c r="M1633" s="15" t="s">
        <v>94</v>
      </c>
      <c r="N1633" s="19">
        <v>45677.611319444397</v>
      </c>
    </row>
    <row r="1634" spans="1:14" x14ac:dyDescent="0.3">
      <c r="A1634" s="23" t="str">
        <f>VLOOKUP(C1634,销售员!A:C,3,0)</f>
        <v>福建</v>
      </c>
      <c r="B1634" s="29">
        <v>819599</v>
      </c>
      <c r="C1634" s="16" t="s">
        <v>226</v>
      </c>
      <c r="D1634" s="17" t="s">
        <v>1303</v>
      </c>
      <c r="E1634" s="17" t="s">
        <v>4165</v>
      </c>
      <c r="F1634" s="16" t="s">
        <v>756</v>
      </c>
      <c r="G1634" s="16" t="s">
        <v>1304</v>
      </c>
      <c r="H1634" s="16" t="s">
        <v>1305</v>
      </c>
      <c r="I1634" s="16" t="s">
        <v>4167</v>
      </c>
      <c r="J1634" s="16" t="s">
        <v>79</v>
      </c>
      <c r="K1634" s="16">
        <v>0</v>
      </c>
      <c r="M1634" s="15" t="s">
        <v>94</v>
      </c>
      <c r="N1634" s="19">
        <v>45677.611319444397</v>
      </c>
    </row>
    <row r="1635" spans="1:14" x14ac:dyDescent="0.3">
      <c r="A1635" s="23" t="str">
        <f>VLOOKUP(C1635,销售员!A:C,3,0)</f>
        <v>福建</v>
      </c>
      <c r="B1635" s="29">
        <v>819599</v>
      </c>
      <c r="C1635" s="16" t="s">
        <v>226</v>
      </c>
      <c r="D1635" s="17" t="s">
        <v>1303</v>
      </c>
      <c r="E1635" s="17" t="s">
        <v>4165</v>
      </c>
      <c r="F1635" s="16" t="s">
        <v>756</v>
      </c>
      <c r="G1635" s="16" t="s">
        <v>1304</v>
      </c>
      <c r="H1635" s="16" t="s">
        <v>1305</v>
      </c>
      <c r="I1635" s="16" t="s">
        <v>4161</v>
      </c>
      <c r="J1635" s="16" t="s">
        <v>79</v>
      </c>
      <c r="K1635" s="16">
        <v>4.7161400000000002</v>
      </c>
      <c r="M1635" s="15" t="s">
        <v>94</v>
      </c>
      <c r="N1635" s="19">
        <v>45677.611319444397</v>
      </c>
    </row>
    <row r="1636" spans="1:14" x14ac:dyDescent="0.3">
      <c r="A1636" s="23" t="str">
        <f>VLOOKUP(C1636,销售员!A:C,3,0)</f>
        <v>福建</v>
      </c>
      <c r="B1636" s="29">
        <v>819599</v>
      </c>
      <c r="C1636" s="16" t="s">
        <v>226</v>
      </c>
      <c r="D1636" s="17" t="s">
        <v>1303</v>
      </c>
      <c r="E1636" s="17" t="s">
        <v>4165</v>
      </c>
      <c r="F1636" s="16" t="s">
        <v>756</v>
      </c>
      <c r="G1636" s="16" t="s">
        <v>1304</v>
      </c>
      <c r="H1636" s="16" t="s">
        <v>1305</v>
      </c>
      <c r="I1636" s="16" t="s">
        <v>4160</v>
      </c>
      <c r="J1636" s="16" t="s">
        <v>79</v>
      </c>
      <c r="K1636" s="16">
        <v>5.4417</v>
      </c>
      <c r="M1636" s="15" t="s">
        <v>94</v>
      </c>
      <c r="N1636" s="19">
        <v>45677.611319444397</v>
      </c>
    </row>
    <row r="1637" spans="1:14" x14ac:dyDescent="0.3">
      <c r="A1637" s="23" t="str">
        <f>VLOOKUP(C1637,销售员!A:C,3,0)</f>
        <v>云贵川渝</v>
      </c>
      <c r="B1637" s="29">
        <v>819392</v>
      </c>
      <c r="C1637" s="16" t="s">
        <v>1498</v>
      </c>
      <c r="D1637" s="17" t="s">
        <v>1896</v>
      </c>
      <c r="E1637" s="17" t="s">
        <v>4165</v>
      </c>
      <c r="F1637" s="16" t="s">
        <v>1897</v>
      </c>
      <c r="G1637" s="16" t="s">
        <v>1898</v>
      </c>
      <c r="H1637" s="16" t="s">
        <v>1899</v>
      </c>
      <c r="I1637" s="16" t="s">
        <v>4158</v>
      </c>
      <c r="J1637" s="16" t="s">
        <v>79</v>
      </c>
      <c r="K1637" s="16">
        <v>3520817.97</v>
      </c>
      <c r="L1637" s="18">
        <v>4300172.29</v>
      </c>
      <c r="M1637" s="15" t="s">
        <v>54</v>
      </c>
      <c r="N1637" s="19">
        <v>45677.613749999997</v>
      </c>
    </row>
    <row r="1638" spans="1:14" x14ac:dyDescent="0.3">
      <c r="A1638" s="23" t="str">
        <f>VLOOKUP(C1638,销售员!A:C,3,0)</f>
        <v>云贵川渝</v>
      </c>
      <c r="B1638" s="29">
        <v>819392</v>
      </c>
      <c r="C1638" s="16" t="s">
        <v>1498</v>
      </c>
      <c r="D1638" s="17" t="s">
        <v>1896</v>
      </c>
      <c r="E1638" s="17" t="s">
        <v>4165</v>
      </c>
      <c r="F1638" s="16" t="s">
        <v>1897</v>
      </c>
      <c r="G1638" s="16" t="s">
        <v>1898</v>
      </c>
      <c r="H1638" s="16" t="s">
        <v>1899</v>
      </c>
      <c r="I1638" s="16" t="s">
        <v>4159</v>
      </c>
      <c r="J1638" s="16" t="s">
        <v>79</v>
      </c>
      <c r="K1638" s="16">
        <v>424204.31</v>
      </c>
      <c r="M1638" s="15" t="s">
        <v>54</v>
      </c>
      <c r="N1638" s="19">
        <v>45677.613749999997</v>
      </c>
    </row>
    <row r="1639" spans="1:14" x14ac:dyDescent="0.3">
      <c r="A1639" s="23" t="str">
        <f>VLOOKUP(C1639,销售员!A:C,3,0)</f>
        <v>云贵川渝</v>
      </c>
      <c r="B1639" s="29">
        <v>819392</v>
      </c>
      <c r="C1639" s="16" t="s">
        <v>1498</v>
      </c>
      <c r="D1639" s="17" t="s">
        <v>1896</v>
      </c>
      <c r="E1639" s="17" t="s">
        <v>4165</v>
      </c>
      <c r="F1639" s="16" t="s">
        <v>1897</v>
      </c>
      <c r="G1639" s="16" t="s">
        <v>1898</v>
      </c>
      <c r="H1639" s="16" t="s">
        <v>1899</v>
      </c>
      <c r="I1639" s="16" t="s">
        <v>4161</v>
      </c>
      <c r="J1639" s="16" t="s">
        <v>79</v>
      </c>
      <c r="K1639" s="16">
        <v>43161.41</v>
      </c>
      <c r="M1639" s="15" t="s">
        <v>54</v>
      </c>
      <c r="N1639" s="19">
        <v>45677.613749999997</v>
      </c>
    </row>
    <row r="1640" spans="1:14" x14ac:dyDescent="0.3">
      <c r="A1640" s="23" t="str">
        <f>VLOOKUP(C1640,销售员!A:C,3,0)</f>
        <v>云贵川渝</v>
      </c>
      <c r="B1640" s="29">
        <v>819392</v>
      </c>
      <c r="C1640" s="16" t="s">
        <v>1498</v>
      </c>
      <c r="D1640" s="17" t="s">
        <v>1896</v>
      </c>
      <c r="E1640" s="17" t="s">
        <v>4165</v>
      </c>
      <c r="F1640" s="16" t="s">
        <v>1897</v>
      </c>
      <c r="G1640" s="16" t="s">
        <v>1898</v>
      </c>
      <c r="H1640" s="16" t="s">
        <v>1899</v>
      </c>
      <c r="I1640" s="16" t="s">
        <v>4160</v>
      </c>
      <c r="J1640" s="16" t="s">
        <v>79</v>
      </c>
      <c r="K1640" s="16">
        <v>60092.19</v>
      </c>
      <c r="M1640" s="15" t="s">
        <v>54</v>
      </c>
      <c r="N1640" s="19">
        <v>45677.613749999997</v>
      </c>
    </row>
    <row r="1641" spans="1:14" x14ac:dyDescent="0.3">
      <c r="A1641" s="23" t="str">
        <f>VLOOKUP(C1641,销售员!A:C,3,0)</f>
        <v>湘桂琼</v>
      </c>
      <c r="B1641" s="29">
        <v>819529</v>
      </c>
      <c r="C1641" s="16" t="s">
        <v>969</v>
      </c>
      <c r="D1641" s="17" t="s">
        <v>1027</v>
      </c>
      <c r="E1641" s="17" t="s">
        <v>4165</v>
      </c>
      <c r="F1641" s="16" t="s">
        <v>971</v>
      </c>
      <c r="G1641" s="16" t="s">
        <v>1028</v>
      </c>
      <c r="H1641" s="16" t="s">
        <v>1029</v>
      </c>
      <c r="I1641" s="16" t="s">
        <v>4158</v>
      </c>
      <c r="J1641" s="16" t="s">
        <v>79</v>
      </c>
      <c r="K1641" s="16">
        <v>392130.01</v>
      </c>
      <c r="L1641" s="18">
        <v>473575.62</v>
      </c>
      <c r="M1641" s="15" t="s">
        <v>83</v>
      </c>
      <c r="N1641" s="19">
        <v>45677.6157060185</v>
      </c>
    </row>
    <row r="1642" spans="1:14" x14ac:dyDescent="0.3">
      <c r="A1642" s="23" t="str">
        <f>VLOOKUP(C1642,销售员!A:C,3,0)</f>
        <v>湘桂琼</v>
      </c>
      <c r="B1642" s="29">
        <v>819529</v>
      </c>
      <c r="C1642" s="16" t="s">
        <v>969</v>
      </c>
      <c r="D1642" s="17" t="s">
        <v>1027</v>
      </c>
      <c r="E1642" s="17" t="s">
        <v>4165</v>
      </c>
      <c r="F1642" s="16" t="s">
        <v>971</v>
      </c>
      <c r="G1642" s="16" t="s">
        <v>1028</v>
      </c>
      <c r="H1642" s="16" t="s">
        <v>1029</v>
      </c>
      <c r="I1642" s="16" t="s">
        <v>4159</v>
      </c>
      <c r="J1642" s="16" t="s">
        <v>79</v>
      </c>
      <c r="K1642" s="16">
        <v>48601.66</v>
      </c>
      <c r="M1642" s="15" t="s">
        <v>83</v>
      </c>
      <c r="N1642" s="19">
        <v>45677.6157060185</v>
      </c>
    </row>
    <row r="1643" spans="1:14" x14ac:dyDescent="0.3">
      <c r="A1643" s="23" t="str">
        <f>VLOOKUP(C1643,销售员!A:C,3,0)</f>
        <v>湘桂琼</v>
      </c>
      <c r="B1643" s="29">
        <v>819529</v>
      </c>
      <c r="C1643" s="16" t="s">
        <v>969</v>
      </c>
      <c r="D1643" s="17" t="s">
        <v>1027</v>
      </c>
      <c r="E1643" s="17" t="s">
        <v>4165</v>
      </c>
      <c r="F1643" s="16" t="s">
        <v>971</v>
      </c>
      <c r="G1643" s="16" t="s">
        <v>1028</v>
      </c>
      <c r="H1643" s="16" t="s">
        <v>1029</v>
      </c>
      <c r="I1643" s="16" t="s">
        <v>4161</v>
      </c>
      <c r="J1643" s="16" t="s">
        <v>79</v>
      </c>
      <c r="K1643" s="16">
        <v>4820.25</v>
      </c>
      <c r="M1643" s="15" t="s">
        <v>83</v>
      </c>
      <c r="N1643" s="19">
        <v>45677.6157060185</v>
      </c>
    </row>
    <row r="1644" spans="1:14" x14ac:dyDescent="0.3">
      <c r="A1644" s="23" t="str">
        <f>VLOOKUP(C1644,销售员!A:C,3,0)</f>
        <v>湘桂琼</v>
      </c>
      <c r="B1644" s="29">
        <v>819529</v>
      </c>
      <c r="C1644" s="16" t="s">
        <v>969</v>
      </c>
      <c r="D1644" s="17" t="s">
        <v>1027</v>
      </c>
      <c r="E1644" s="17" t="s">
        <v>4165</v>
      </c>
      <c r="F1644" s="16" t="s">
        <v>971</v>
      </c>
      <c r="G1644" s="16" t="s">
        <v>1028</v>
      </c>
      <c r="H1644" s="16" t="s">
        <v>1029</v>
      </c>
      <c r="I1644" s="16" t="s">
        <v>4160</v>
      </c>
      <c r="J1644" s="16" t="s">
        <v>79</v>
      </c>
      <c r="K1644" s="16">
        <v>6712.3</v>
      </c>
      <c r="M1644" s="15" t="s">
        <v>83</v>
      </c>
      <c r="N1644" s="19">
        <v>45677.6157060185</v>
      </c>
    </row>
    <row r="1645" spans="1:14" x14ac:dyDescent="0.3">
      <c r="A1645" s="23" t="str">
        <f>VLOOKUP(C1645,销售员!A:C,3,0)</f>
        <v>沪浙</v>
      </c>
      <c r="B1645" s="29">
        <v>819597</v>
      </c>
      <c r="C1645" s="16" t="s">
        <v>338</v>
      </c>
      <c r="D1645" s="17" t="s">
        <v>1908</v>
      </c>
      <c r="E1645" s="17" t="s">
        <v>4165</v>
      </c>
      <c r="F1645" s="16" t="s">
        <v>1909</v>
      </c>
      <c r="G1645" s="16" t="s">
        <v>1910</v>
      </c>
      <c r="H1645" s="16" t="s">
        <v>1911</v>
      </c>
      <c r="I1645" s="16" t="s">
        <v>4158</v>
      </c>
      <c r="J1645" s="16" t="s">
        <v>79</v>
      </c>
      <c r="K1645" s="16">
        <v>133670.79999999999</v>
      </c>
      <c r="L1645" s="18">
        <v>146852.09</v>
      </c>
      <c r="M1645" s="15" t="s">
        <v>1262</v>
      </c>
      <c r="N1645" s="19">
        <v>45677.621192129598</v>
      </c>
    </row>
    <row r="1646" spans="1:14" x14ac:dyDescent="0.3">
      <c r="A1646" s="23" t="str">
        <f>VLOOKUP(C1646,销售员!A:C,3,0)</f>
        <v>沪浙</v>
      </c>
      <c r="B1646" s="29">
        <v>819597</v>
      </c>
      <c r="C1646" s="16" t="s">
        <v>338</v>
      </c>
      <c r="D1646" s="17" t="s">
        <v>1908</v>
      </c>
      <c r="E1646" s="17" t="s">
        <v>4165</v>
      </c>
      <c r="F1646" s="16" t="s">
        <v>1909</v>
      </c>
      <c r="G1646" s="16" t="s">
        <v>1910</v>
      </c>
      <c r="H1646" s="16" t="s">
        <v>1911</v>
      </c>
      <c r="I1646" s="16" t="s">
        <v>4159</v>
      </c>
      <c r="J1646" s="16" t="s">
        <v>79</v>
      </c>
      <c r="K1646" s="16">
        <v>2708.62</v>
      </c>
      <c r="M1646" s="15" t="s">
        <v>1262</v>
      </c>
      <c r="N1646" s="19">
        <v>45677.621192129598</v>
      </c>
    </row>
    <row r="1647" spans="1:14" x14ac:dyDescent="0.3">
      <c r="A1647" s="23" t="str">
        <f>VLOOKUP(C1647,销售员!A:C,3,0)</f>
        <v>沪浙</v>
      </c>
      <c r="B1647" s="29">
        <v>819597</v>
      </c>
      <c r="C1647" s="16" t="s">
        <v>338</v>
      </c>
      <c r="D1647" s="17" t="s">
        <v>1908</v>
      </c>
      <c r="E1647" s="17" t="s">
        <v>4165</v>
      </c>
      <c r="F1647" s="16" t="s">
        <v>1909</v>
      </c>
      <c r="G1647" s="16" t="s">
        <v>1910</v>
      </c>
      <c r="H1647" s="16" t="s">
        <v>1911</v>
      </c>
      <c r="I1647" s="16" t="s">
        <v>4161</v>
      </c>
      <c r="J1647" s="16" t="s">
        <v>79</v>
      </c>
      <c r="K1647" s="16">
        <v>1787.44</v>
      </c>
      <c r="M1647" s="15" t="s">
        <v>1262</v>
      </c>
      <c r="N1647" s="19">
        <v>45677.621192129598</v>
      </c>
    </row>
    <row r="1648" spans="1:14" x14ac:dyDescent="0.3">
      <c r="A1648" s="23" t="str">
        <f>VLOOKUP(C1648,销售员!A:C,3,0)</f>
        <v>沪浙</v>
      </c>
      <c r="B1648" s="29">
        <v>819597</v>
      </c>
      <c r="C1648" s="16" t="s">
        <v>338</v>
      </c>
      <c r="D1648" s="17" t="s">
        <v>1908</v>
      </c>
      <c r="E1648" s="17" t="s">
        <v>4165</v>
      </c>
      <c r="F1648" s="16" t="s">
        <v>1909</v>
      </c>
      <c r="G1648" s="16" t="s">
        <v>1910</v>
      </c>
      <c r="H1648" s="16" t="s">
        <v>1911</v>
      </c>
      <c r="I1648" s="16" t="s">
        <v>4160</v>
      </c>
      <c r="J1648" s="16" t="s">
        <v>79</v>
      </c>
      <c r="K1648" s="16">
        <v>2076.85</v>
      </c>
      <c r="M1648" s="15" t="s">
        <v>1262</v>
      </c>
      <c r="N1648" s="19">
        <v>45677.621192129598</v>
      </c>
    </row>
    <row r="1649" spans="1:14" x14ac:dyDescent="0.3">
      <c r="A1649" s="23" t="str">
        <f>VLOOKUP(C1649,销售员!A:C,3,0)</f>
        <v>沪浙</v>
      </c>
      <c r="B1649" s="29">
        <v>819605</v>
      </c>
      <c r="C1649" s="16" t="s">
        <v>1015</v>
      </c>
      <c r="D1649" s="17" t="s">
        <v>1913</v>
      </c>
      <c r="E1649" s="17" t="s">
        <v>4165</v>
      </c>
      <c r="F1649" s="16" t="s">
        <v>1914</v>
      </c>
      <c r="G1649" s="16" t="s">
        <v>1915</v>
      </c>
      <c r="H1649" s="16" t="s">
        <v>1916</v>
      </c>
      <c r="I1649" s="16" t="s">
        <v>4158</v>
      </c>
      <c r="J1649" s="16" t="s">
        <v>79</v>
      </c>
      <c r="K1649" s="16">
        <v>18036.28</v>
      </c>
      <c r="L1649" s="18">
        <v>19232</v>
      </c>
      <c r="M1649" s="15" t="s">
        <v>1262</v>
      </c>
      <c r="N1649" s="19">
        <v>45677.622638888897</v>
      </c>
    </row>
    <row r="1650" spans="1:14" x14ac:dyDescent="0.3">
      <c r="A1650" s="23" t="str">
        <f>VLOOKUP(C1650,销售员!A:C,3,0)</f>
        <v>沪浙</v>
      </c>
      <c r="B1650" s="29">
        <v>819605</v>
      </c>
      <c r="C1650" s="16" t="s">
        <v>1015</v>
      </c>
      <c r="D1650" s="17" t="s">
        <v>1913</v>
      </c>
      <c r="E1650" s="17" t="s">
        <v>4165</v>
      </c>
      <c r="F1650" s="16" t="s">
        <v>1914</v>
      </c>
      <c r="G1650" s="16" t="s">
        <v>1915</v>
      </c>
      <c r="H1650" s="16" t="s">
        <v>1916</v>
      </c>
      <c r="I1650" s="16" t="s">
        <v>4159</v>
      </c>
      <c r="J1650" s="16" t="s">
        <v>79</v>
      </c>
      <c r="K1650" s="16">
        <v>0</v>
      </c>
      <c r="M1650" s="15" t="s">
        <v>1262</v>
      </c>
      <c r="N1650" s="19">
        <v>45677.622638888897</v>
      </c>
    </row>
    <row r="1651" spans="1:14" x14ac:dyDescent="0.3">
      <c r="A1651" s="23" t="str">
        <f>VLOOKUP(C1651,销售员!A:C,3,0)</f>
        <v>沪浙</v>
      </c>
      <c r="B1651" s="29">
        <v>819605</v>
      </c>
      <c r="C1651" s="16" t="s">
        <v>1015</v>
      </c>
      <c r="D1651" s="17" t="s">
        <v>1913</v>
      </c>
      <c r="E1651" s="17" t="s">
        <v>4165</v>
      </c>
      <c r="F1651" s="16" t="s">
        <v>1914</v>
      </c>
      <c r="G1651" s="16" t="s">
        <v>1915</v>
      </c>
      <c r="H1651" s="16" t="s">
        <v>1916</v>
      </c>
      <c r="I1651" s="16" t="s">
        <v>4161</v>
      </c>
      <c r="J1651" s="16" t="s">
        <v>79</v>
      </c>
      <c r="K1651" s="16">
        <v>55.62</v>
      </c>
      <c r="M1651" s="15" t="s">
        <v>1262</v>
      </c>
      <c r="N1651" s="19">
        <v>45677.622638888897</v>
      </c>
    </row>
    <row r="1652" spans="1:14" x14ac:dyDescent="0.3">
      <c r="A1652" s="23" t="str">
        <f>VLOOKUP(C1652,销售员!A:C,3,0)</f>
        <v>沪浙</v>
      </c>
      <c r="B1652" s="29">
        <v>819605</v>
      </c>
      <c r="C1652" s="16" t="s">
        <v>1015</v>
      </c>
      <c r="D1652" s="17" t="s">
        <v>1913</v>
      </c>
      <c r="E1652" s="17" t="s">
        <v>4165</v>
      </c>
      <c r="F1652" s="16" t="s">
        <v>1914</v>
      </c>
      <c r="G1652" s="16" t="s">
        <v>1915</v>
      </c>
      <c r="H1652" s="16" t="s">
        <v>1916</v>
      </c>
      <c r="I1652" s="16" t="s">
        <v>4160</v>
      </c>
      <c r="J1652" s="16" t="s">
        <v>79</v>
      </c>
      <c r="K1652" s="16">
        <v>274.66000000000003</v>
      </c>
      <c r="M1652" s="15" t="s">
        <v>1262</v>
      </c>
      <c r="N1652" s="19">
        <v>45677.622638888897</v>
      </c>
    </row>
    <row r="1653" spans="1:14" x14ac:dyDescent="0.3">
      <c r="A1653" s="23" t="str">
        <f>VLOOKUP(C1653,销售员!A:C,3,0)</f>
        <v>沪浙</v>
      </c>
      <c r="B1653" s="29">
        <v>819604</v>
      </c>
      <c r="C1653" s="16" t="s">
        <v>338</v>
      </c>
      <c r="D1653" s="17" t="s">
        <v>1918</v>
      </c>
      <c r="E1653" s="17" t="s">
        <v>4172</v>
      </c>
      <c r="F1653" s="16" t="s">
        <v>1919</v>
      </c>
      <c r="G1653" s="16" t="s">
        <v>1920</v>
      </c>
      <c r="H1653" s="16" t="s">
        <v>1921</v>
      </c>
      <c r="I1653" s="16" t="s">
        <v>4158</v>
      </c>
      <c r="J1653" s="16" t="s">
        <v>79</v>
      </c>
      <c r="K1653" s="16">
        <v>228213.7</v>
      </c>
      <c r="L1653" s="18">
        <v>242000</v>
      </c>
      <c r="M1653" s="15" t="s">
        <v>1262</v>
      </c>
      <c r="N1653" s="19">
        <v>45677.629537036999</v>
      </c>
    </row>
    <row r="1654" spans="1:14" x14ac:dyDescent="0.3">
      <c r="A1654" s="23" t="str">
        <f>VLOOKUP(C1654,销售员!A:C,3,0)</f>
        <v>沪浙</v>
      </c>
      <c r="B1654" s="29">
        <v>819604</v>
      </c>
      <c r="C1654" s="16" t="s">
        <v>338</v>
      </c>
      <c r="D1654" s="17" t="s">
        <v>1918</v>
      </c>
      <c r="E1654" s="17" t="s">
        <v>4172</v>
      </c>
      <c r="F1654" s="16" t="s">
        <v>1919</v>
      </c>
      <c r="G1654" s="16" t="s">
        <v>1920</v>
      </c>
      <c r="H1654" s="16" t="s">
        <v>1921</v>
      </c>
      <c r="I1654" s="16" t="s">
        <v>4159</v>
      </c>
      <c r="J1654" s="16" t="s">
        <v>79</v>
      </c>
      <c r="K1654" s="16">
        <v>0</v>
      </c>
      <c r="M1654" s="15" t="s">
        <v>1262</v>
      </c>
      <c r="N1654" s="19">
        <v>45677.629537036999</v>
      </c>
    </row>
    <row r="1655" spans="1:14" x14ac:dyDescent="0.3">
      <c r="A1655" s="23" t="str">
        <f>VLOOKUP(C1655,销售员!A:C,3,0)</f>
        <v>沪浙</v>
      </c>
      <c r="B1655" s="29">
        <v>819604</v>
      </c>
      <c r="C1655" s="16" t="s">
        <v>338</v>
      </c>
      <c r="D1655" s="17" t="s">
        <v>1918</v>
      </c>
      <c r="E1655" s="17" t="s">
        <v>4172</v>
      </c>
      <c r="F1655" s="16" t="s">
        <v>1919</v>
      </c>
      <c r="G1655" s="16" t="s">
        <v>1920</v>
      </c>
      <c r="H1655" s="16" t="s">
        <v>1921</v>
      </c>
      <c r="I1655" s="16" t="s">
        <v>4161</v>
      </c>
      <c r="J1655" s="16" t="s">
        <v>79</v>
      </c>
      <c r="K1655" s="16">
        <v>3051.4</v>
      </c>
      <c r="M1655" s="15" t="s">
        <v>1262</v>
      </c>
      <c r="N1655" s="19">
        <v>45677.629537036999</v>
      </c>
    </row>
    <row r="1656" spans="1:14" x14ac:dyDescent="0.3">
      <c r="A1656" s="23" t="str">
        <f>VLOOKUP(C1656,销售员!A:C,3,0)</f>
        <v>沪浙</v>
      </c>
      <c r="B1656" s="29">
        <v>819604</v>
      </c>
      <c r="C1656" s="16" t="s">
        <v>338</v>
      </c>
      <c r="D1656" s="17" t="s">
        <v>1918</v>
      </c>
      <c r="E1656" s="17" t="s">
        <v>4172</v>
      </c>
      <c r="F1656" s="16" t="s">
        <v>1919</v>
      </c>
      <c r="G1656" s="16" t="s">
        <v>1920</v>
      </c>
      <c r="H1656" s="16" t="s">
        <v>1921</v>
      </c>
      <c r="I1656" s="16" t="s">
        <v>4160</v>
      </c>
      <c r="J1656" s="16" t="s">
        <v>79</v>
      </c>
      <c r="K1656" s="16">
        <v>3474.9</v>
      </c>
      <c r="M1656" s="15" t="s">
        <v>1262</v>
      </c>
      <c r="N1656" s="19">
        <v>45677.629537036999</v>
      </c>
    </row>
    <row r="1657" spans="1:14" x14ac:dyDescent="0.3">
      <c r="A1657" s="23" t="str">
        <f>VLOOKUP(C1657,销售员!A:C,3,0)</f>
        <v>陕豫鲁</v>
      </c>
      <c r="B1657" s="29">
        <v>819621</v>
      </c>
      <c r="C1657" s="16" t="s">
        <v>400</v>
      </c>
      <c r="D1657" s="17" t="s">
        <v>1923</v>
      </c>
      <c r="E1657" s="17" t="s">
        <v>4165</v>
      </c>
      <c r="F1657" s="16" t="s">
        <v>1924</v>
      </c>
      <c r="G1657" s="16" t="s">
        <v>1925</v>
      </c>
      <c r="H1657" s="16" t="s">
        <v>1926</v>
      </c>
      <c r="I1657" s="16" t="s">
        <v>4166</v>
      </c>
      <c r="J1657" s="16" t="s">
        <v>79</v>
      </c>
      <c r="K1657" s="16">
        <v>22145.08</v>
      </c>
      <c r="L1657" s="18">
        <v>24216.76</v>
      </c>
      <c r="M1657" s="15" t="s">
        <v>105</v>
      </c>
      <c r="N1657" s="19">
        <v>45677.634409722203</v>
      </c>
    </row>
    <row r="1658" spans="1:14" x14ac:dyDescent="0.3">
      <c r="A1658" s="23" t="str">
        <f>VLOOKUP(C1658,销售员!A:C,3,0)</f>
        <v>陕豫鲁</v>
      </c>
      <c r="B1658" s="29">
        <v>819621</v>
      </c>
      <c r="C1658" s="16" t="s">
        <v>400</v>
      </c>
      <c r="D1658" s="17" t="s">
        <v>1923</v>
      </c>
      <c r="E1658" s="17" t="s">
        <v>4165</v>
      </c>
      <c r="F1658" s="16" t="s">
        <v>1924</v>
      </c>
      <c r="G1658" s="16" t="s">
        <v>1925</v>
      </c>
      <c r="H1658" s="16" t="s">
        <v>1926</v>
      </c>
      <c r="I1658" s="16" t="s">
        <v>4167</v>
      </c>
      <c r="J1658" s="16" t="s">
        <v>79</v>
      </c>
      <c r="K1658" s="16">
        <v>0</v>
      </c>
      <c r="M1658" s="15" t="s">
        <v>105</v>
      </c>
      <c r="N1658" s="19">
        <v>45677.634409722203</v>
      </c>
    </row>
    <row r="1659" spans="1:14" x14ac:dyDescent="0.3">
      <c r="A1659" s="23" t="str">
        <f>VLOOKUP(C1659,销售员!A:C,3,0)</f>
        <v>陕豫鲁</v>
      </c>
      <c r="B1659" s="29">
        <v>819621</v>
      </c>
      <c r="C1659" s="16" t="s">
        <v>400</v>
      </c>
      <c r="D1659" s="17" t="s">
        <v>1923</v>
      </c>
      <c r="E1659" s="17" t="s">
        <v>4165</v>
      </c>
      <c r="F1659" s="16" t="s">
        <v>1924</v>
      </c>
      <c r="G1659" s="16" t="s">
        <v>1925</v>
      </c>
      <c r="H1659" s="16" t="s">
        <v>1926</v>
      </c>
      <c r="I1659" s="16" t="s">
        <v>4161</v>
      </c>
      <c r="J1659" s="16" t="s">
        <v>79</v>
      </c>
      <c r="K1659" s="16">
        <v>287.88603999999998</v>
      </c>
      <c r="M1659" s="15" t="s">
        <v>105</v>
      </c>
      <c r="N1659" s="19">
        <v>45677.634409722203</v>
      </c>
    </row>
    <row r="1660" spans="1:14" x14ac:dyDescent="0.3">
      <c r="A1660" s="23" t="str">
        <f>VLOOKUP(C1660,销售员!A:C,3,0)</f>
        <v>陕豫鲁</v>
      </c>
      <c r="B1660" s="29">
        <v>819621</v>
      </c>
      <c r="C1660" s="16" t="s">
        <v>400</v>
      </c>
      <c r="D1660" s="17" t="s">
        <v>1923</v>
      </c>
      <c r="E1660" s="17" t="s">
        <v>4165</v>
      </c>
      <c r="F1660" s="16" t="s">
        <v>1924</v>
      </c>
      <c r="G1660" s="16" t="s">
        <v>1925</v>
      </c>
      <c r="H1660" s="16" t="s">
        <v>1926</v>
      </c>
      <c r="I1660" s="16" t="s">
        <v>4160</v>
      </c>
      <c r="J1660" s="16" t="s">
        <v>79</v>
      </c>
      <c r="K1660" s="16">
        <v>332.17619999999999</v>
      </c>
      <c r="M1660" s="15" t="s">
        <v>105</v>
      </c>
      <c r="N1660" s="19">
        <v>45677.634409722203</v>
      </c>
    </row>
    <row r="1661" spans="1:14" x14ac:dyDescent="0.3">
      <c r="A1661" s="23" t="str">
        <f>VLOOKUP(C1661,销售员!A:C,3,0)</f>
        <v>广深</v>
      </c>
      <c r="B1661" s="29">
        <v>819819</v>
      </c>
      <c r="C1661" s="16" t="s">
        <v>238</v>
      </c>
      <c r="D1661" s="17" t="s">
        <v>1955</v>
      </c>
      <c r="E1661" s="17" t="s">
        <v>4171</v>
      </c>
      <c r="F1661" s="16" t="s">
        <v>1831</v>
      </c>
      <c r="G1661" s="16" t="s">
        <v>1956</v>
      </c>
      <c r="H1661" s="16" t="s">
        <v>1957</v>
      </c>
      <c r="I1661" s="16" t="s">
        <v>4158</v>
      </c>
      <c r="J1661" s="16" t="s">
        <v>79</v>
      </c>
      <c r="K1661" s="16">
        <v>379297.86</v>
      </c>
      <c r="L1661" s="18">
        <v>421555.39</v>
      </c>
      <c r="M1661" s="15" t="s">
        <v>94</v>
      </c>
      <c r="N1661" s="19">
        <v>45681.5082638889</v>
      </c>
    </row>
    <row r="1662" spans="1:14" x14ac:dyDescent="0.3">
      <c r="A1662" s="23" t="str">
        <f>VLOOKUP(C1662,销售员!A:C,3,0)</f>
        <v>广深</v>
      </c>
      <c r="B1662" s="29">
        <v>819819</v>
      </c>
      <c r="C1662" s="16" t="s">
        <v>238</v>
      </c>
      <c r="D1662" s="17" t="s">
        <v>1955</v>
      </c>
      <c r="E1662" s="17" t="s">
        <v>4171</v>
      </c>
      <c r="F1662" s="16" t="s">
        <v>1831</v>
      </c>
      <c r="G1662" s="16" t="s">
        <v>1956</v>
      </c>
      <c r="H1662" s="16" t="s">
        <v>1957</v>
      </c>
      <c r="I1662" s="16" t="s">
        <v>4159</v>
      </c>
      <c r="J1662" s="16" t="s">
        <v>79</v>
      </c>
      <c r="K1662" s="16">
        <v>23476.85</v>
      </c>
      <c r="M1662" s="15" t="s">
        <v>94</v>
      </c>
      <c r="N1662" s="19">
        <v>45681.5082638889</v>
      </c>
    </row>
    <row r="1663" spans="1:14" x14ac:dyDescent="0.3">
      <c r="A1663" s="23" t="str">
        <f>VLOOKUP(C1663,销售员!A:C,3,0)</f>
        <v>广深</v>
      </c>
      <c r="B1663" s="29">
        <v>819819</v>
      </c>
      <c r="C1663" s="16" t="s">
        <v>238</v>
      </c>
      <c r="D1663" s="17" t="s">
        <v>1955</v>
      </c>
      <c r="E1663" s="17" t="s">
        <v>4171</v>
      </c>
      <c r="F1663" s="16" t="s">
        <v>1831</v>
      </c>
      <c r="G1663" s="16" t="s">
        <v>1956</v>
      </c>
      <c r="H1663" s="16" t="s">
        <v>1957</v>
      </c>
      <c r="I1663" s="16" t="s">
        <v>4161</v>
      </c>
      <c r="J1663" s="16" t="s">
        <v>79</v>
      </c>
      <c r="K1663" s="16">
        <v>0</v>
      </c>
      <c r="M1663" s="15" t="s">
        <v>94</v>
      </c>
      <c r="N1663" s="19">
        <v>45681.5082638889</v>
      </c>
    </row>
    <row r="1664" spans="1:14" x14ac:dyDescent="0.3">
      <c r="A1664" s="23" t="str">
        <f>VLOOKUP(C1664,销售员!A:C,3,0)</f>
        <v>广深</v>
      </c>
      <c r="B1664" s="29">
        <v>819819</v>
      </c>
      <c r="C1664" s="16" t="s">
        <v>238</v>
      </c>
      <c r="D1664" s="17" t="s">
        <v>1955</v>
      </c>
      <c r="E1664" s="17" t="s">
        <v>4171</v>
      </c>
      <c r="F1664" s="16" t="s">
        <v>1831</v>
      </c>
      <c r="G1664" s="16" t="s">
        <v>1956</v>
      </c>
      <c r="H1664" s="16" t="s">
        <v>1957</v>
      </c>
      <c r="I1664" s="16" t="s">
        <v>4160</v>
      </c>
      <c r="J1664" s="16" t="s">
        <v>79</v>
      </c>
      <c r="K1664" s="16">
        <v>6134.34</v>
      </c>
      <c r="M1664" s="15" t="s">
        <v>94</v>
      </c>
      <c r="N1664" s="19">
        <v>45681.5082638889</v>
      </c>
    </row>
    <row r="1665" spans="1:14" x14ac:dyDescent="0.3">
      <c r="A1665" s="23" t="str">
        <f>VLOOKUP(C1665,销售员!A:C,3,0)</f>
        <v>京津冀</v>
      </c>
      <c r="B1665" s="29">
        <v>819639</v>
      </c>
      <c r="C1665" s="16" t="s">
        <v>485</v>
      </c>
      <c r="D1665" s="17" t="s">
        <v>553</v>
      </c>
      <c r="E1665" s="17" t="s">
        <v>4165</v>
      </c>
      <c r="F1665" s="16" t="s">
        <v>554</v>
      </c>
      <c r="G1665" s="16" t="s">
        <v>555</v>
      </c>
      <c r="H1665" s="16" t="s">
        <v>556</v>
      </c>
      <c r="I1665" s="16" t="s">
        <v>4158</v>
      </c>
      <c r="J1665" s="16" t="s">
        <v>79</v>
      </c>
      <c r="K1665" s="16">
        <v>117176.74</v>
      </c>
      <c r="L1665" s="18">
        <v>155369.28</v>
      </c>
      <c r="M1665" s="15" t="s">
        <v>127</v>
      </c>
      <c r="N1665" s="19">
        <v>45677.657303240703</v>
      </c>
    </row>
    <row r="1666" spans="1:14" x14ac:dyDescent="0.3">
      <c r="A1666" s="23" t="str">
        <f>VLOOKUP(C1666,销售员!A:C,3,0)</f>
        <v>京津冀</v>
      </c>
      <c r="B1666" s="29">
        <v>819639</v>
      </c>
      <c r="C1666" s="16" t="s">
        <v>485</v>
      </c>
      <c r="D1666" s="17" t="s">
        <v>553</v>
      </c>
      <c r="E1666" s="17" t="s">
        <v>4165</v>
      </c>
      <c r="F1666" s="16" t="s">
        <v>554</v>
      </c>
      <c r="G1666" s="16" t="s">
        <v>555</v>
      </c>
      <c r="H1666" s="16" t="s">
        <v>556</v>
      </c>
      <c r="I1666" s="16" t="s">
        <v>4159</v>
      </c>
      <c r="J1666" s="16" t="s">
        <v>79</v>
      </c>
      <c r="K1666" s="16">
        <v>27969.83</v>
      </c>
      <c r="M1666" s="15" t="s">
        <v>127</v>
      </c>
      <c r="N1666" s="19">
        <v>45677.657303240703</v>
      </c>
    </row>
    <row r="1667" spans="1:14" x14ac:dyDescent="0.3">
      <c r="A1667" s="23" t="str">
        <f>VLOOKUP(C1667,销售员!A:C,3,0)</f>
        <v>京津冀</v>
      </c>
      <c r="B1667" s="29">
        <v>819639</v>
      </c>
      <c r="C1667" s="16" t="s">
        <v>485</v>
      </c>
      <c r="D1667" s="17" t="s">
        <v>553</v>
      </c>
      <c r="E1667" s="17" t="s">
        <v>4165</v>
      </c>
      <c r="F1667" s="16" t="s">
        <v>554</v>
      </c>
      <c r="G1667" s="16" t="s">
        <v>555</v>
      </c>
      <c r="H1667" s="16" t="s">
        <v>556</v>
      </c>
      <c r="I1667" s="16" t="s">
        <v>4161</v>
      </c>
      <c r="J1667" s="16" t="s">
        <v>79</v>
      </c>
      <c r="K1667" s="16">
        <v>1020.46</v>
      </c>
      <c r="M1667" s="15" t="s">
        <v>127</v>
      </c>
      <c r="N1667" s="19">
        <v>45677.657303240703</v>
      </c>
    </row>
    <row r="1668" spans="1:14" x14ac:dyDescent="0.3">
      <c r="A1668" s="23" t="str">
        <f>VLOOKUP(C1668,销售员!A:C,3,0)</f>
        <v>京津冀</v>
      </c>
      <c r="B1668" s="29">
        <v>819639</v>
      </c>
      <c r="C1668" s="16" t="s">
        <v>485</v>
      </c>
      <c r="D1668" s="17" t="s">
        <v>553</v>
      </c>
      <c r="E1668" s="17" t="s">
        <v>4165</v>
      </c>
      <c r="F1668" s="16" t="s">
        <v>554</v>
      </c>
      <c r="G1668" s="16" t="s">
        <v>555</v>
      </c>
      <c r="H1668" s="16" t="s">
        <v>556</v>
      </c>
      <c r="I1668" s="16" t="s">
        <v>4160</v>
      </c>
      <c r="J1668" s="16" t="s">
        <v>79</v>
      </c>
      <c r="K1668" s="16">
        <v>2210.48</v>
      </c>
      <c r="M1668" s="15" t="s">
        <v>127</v>
      </c>
      <c r="N1668" s="19">
        <v>45677.657303240703</v>
      </c>
    </row>
    <row r="1669" spans="1:14" x14ac:dyDescent="0.3">
      <c r="A1669" s="23" t="str">
        <f>VLOOKUP(C1669,销售员!A:C,3,0)</f>
        <v>沪浙</v>
      </c>
      <c r="B1669" s="29">
        <v>819610</v>
      </c>
      <c r="C1669" s="16" t="s">
        <v>164</v>
      </c>
      <c r="D1669" s="17" t="s">
        <v>1944</v>
      </c>
      <c r="E1669" s="17" t="s">
        <v>4165</v>
      </c>
      <c r="F1669" s="16" t="s">
        <v>1872</v>
      </c>
      <c r="G1669" s="16" t="s">
        <v>1945</v>
      </c>
      <c r="H1669" s="16" t="s">
        <v>1941</v>
      </c>
      <c r="I1669" s="16" t="s">
        <v>4166</v>
      </c>
      <c r="J1669" s="16" t="s">
        <v>79</v>
      </c>
      <c r="K1669" s="16">
        <v>53197.11</v>
      </c>
      <c r="L1669" s="18">
        <v>57296.9</v>
      </c>
      <c r="M1669" s="15" t="s">
        <v>1262</v>
      </c>
      <c r="N1669" s="19">
        <v>45677.657928240696</v>
      </c>
    </row>
    <row r="1670" spans="1:14" x14ac:dyDescent="0.3">
      <c r="A1670" s="23" t="str">
        <f>VLOOKUP(C1670,销售员!A:C,3,0)</f>
        <v>沪浙</v>
      </c>
      <c r="B1670" s="29">
        <v>819610</v>
      </c>
      <c r="C1670" s="16" t="s">
        <v>164</v>
      </c>
      <c r="D1670" s="17" t="s">
        <v>1944</v>
      </c>
      <c r="E1670" s="17" t="s">
        <v>4165</v>
      </c>
      <c r="F1670" s="16" t="s">
        <v>1872</v>
      </c>
      <c r="G1670" s="16" t="s">
        <v>1945</v>
      </c>
      <c r="H1670" s="16" t="s">
        <v>1941</v>
      </c>
      <c r="I1670" s="16" t="s">
        <v>4167</v>
      </c>
      <c r="J1670" s="16" t="s">
        <v>79</v>
      </c>
      <c r="K1670" s="16">
        <v>0</v>
      </c>
      <c r="M1670" s="15" t="s">
        <v>1262</v>
      </c>
      <c r="N1670" s="19">
        <v>45677.657928240696</v>
      </c>
    </row>
    <row r="1671" spans="1:14" x14ac:dyDescent="0.3">
      <c r="A1671" s="23" t="str">
        <f>VLOOKUP(C1671,销售员!A:C,3,0)</f>
        <v>沪浙</v>
      </c>
      <c r="B1671" s="29">
        <v>819610</v>
      </c>
      <c r="C1671" s="16" t="s">
        <v>164</v>
      </c>
      <c r="D1671" s="17" t="s">
        <v>1944</v>
      </c>
      <c r="E1671" s="17" t="s">
        <v>4165</v>
      </c>
      <c r="F1671" s="16" t="s">
        <v>1872</v>
      </c>
      <c r="G1671" s="16" t="s">
        <v>1945</v>
      </c>
      <c r="H1671" s="16" t="s">
        <v>1941</v>
      </c>
      <c r="I1671" s="16" t="s">
        <v>4161</v>
      </c>
      <c r="J1671" s="16" t="s">
        <v>79</v>
      </c>
      <c r="K1671" s="16">
        <v>691.56242999999995</v>
      </c>
      <c r="M1671" s="15" t="s">
        <v>1262</v>
      </c>
      <c r="N1671" s="19">
        <v>45677.657928240696</v>
      </c>
    </row>
    <row r="1672" spans="1:14" x14ac:dyDescent="0.3">
      <c r="A1672" s="23" t="str">
        <f>VLOOKUP(C1672,销售员!A:C,3,0)</f>
        <v>沪浙</v>
      </c>
      <c r="B1672" s="29">
        <v>819610</v>
      </c>
      <c r="C1672" s="16" t="s">
        <v>164</v>
      </c>
      <c r="D1672" s="17" t="s">
        <v>1944</v>
      </c>
      <c r="E1672" s="17" t="s">
        <v>4165</v>
      </c>
      <c r="F1672" s="16" t="s">
        <v>1872</v>
      </c>
      <c r="G1672" s="16" t="s">
        <v>1945</v>
      </c>
      <c r="H1672" s="16" t="s">
        <v>1941</v>
      </c>
      <c r="I1672" s="16" t="s">
        <v>4160</v>
      </c>
      <c r="J1672" s="16" t="s">
        <v>79</v>
      </c>
      <c r="K1672" s="16">
        <v>797.95664999999997</v>
      </c>
      <c r="M1672" s="15" t="s">
        <v>1262</v>
      </c>
      <c r="N1672" s="19">
        <v>45677.657928240696</v>
      </c>
    </row>
    <row r="1673" spans="1:14" x14ac:dyDescent="0.3">
      <c r="A1673" s="23" t="str">
        <f>VLOOKUP(C1673,销售员!A:C,3,0)</f>
        <v>沪浙</v>
      </c>
      <c r="B1673" s="29">
        <v>819521</v>
      </c>
      <c r="C1673" s="16" t="s">
        <v>164</v>
      </c>
      <c r="D1673" s="17" t="s">
        <v>1939</v>
      </c>
      <c r="E1673" s="17" t="s">
        <v>4165</v>
      </c>
      <c r="F1673" s="16" t="s">
        <v>1872</v>
      </c>
      <c r="G1673" s="16" t="s">
        <v>1940</v>
      </c>
      <c r="H1673" s="16" t="s">
        <v>1941</v>
      </c>
      <c r="I1673" s="16" t="s">
        <v>4158</v>
      </c>
      <c r="J1673" s="16" t="s">
        <v>79</v>
      </c>
      <c r="K1673" s="16">
        <v>5861279.9900000002</v>
      </c>
      <c r="L1673" s="18">
        <v>11780635.439999999</v>
      </c>
      <c r="M1673" s="15" t="s">
        <v>1262</v>
      </c>
      <c r="N1673" s="19">
        <v>45677.658923611103</v>
      </c>
    </row>
    <row r="1674" spans="1:14" x14ac:dyDescent="0.3">
      <c r="A1674" s="23" t="str">
        <f>VLOOKUP(C1674,销售员!A:C,3,0)</f>
        <v>沪浙</v>
      </c>
      <c r="B1674" s="29">
        <v>819521</v>
      </c>
      <c r="C1674" s="16" t="s">
        <v>164</v>
      </c>
      <c r="D1674" s="17" t="s">
        <v>1939</v>
      </c>
      <c r="E1674" s="17" t="s">
        <v>4165</v>
      </c>
      <c r="F1674" s="16" t="s">
        <v>1872</v>
      </c>
      <c r="G1674" s="16" t="s">
        <v>1940</v>
      </c>
      <c r="H1674" s="16" t="s">
        <v>1941</v>
      </c>
      <c r="I1674" s="16" t="s">
        <v>4159</v>
      </c>
      <c r="J1674" s="16" t="s">
        <v>79</v>
      </c>
      <c r="K1674" s="16">
        <v>5369210.0999999996</v>
      </c>
      <c r="M1674" s="15" t="s">
        <v>1262</v>
      </c>
      <c r="N1674" s="19">
        <v>45677.658923611103</v>
      </c>
    </row>
    <row r="1675" spans="1:14" x14ac:dyDescent="0.3">
      <c r="A1675" s="23" t="str">
        <f>VLOOKUP(C1675,销售员!A:C,3,0)</f>
        <v>沪浙</v>
      </c>
      <c r="B1675" s="29">
        <v>819521</v>
      </c>
      <c r="C1675" s="16" t="s">
        <v>164</v>
      </c>
      <c r="D1675" s="17" t="s">
        <v>1939</v>
      </c>
      <c r="E1675" s="17" t="s">
        <v>4165</v>
      </c>
      <c r="F1675" s="16" t="s">
        <v>1872</v>
      </c>
      <c r="G1675" s="16" t="s">
        <v>1940</v>
      </c>
      <c r="H1675" s="16" t="s">
        <v>1941</v>
      </c>
      <c r="I1675" s="16" t="s">
        <v>4161</v>
      </c>
      <c r="J1675" s="16" t="s">
        <v>79</v>
      </c>
      <c r="K1675" s="16">
        <v>0</v>
      </c>
      <c r="M1675" s="15" t="s">
        <v>1262</v>
      </c>
      <c r="N1675" s="19">
        <v>45677.658923611103</v>
      </c>
    </row>
    <row r="1676" spans="1:14" x14ac:dyDescent="0.3">
      <c r="A1676" s="23" t="str">
        <f>VLOOKUP(C1676,销售员!A:C,3,0)</f>
        <v>沪浙</v>
      </c>
      <c r="B1676" s="29">
        <v>819521</v>
      </c>
      <c r="C1676" s="16" t="s">
        <v>164</v>
      </c>
      <c r="D1676" s="17" t="s">
        <v>1939</v>
      </c>
      <c r="E1676" s="17" t="s">
        <v>4165</v>
      </c>
      <c r="F1676" s="16" t="s">
        <v>1872</v>
      </c>
      <c r="G1676" s="16" t="s">
        <v>1940</v>
      </c>
      <c r="H1676" s="16" t="s">
        <v>1941</v>
      </c>
      <c r="I1676" s="16" t="s">
        <v>4160</v>
      </c>
      <c r="J1676" s="16" t="s">
        <v>79</v>
      </c>
      <c r="K1676" s="16">
        <v>171037.12</v>
      </c>
      <c r="M1676" s="15" t="s">
        <v>1262</v>
      </c>
      <c r="N1676" s="19">
        <v>45677.658923611103</v>
      </c>
    </row>
    <row r="1677" spans="1:14" x14ac:dyDescent="0.3">
      <c r="A1677" s="23" t="str">
        <f>VLOOKUP(C1677,销售员!A:C,3,0)</f>
        <v>沪浙</v>
      </c>
      <c r="B1677" s="29">
        <v>819430</v>
      </c>
      <c r="C1677" s="16" t="s">
        <v>1947</v>
      </c>
      <c r="D1677" s="17" t="s">
        <v>1948</v>
      </c>
      <c r="E1677" s="17" t="s">
        <v>4168</v>
      </c>
      <c r="F1677" s="16" t="s">
        <v>1949</v>
      </c>
      <c r="G1677" s="16" t="s">
        <v>1950</v>
      </c>
      <c r="H1677" s="16" t="s">
        <v>1951</v>
      </c>
      <c r="I1677" s="16" t="s">
        <v>4158</v>
      </c>
      <c r="J1677" s="16" t="s">
        <v>79</v>
      </c>
      <c r="K1677" s="16">
        <v>311246.8</v>
      </c>
      <c r="L1677" s="18">
        <v>328005</v>
      </c>
      <c r="M1677" s="15" t="s">
        <v>1262</v>
      </c>
      <c r="N1677" s="19">
        <v>45677.673877314803</v>
      </c>
    </row>
    <row r="1678" spans="1:14" x14ac:dyDescent="0.3">
      <c r="A1678" s="23" t="str">
        <f>VLOOKUP(C1678,销售员!A:C,3,0)</f>
        <v>沪浙</v>
      </c>
      <c r="B1678" s="29">
        <v>819430</v>
      </c>
      <c r="C1678" s="16" t="s">
        <v>1947</v>
      </c>
      <c r="D1678" s="17" t="s">
        <v>1948</v>
      </c>
      <c r="E1678" s="17" t="s">
        <v>4168</v>
      </c>
      <c r="F1678" s="16" t="s">
        <v>1949</v>
      </c>
      <c r="G1678" s="16" t="s">
        <v>1950</v>
      </c>
      <c r="H1678" s="16" t="s">
        <v>1951</v>
      </c>
      <c r="I1678" s="16" t="s">
        <v>4159</v>
      </c>
      <c r="J1678" s="16" t="s">
        <v>79</v>
      </c>
      <c r="K1678" s="16">
        <v>0</v>
      </c>
      <c r="M1678" s="15" t="s">
        <v>1262</v>
      </c>
      <c r="N1678" s="19">
        <v>45677.673877314803</v>
      </c>
    </row>
    <row r="1679" spans="1:14" x14ac:dyDescent="0.3">
      <c r="A1679" s="23" t="str">
        <f>VLOOKUP(C1679,销售员!A:C,3,0)</f>
        <v>沪浙</v>
      </c>
      <c r="B1679" s="29">
        <v>819430</v>
      </c>
      <c r="C1679" s="16" t="s">
        <v>1947</v>
      </c>
      <c r="D1679" s="17" t="s">
        <v>1948</v>
      </c>
      <c r="E1679" s="17" t="s">
        <v>4168</v>
      </c>
      <c r="F1679" s="16" t="s">
        <v>1949</v>
      </c>
      <c r="G1679" s="16" t="s">
        <v>1950</v>
      </c>
      <c r="H1679" s="16" t="s">
        <v>1951</v>
      </c>
      <c r="I1679" s="16" t="s">
        <v>4161</v>
      </c>
      <c r="J1679" s="16" t="s">
        <v>79</v>
      </c>
      <c r="K1679" s="16">
        <v>2179.1</v>
      </c>
      <c r="M1679" s="15" t="s">
        <v>1262</v>
      </c>
      <c r="N1679" s="19">
        <v>45677.673877314803</v>
      </c>
    </row>
    <row r="1680" spans="1:14" x14ac:dyDescent="0.3">
      <c r="A1680" s="23" t="str">
        <f>VLOOKUP(C1680,销售员!A:C,3,0)</f>
        <v>沪浙</v>
      </c>
      <c r="B1680" s="29">
        <v>819430</v>
      </c>
      <c r="C1680" s="16" t="s">
        <v>1947</v>
      </c>
      <c r="D1680" s="17" t="s">
        <v>1948</v>
      </c>
      <c r="E1680" s="17" t="s">
        <v>4168</v>
      </c>
      <c r="F1680" s="16" t="s">
        <v>1949</v>
      </c>
      <c r="G1680" s="16" t="s">
        <v>1950</v>
      </c>
      <c r="H1680" s="16" t="s">
        <v>1951</v>
      </c>
      <c r="I1680" s="16" t="s">
        <v>4160</v>
      </c>
      <c r="J1680" s="16" t="s">
        <v>79</v>
      </c>
      <c r="K1680" s="16">
        <v>4739.3999999999996</v>
      </c>
      <c r="M1680" s="15" t="s">
        <v>1262</v>
      </c>
      <c r="N1680" s="19">
        <v>45677.673877314803</v>
      </c>
    </row>
    <row r="1681" spans="1:14" x14ac:dyDescent="0.3">
      <c r="A1681" s="23" t="str">
        <f>VLOOKUP(C1681,销售员!A:C,3,0)</f>
        <v>京津冀</v>
      </c>
      <c r="B1681" s="29">
        <v>819279</v>
      </c>
      <c r="C1681" s="16" t="s">
        <v>260</v>
      </c>
      <c r="D1681" s="17" t="s">
        <v>317</v>
      </c>
      <c r="E1681" s="17" t="s">
        <v>4165</v>
      </c>
      <c r="F1681" s="16" t="s">
        <v>318</v>
      </c>
      <c r="G1681" s="16" t="s">
        <v>319</v>
      </c>
      <c r="H1681" s="16" t="s">
        <v>320</v>
      </c>
      <c r="I1681" s="16" t="s">
        <v>4158</v>
      </c>
      <c r="J1681" s="16" t="s">
        <v>79</v>
      </c>
      <c r="K1681" s="16">
        <v>1446797.82</v>
      </c>
      <c r="L1681" s="18">
        <v>1558300</v>
      </c>
      <c r="M1681" s="15" t="s">
        <v>127</v>
      </c>
      <c r="N1681" s="19">
        <v>45677.678645833301</v>
      </c>
    </row>
    <row r="1682" spans="1:14" x14ac:dyDescent="0.3">
      <c r="A1682" s="23" t="str">
        <f>VLOOKUP(C1682,销售员!A:C,3,0)</f>
        <v>京津冀</v>
      </c>
      <c r="B1682" s="29">
        <v>819279</v>
      </c>
      <c r="C1682" s="16" t="s">
        <v>260</v>
      </c>
      <c r="D1682" s="17" t="s">
        <v>317</v>
      </c>
      <c r="E1682" s="17" t="s">
        <v>4165</v>
      </c>
      <c r="F1682" s="16" t="s">
        <v>318</v>
      </c>
      <c r="G1682" s="16" t="s">
        <v>319</v>
      </c>
      <c r="H1682" s="16" t="s">
        <v>320</v>
      </c>
      <c r="I1682" s="16" t="s">
        <v>4159</v>
      </c>
      <c r="J1682" s="16" t="s">
        <v>79</v>
      </c>
      <c r="K1682" s="16">
        <v>0</v>
      </c>
      <c r="M1682" s="15" t="s">
        <v>127</v>
      </c>
      <c r="N1682" s="19">
        <v>45677.678645833301</v>
      </c>
    </row>
    <row r="1683" spans="1:14" x14ac:dyDescent="0.3">
      <c r="A1683" s="23" t="str">
        <f>VLOOKUP(C1683,销售员!A:C,3,0)</f>
        <v>京津冀</v>
      </c>
      <c r="B1683" s="29">
        <v>819279</v>
      </c>
      <c r="C1683" s="16" t="s">
        <v>260</v>
      </c>
      <c r="D1683" s="17" t="s">
        <v>317</v>
      </c>
      <c r="E1683" s="17" t="s">
        <v>4165</v>
      </c>
      <c r="F1683" s="16" t="s">
        <v>318</v>
      </c>
      <c r="G1683" s="16" t="s">
        <v>319</v>
      </c>
      <c r="H1683" s="16" t="s">
        <v>320</v>
      </c>
      <c r="I1683" s="16" t="s">
        <v>4161</v>
      </c>
      <c r="J1683" s="16" t="s">
        <v>79</v>
      </c>
      <c r="K1683" s="16">
        <v>19346.330000000002</v>
      </c>
      <c r="M1683" s="15" t="s">
        <v>127</v>
      </c>
      <c r="N1683" s="19">
        <v>45677.678645833301</v>
      </c>
    </row>
    <row r="1684" spans="1:14" x14ac:dyDescent="0.3">
      <c r="A1684" s="23" t="str">
        <f>VLOOKUP(C1684,销售员!A:C,3,0)</f>
        <v>京津冀</v>
      </c>
      <c r="B1684" s="29">
        <v>819279</v>
      </c>
      <c r="C1684" s="16" t="s">
        <v>260</v>
      </c>
      <c r="D1684" s="17" t="s">
        <v>317</v>
      </c>
      <c r="E1684" s="17" t="s">
        <v>4165</v>
      </c>
      <c r="F1684" s="16" t="s">
        <v>318</v>
      </c>
      <c r="G1684" s="16" t="s">
        <v>319</v>
      </c>
      <c r="H1684" s="16" t="s">
        <v>320</v>
      </c>
      <c r="I1684" s="16" t="s">
        <v>4160</v>
      </c>
      <c r="J1684" s="16" t="s">
        <v>79</v>
      </c>
      <c r="K1684" s="16">
        <v>22032.35</v>
      </c>
      <c r="M1684" s="15" t="s">
        <v>127</v>
      </c>
      <c r="N1684" s="19">
        <v>45677.678645833301</v>
      </c>
    </row>
    <row r="1685" spans="1:14" x14ac:dyDescent="0.3">
      <c r="A1685" s="23" t="str">
        <f>VLOOKUP(C1685,销售员!A:C,3,0)</f>
        <v>京津冀</v>
      </c>
      <c r="B1685" s="29">
        <v>819684</v>
      </c>
      <c r="C1685" s="16" t="s">
        <v>485</v>
      </c>
      <c r="D1685" s="17" t="s">
        <v>628</v>
      </c>
      <c r="E1685" s="17" t="s">
        <v>4165</v>
      </c>
      <c r="F1685" s="16" t="s">
        <v>629</v>
      </c>
      <c r="G1685" s="16" t="s">
        <v>630</v>
      </c>
      <c r="H1685" s="16" t="s">
        <v>631</v>
      </c>
      <c r="I1685" s="16" t="s">
        <v>4158</v>
      </c>
      <c r="J1685" s="16" t="s">
        <v>79</v>
      </c>
      <c r="K1685" s="16">
        <v>55974.16</v>
      </c>
      <c r="L1685" s="18">
        <v>63012.34</v>
      </c>
      <c r="M1685" s="15" t="s">
        <v>127</v>
      </c>
      <c r="N1685" s="19">
        <v>45677.749976851897</v>
      </c>
    </row>
    <row r="1686" spans="1:14" x14ac:dyDescent="0.3">
      <c r="A1686" s="23" t="str">
        <f>VLOOKUP(C1686,销售员!A:C,3,0)</f>
        <v>京津冀</v>
      </c>
      <c r="B1686" s="29">
        <v>819684</v>
      </c>
      <c r="C1686" s="16" t="s">
        <v>485</v>
      </c>
      <c r="D1686" s="17" t="s">
        <v>628</v>
      </c>
      <c r="E1686" s="17" t="s">
        <v>4165</v>
      </c>
      <c r="F1686" s="16" t="s">
        <v>629</v>
      </c>
      <c r="G1686" s="16" t="s">
        <v>630</v>
      </c>
      <c r="H1686" s="16" t="s">
        <v>631</v>
      </c>
      <c r="I1686" s="16" t="s">
        <v>4159</v>
      </c>
      <c r="J1686" s="16" t="s">
        <v>79</v>
      </c>
      <c r="K1686" s="16">
        <v>2562.71</v>
      </c>
      <c r="M1686" s="15" t="s">
        <v>127</v>
      </c>
      <c r="N1686" s="19">
        <v>45677.749976851897</v>
      </c>
    </row>
    <row r="1687" spans="1:14" x14ac:dyDescent="0.3">
      <c r="A1687" s="23" t="str">
        <f>VLOOKUP(C1687,销售员!A:C,3,0)</f>
        <v>京津冀</v>
      </c>
      <c r="B1687" s="29">
        <v>819684</v>
      </c>
      <c r="C1687" s="16" t="s">
        <v>485</v>
      </c>
      <c r="D1687" s="17" t="s">
        <v>628</v>
      </c>
      <c r="E1687" s="17" t="s">
        <v>4165</v>
      </c>
      <c r="F1687" s="16" t="s">
        <v>629</v>
      </c>
      <c r="G1687" s="16" t="s">
        <v>630</v>
      </c>
      <c r="H1687" s="16" t="s">
        <v>631</v>
      </c>
      <c r="I1687" s="16" t="s">
        <v>4161</v>
      </c>
      <c r="J1687" s="16" t="s">
        <v>79</v>
      </c>
      <c r="K1687" s="16">
        <v>748.48</v>
      </c>
      <c r="M1687" s="15" t="s">
        <v>127</v>
      </c>
      <c r="N1687" s="19">
        <v>45677.749976851897</v>
      </c>
    </row>
    <row r="1688" spans="1:14" x14ac:dyDescent="0.3">
      <c r="A1688" s="23" t="str">
        <f>VLOOKUP(C1688,销售员!A:C,3,0)</f>
        <v>京津冀</v>
      </c>
      <c r="B1688" s="29">
        <v>819684</v>
      </c>
      <c r="C1688" s="16" t="s">
        <v>485</v>
      </c>
      <c r="D1688" s="17" t="s">
        <v>628</v>
      </c>
      <c r="E1688" s="17" t="s">
        <v>4165</v>
      </c>
      <c r="F1688" s="16" t="s">
        <v>629</v>
      </c>
      <c r="G1688" s="16" t="s">
        <v>630</v>
      </c>
      <c r="H1688" s="16" t="s">
        <v>631</v>
      </c>
      <c r="I1688" s="16" t="s">
        <v>4160</v>
      </c>
      <c r="J1688" s="16" t="s">
        <v>79</v>
      </c>
      <c r="K1688" s="16">
        <v>891.43</v>
      </c>
      <c r="M1688" s="15" t="s">
        <v>127</v>
      </c>
      <c r="N1688" s="19">
        <v>45677.749976851897</v>
      </c>
    </row>
    <row r="1689" spans="1:14" x14ac:dyDescent="0.3">
      <c r="A1689" s="23" t="str">
        <f>VLOOKUP(C1689,销售员!A:C,3,0)</f>
        <v>沪浙</v>
      </c>
      <c r="B1689" s="29">
        <v>819620</v>
      </c>
      <c r="C1689" s="16" t="s">
        <v>338</v>
      </c>
      <c r="D1689" s="17" t="s">
        <v>1962</v>
      </c>
      <c r="E1689" s="17" t="s">
        <v>4172</v>
      </c>
      <c r="F1689" s="16" t="s">
        <v>1963</v>
      </c>
      <c r="G1689" s="16" t="s">
        <v>1964</v>
      </c>
      <c r="H1689" s="16" t="s">
        <v>1965</v>
      </c>
      <c r="I1689" s="16" t="s">
        <v>4158</v>
      </c>
      <c r="J1689" s="16" t="s">
        <v>79</v>
      </c>
      <c r="K1689" s="16">
        <v>26023.18</v>
      </c>
      <c r="L1689" s="18">
        <v>27664.38</v>
      </c>
      <c r="M1689" s="15" t="s">
        <v>1262</v>
      </c>
      <c r="N1689" s="19">
        <v>45678.393900463001</v>
      </c>
    </row>
    <row r="1690" spans="1:14" x14ac:dyDescent="0.3">
      <c r="A1690" s="23" t="str">
        <f>VLOOKUP(C1690,销售员!A:C,3,0)</f>
        <v>沪浙</v>
      </c>
      <c r="B1690" s="29">
        <v>819620</v>
      </c>
      <c r="C1690" s="16" t="s">
        <v>338</v>
      </c>
      <c r="D1690" s="17" t="s">
        <v>1962</v>
      </c>
      <c r="E1690" s="17" t="s">
        <v>4172</v>
      </c>
      <c r="F1690" s="16" t="s">
        <v>1963</v>
      </c>
      <c r="G1690" s="16" t="s">
        <v>1964</v>
      </c>
      <c r="H1690" s="16" t="s">
        <v>1965</v>
      </c>
      <c r="I1690" s="16" t="s">
        <v>4159</v>
      </c>
      <c r="J1690" s="16" t="s">
        <v>79</v>
      </c>
      <c r="K1690" s="16">
        <v>0</v>
      </c>
      <c r="M1690" s="15" t="s">
        <v>1262</v>
      </c>
      <c r="N1690" s="19">
        <v>45678.393900463001</v>
      </c>
    </row>
    <row r="1691" spans="1:14" x14ac:dyDescent="0.3">
      <c r="A1691" s="23" t="str">
        <f>VLOOKUP(C1691,销售员!A:C,3,0)</f>
        <v>沪浙</v>
      </c>
      <c r="B1691" s="29">
        <v>819620</v>
      </c>
      <c r="C1691" s="16" t="s">
        <v>338</v>
      </c>
      <c r="D1691" s="17" t="s">
        <v>1962</v>
      </c>
      <c r="E1691" s="17" t="s">
        <v>4172</v>
      </c>
      <c r="F1691" s="16" t="s">
        <v>1963</v>
      </c>
      <c r="G1691" s="16" t="s">
        <v>1964</v>
      </c>
      <c r="H1691" s="16" t="s">
        <v>1965</v>
      </c>
      <c r="I1691" s="16" t="s">
        <v>4161</v>
      </c>
      <c r="J1691" s="16" t="s">
        <v>79</v>
      </c>
      <c r="K1691" s="16">
        <v>0</v>
      </c>
      <c r="M1691" s="15" t="s">
        <v>1262</v>
      </c>
      <c r="N1691" s="19">
        <v>45678.393900463001</v>
      </c>
    </row>
    <row r="1692" spans="1:14" x14ac:dyDescent="0.3">
      <c r="A1692" s="23" t="str">
        <f>VLOOKUP(C1692,销售员!A:C,3,0)</f>
        <v>沪浙</v>
      </c>
      <c r="B1692" s="29">
        <v>819620</v>
      </c>
      <c r="C1692" s="16" t="s">
        <v>338</v>
      </c>
      <c r="D1692" s="17" t="s">
        <v>1962</v>
      </c>
      <c r="E1692" s="17" t="s">
        <v>4172</v>
      </c>
      <c r="F1692" s="16" t="s">
        <v>1963</v>
      </c>
      <c r="G1692" s="16" t="s">
        <v>1964</v>
      </c>
      <c r="H1692" s="16" t="s">
        <v>1965</v>
      </c>
      <c r="I1692" s="16" t="s">
        <v>4160</v>
      </c>
      <c r="J1692" s="16" t="s">
        <v>79</v>
      </c>
      <c r="K1692" s="16">
        <v>396.3</v>
      </c>
      <c r="M1692" s="15" t="s">
        <v>1262</v>
      </c>
      <c r="N1692" s="19">
        <v>45678.393900463001</v>
      </c>
    </row>
    <row r="1693" spans="1:14" x14ac:dyDescent="0.3">
      <c r="A1693" s="23" t="str">
        <f>VLOOKUP(C1693,销售员!A:C,3,0)</f>
        <v>陕豫鲁</v>
      </c>
      <c r="B1693" s="29">
        <v>819728</v>
      </c>
      <c r="C1693" s="16" t="s">
        <v>140</v>
      </c>
      <c r="D1693" s="17" t="s">
        <v>2156</v>
      </c>
      <c r="E1693" s="17" t="s">
        <v>4165</v>
      </c>
      <c r="F1693" s="16" t="s">
        <v>2157</v>
      </c>
      <c r="G1693" s="16" t="s">
        <v>2158</v>
      </c>
      <c r="H1693" s="16" t="s">
        <v>2159</v>
      </c>
      <c r="I1693" s="16" t="s">
        <v>4158</v>
      </c>
      <c r="J1693" s="16" t="s">
        <v>79</v>
      </c>
      <c r="K1693" s="16">
        <v>4246.16</v>
      </c>
      <c r="L1693" s="18">
        <v>4513.96</v>
      </c>
      <c r="M1693" s="15" t="s">
        <v>105</v>
      </c>
      <c r="N1693" s="19">
        <v>45678.402893518498</v>
      </c>
    </row>
    <row r="1694" spans="1:14" x14ac:dyDescent="0.3">
      <c r="A1694" s="23" t="str">
        <f>VLOOKUP(C1694,销售员!A:C,3,0)</f>
        <v>陕豫鲁</v>
      </c>
      <c r="B1694" s="29">
        <v>819728</v>
      </c>
      <c r="C1694" s="16" t="s">
        <v>140</v>
      </c>
      <c r="D1694" s="17" t="s">
        <v>2156</v>
      </c>
      <c r="E1694" s="17" t="s">
        <v>4165</v>
      </c>
      <c r="F1694" s="16" t="s">
        <v>2157</v>
      </c>
      <c r="G1694" s="16" t="s">
        <v>2158</v>
      </c>
      <c r="H1694" s="16" t="s">
        <v>2159</v>
      </c>
      <c r="I1694" s="16" t="s">
        <v>4159</v>
      </c>
      <c r="J1694" s="16" t="s">
        <v>79</v>
      </c>
      <c r="K1694" s="16">
        <v>0</v>
      </c>
      <c r="M1694" s="15" t="s">
        <v>105</v>
      </c>
      <c r="N1694" s="19">
        <v>45678.402893518498</v>
      </c>
    </row>
    <row r="1695" spans="1:14" x14ac:dyDescent="0.3">
      <c r="A1695" s="23" t="str">
        <f>VLOOKUP(C1695,销售员!A:C,3,0)</f>
        <v>陕豫鲁</v>
      </c>
      <c r="B1695" s="29">
        <v>819728</v>
      </c>
      <c r="C1695" s="16" t="s">
        <v>140</v>
      </c>
      <c r="D1695" s="17" t="s">
        <v>2156</v>
      </c>
      <c r="E1695" s="17" t="s">
        <v>4165</v>
      </c>
      <c r="F1695" s="16" t="s">
        <v>2157</v>
      </c>
      <c r="G1695" s="16" t="s">
        <v>2158</v>
      </c>
      <c r="H1695" s="16" t="s">
        <v>2159</v>
      </c>
      <c r="I1695" s="16" t="s">
        <v>4161</v>
      </c>
      <c r="J1695" s="16" t="s">
        <v>79</v>
      </c>
      <c r="K1695" s="16">
        <v>0</v>
      </c>
      <c r="M1695" s="15" t="s">
        <v>105</v>
      </c>
      <c r="N1695" s="19">
        <v>45678.402893518498</v>
      </c>
    </row>
    <row r="1696" spans="1:14" x14ac:dyDescent="0.3">
      <c r="A1696" s="23" t="str">
        <f>VLOOKUP(C1696,销售员!A:C,3,0)</f>
        <v>陕豫鲁</v>
      </c>
      <c r="B1696" s="29">
        <v>819728</v>
      </c>
      <c r="C1696" s="16" t="s">
        <v>140</v>
      </c>
      <c r="D1696" s="17" t="s">
        <v>2156</v>
      </c>
      <c r="E1696" s="17" t="s">
        <v>4165</v>
      </c>
      <c r="F1696" s="16" t="s">
        <v>2157</v>
      </c>
      <c r="G1696" s="16" t="s">
        <v>2158</v>
      </c>
      <c r="H1696" s="16" t="s">
        <v>2159</v>
      </c>
      <c r="I1696" s="16" t="s">
        <v>4160</v>
      </c>
      <c r="J1696" s="16" t="s">
        <v>79</v>
      </c>
      <c r="K1696" s="16">
        <v>64.66</v>
      </c>
      <c r="M1696" s="15" t="s">
        <v>105</v>
      </c>
      <c r="N1696" s="19">
        <v>45678.402893518498</v>
      </c>
    </row>
    <row r="1697" spans="1:14" x14ac:dyDescent="0.3">
      <c r="A1697" s="23" t="str">
        <f>VLOOKUP(C1697,销售员!A:C,3,0)</f>
        <v>陕豫鲁</v>
      </c>
      <c r="B1697" s="29">
        <v>819733</v>
      </c>
      <c r="C1697" s="16" t="s">
        <v>764</v>
      </c>
      <c r="D1697" s="17" t="s">
        <v>2125</v>
      </c>
      <c r="E1697" s="17" t="s">
        <v>4171</v>
      </c>
      <c r="F1697" s="16" t="s">
        <v>2126</v>
      </c>
      <c r="G1697" s="16" t="s">
        <v>2127</v>
      </c>
      <c r="H1697" s="16" t="s">
        <v>2128</v>
      </c>
      <c r="I1697" s="16" t="s">
        <v>4158</v>
      </c>
      <c r="J1697" s="16" t="s">
        <v>79</v>
      </c>
      <c r="K1697" s="16">
        <v>529366.01</v>
      </c>
      <c r="L1697" s="18">
        <v>602513.84</v>
      </c>
      <c r="M1697" s="15" t="s">
        <v>105</v>
      </c>
      <c r="N1697" s="19">
        <v>45678.4057986111</v>
      </c>
    </row>
    <row r="1698" spans="1:14" x14ac:dyDescent="0.3">
      <c r="A1698" s="23" t="str">
        <f>VLOOKUP(C1698,销售员!A:C,3,0)</f>
        <v>陕豫鲁</v>
      </c>
      <c r="B1698" s="29">
        <v>819733</v>
      </c>
      <c r="C1698" s="16" t="s">
        <v>764</v>
      </c>
      <c r="D1698" s="17" t="s">
        <v>2125</v>
      </c>
      <c r="E1698" s="17" t="s">
        <v>4171</v>
      </c>
      <c r="F1698" s="16" t="s">
        <v>2126</v>
      </c>
      <c r="G1698" s="16" t="s">
        <v>2127</v>
      </c>
      <c r="H1698" s="16" t="s">
        <v>2128</v>
      </c>
      <c r="I1698" s="16" t="s">
        <v>4159</v>
      </c>
      <c r="J1698" s="16" t="s">
        <v>79</v>
      </c>
      <c r="K1698" s="16">
        <v>32732.79</v>
      </c>
      <c r="M1698" s="15" t="s">
        <v>105</v>
      </c>
      <c r="N1698" s="19">
        <v>45678.4057986111</v>
      </c>
    </row>
    <row r="1699" spans="1:14" x14ac:dyDescent="0.3">
      <c r="A1699" s="23" t="str">
        <f>VLOOKUP(C1699,销售员!A:C,3,0)</f>
        <v>陕豫鲁</v>
      </c>
      <c r="B1699" s="29">
        <v>819733</v>
      </c>
      <c r="C1699" s="16" t="s">
        <v>764</v>
      </c>
      <c r="D1699" s="17" t="s">
        <v>2125</v>
      </c>
      <c r="E1699" s="17" t="s">
        <v>4171</v>
      </c>
      <c r="F1699" s="16" t="s">
        <v>2126</v>
      </c>
      <c r="G1699" s="16" t="s">
        <v>2127</v>
      </c>
      <c r="H1699" s="16" t="s">
        <v>2128</v>
      </c>
      <c r="I1699" s="16" t="s">
        <v>4161</v>
      </c>
      <c r="J1699" s="16" t="s">
        <v>79</v>
      </c>
      <c r="K1699" s="16">
        <v>13779.8</v>
      </c>
      <c r="M1699" s="15" t="s">
        <v>105</v>
      </c>
      <c r="N1699" s="19">
        <v>45678.4057986111</v>
      </c>
    </row>
    <row r="1700" spans="1:14" x14ac:dyDescent="0.3">
      <c r="A1700" s="23" t="str">
        <f>VLOOKUP(C1700,销售员!A:C,3,0)</f>
        <v>陕豫鲁</v>
      </c>
      <c r="B1700" s="29">
        <v>819733</v>
      </c>
      <c r="C1700" s="16" t="s">
        <v>764</v>
      </c>
      <c r="D1700" s="17" t="s">
        <v>2125</v>
      </c>
      <c r="E1700" s="17" t="s">
        <v>4171</v>
      </c>
      <c r="F1700" s="16" t="s">
        <v>2126</v>
      </c>
      <c r="G1700" s="16" t="s">
        <v>2127</v>
      </c>
      <c r="H1700" s="16" t="s">
        <v>2128</v>
      </c>
      <c r="I1700" s="16" t="s">
        <v>4160</v>
      </c>
      <c r="J1700" s="16" t="s">
        <v>79</v>
      </c>
      <c r="K1700" s="16">
        <v>8559.66</v>
      </c>
      <c r="M1700" s="15" t="s">
        <v>105</v>
      </c>
      <c r="N1700" s="19">
        <v>45678.4057986111</v>
      </c>
    </row>
    <row r="1701" spans="1:14" x14ac:dyDescent="0.3">
      <c r="A1701" s="23" t="str">
        <f>VLOOKUP(C1701,销售员!A:C,3,0)</f>
        <v>福建</v>
      </c>
      <c r="B1701" s="29">
        <v>819738</v>
      </c>
      <c r="C1701" s="16" t="s">
        <v>638</v>
      </c>
      <c r="D1701" s="17" t="s">
        <v>1474</v>
      </c>
      <c r="E1701" s="17" t="s">
        <v>4165</v>
      </c>
      <c r="F1701" s="16" t="s">
        <v>1051</v>
      </c>
      <c r="G1701" s="16" t="s">
        <v>1475</v>
      </c>
      <c r="H1701" s="16" t="s">
        <v>1476</v>
      </c>
      <c r="I1701" s="16" t="s">
        <v>4158</v>
      </c>
      <c r="J1701" s="16" t="s">
        <v>79</v>
      </c>
      <c r="K1701" s="16">
        <v>37093.68</v>
      </c>
      <c r="L1701" s="18">
        <v>42108.54</v>
      </c>
      <c r="M1701" s="15" t="s">
        <v>94</v>
      </c>
      <c r="N1701" s="19">
        <v>45678.406620370399</v>
      </c>
    </row>
    <row r="1702" spans="1:14" x14ac:dyDescent="0.3">
      <c r="A1702" s="23" t="str">
        <f>VLOOKUP(C1702,销售员!A:C,3,0)</f>
        <v>福建</v>
      </c>
      <c r="B1702" s="29">
        <v>819738</v>
      </c>
      <c r="C1702" s="16" t="s">
        <v>638</v>
      </c>
      <c r="D1702" s="17" t="s">
        <v>1474</v>
      </c>
      <c r="E1702" s="17" t="s">
        <v>4165</v>
      </c>
      <c r="F1702" s="16" t="s">
        <v>1051</v>
      </c>
      <c r="G1702" s="16" t="s">
        <v>1475</v>
      </c>
      <c r="H1702" s="16" t="s">
        <v>1476</v>
      </c>
      <c r="I1702" s="16" t="s">
        <v>4159</v>
      </c>
      <c r="J1702" s="16" t="s">
        <v>79</v>
      </c>
      <c r="K1702" s="16">
        <v>2057.25</v>
      </c>
      <c r="M1702" s="15" t="s">
        <v>94</v>
      </c>
      <c r="N1702" s="19">
        <v>45678.406620370399</v>
      </c>
    </row>
    <row r="1703" spans="1:14" x14ac:dyDescent="0.3">
      <c r="A1703" s="23" t="str">
        <f>VLOOKUP(C1703,销售员!A:C,3,0)</f>
        <v>福建</v>
      </c>
      <c r="B1703" s="29">
        <v>819738</v>
      </c>
      <c r="C1703" s="16" t="s">
        <v>638</v>
      </c>
      <c r="D1703" s="17" t="s">
        <v>1474</v>
      </c>
      <c r="E1703" s="17" t="s">
        <v>4165</v>
      </c>
      <c r="F1703" s="16" t="s">
        <v>1051</v>
      </c>
      <c r="G1703" s="16" t="s">
        <v>1475</v>
      </c>
      <c r="H1703" s="16" t="s">
        <v>1476</v>
      </c>
      <c r="I1703" s="16" t="s">
        <v>4161</v>
      </c>
      <c r="J1703" s="16" t="s">
        <v>79</v>
      </c>
      <c r="K1703" s="16">
        <v>466.47</v>
      </c>
      <c r="M1703" s="15" t="s">
        <v>94</v>
      </c>
      <c r="N1703" s="19">
        <v>45678.406620370399</v>
      </c>
    </row>
    <row r="1704" spans="1:14" x14ac:dyDescent="0.3">
      <c r="A1704" s="23" t="str">
        <f>VLOOKUP(C1704,销售员!A:C,3,0)</f>
        <v>福建</v>
      </c>
      <c r="B1704" s="29">
        <v>819738</v>
      </c>
      <c r="C1704" s="16" t="s">
        <v>638</v>
      </c>
      <c r="D1704" s="17" t="s">
        <v>1474</v>
      </c>
      <c r="E1704" s="17" t="s">
        <v>4165</v>
      </c>
      <c r="F1704" s="16" t="s">
        <v>1051</v>
      </c>
      <c r="G1704" s="16" t="s">
        <v>1475</v>
      </c>
      <c r="H1704" s="16" t="s">
        <v>1476</v>
      </c>
      <c r="I1704" s="16" t="s">
        <v>4160</v>
      </c>
      <c r="J1704" s="16" t="s">
        <v>79</v>
      </c>
      <c r="K1704" s="16">
        <v>596.19000000000005</v>
      </c>
      <c r="M1704" s="15" t="s">
        <v>94</v>
      </c>
      <c r="N1704" s="19">
        <v>45678.406620370399</v>
      </c>
    </row>
    <row r="1705" spans="1:14" x14ac:dyDescent="0.3">
      <c r="A1705" s="23" t="str">
        <f>VLOOKUP(C1705,销售员!A:C,3,0)</f>
        <v>云贵川渝</v>
      </c>
      <c r="B1705" s="29">
        <v>819782</v>
      </c>
      <c r="C1705" s="16" t="s">
        <v>68</v>
      </c>
      <c r="D1705" s="17" t="s">
        <v>1973</v>
      </c>
      <c r="E1705" s="17" t="s">
        <v>4165</v>
      </c>
      <c r="F1705" s="16" t="s">
        <v>852</v>
      </c>
      <c r="G1705" s="16" t="s">
        <v>1974</v>
      </c>
      <c r="H1705" s="16" t="s">
        <v>1975</v>
      </c>
      <c r="I1705" s="16" t="s">
        <v>4158</v>
      </c>
      <c r="J1705" s="16" t="s">
        <v>79</v>
      </c>
      <c r="K1705" s="16">
        <v>691404.41</v>
      </c>
      <c r="L1705" s="18">
        <v>754659.29</v>
      </c>
      <c r="M1705" s="15" t="s">
        <v>54</v>
      </c>
      <c r="N1705" s="19">
        <v>45678.437152777798</v>
      </c>
    </row>
    <row r="1706" spans="1:14" x14ac:dyDescent="0.3">
      <c r="A1706" s="23" t="str">
        <f>VLOOKUP(C1706,销售员!A:C,3,0)</f>
        <v>云贵川渝</v>
      </c>
      <c r="B1706" s="29">
        <v>819782</v>
      </c>
      <c r="C1706" s="16" t="s">
        <v>68</v>
      </c>
      <c r="D1706" s="17" t="s">
        <v>1973</v>
      </c>
      <c r="E1706" s="17" t="s">
        <v>4165</v>
      </c>
      <c r="F1706" s="16" t="s">
        <v>852</v>
      </c>
      <c r="G1706" s="16" t="s">
        <v>1974</v>
      </c>
      <c r="H1706" s="16" t="s">
        <v>1975</v>
      </c>
      <c r="I1706" s="16" t="s">
        <v>4159</v>
      </c>
      <c r="J1706" s="16" t="s">
        <v>79</v>
      </c>
      <c r="K1706" s="16">
        <v>9399.5499999999993</v>
      </c>
      <c r="M1706" s="15" t="s">
        <v>54</v>
      </c>
      <c r="N1706" s="19">
        <v>45678.437152777798</v>
      </c>
    </row>
    <row r="1707" spans="1:14" x14ac:dyDescent="0.3">
      <c r="A1707" s="23" t="str">
        <f>VLOOKUP(C1707,销售员!A:C,3,0)</f>
        <v>云贵川渝</v>
      </c>
      <c r="B1707" s="29">
        <v>819782</v>
      </c>
      <c r="C1707" s="16" t="s">
        <v>68</v>
      </c>
      <c r="D1707" s="17" t="s">
        <v>1973</v>
      </c>
      <c r="E1707" s="17" t="s">
        <v>4165</v>
      </c>
      <c r="F1707" s="16" t="s">
        <v>852</v>
      </c>
      <c r="G1707" s="16" t="s">
        <v>1974</v>
      </c>
      <c r="H1707" s="16" t="s">
        <v>1975</v>
      </c>
      <c r="I1707" s="16" t="s">
        <v>4161</v>
      </c>
      <c r="J1707" s="16" t="s">
        <v>79</v>
      </c>
      <c r="K1707" s="16">
        <v>8851.9500000000007</v>
      </c>
      <c r="M1707" s="15" t="s">
        <v>54</v>
      </c>
      <c r="N1707" s="19">
        <v>45678.437152777798</v>
      </c>
    </row>
    <row r="1708" spans="1:14" x14ac:dyDescent="0.3">
      <c r="A1708" s="23" t="str">
        <f>VLOOKUP(C1708,销售员!A:C,3,0)</f>
        <v>云贵川渝</v>
      </c>
      <c r="B1708" s="29">
        <v>819782</v>
      </c>
      <c r="C1708" s="16" t="s">
        <v>68</v>
      </c>
      <c r="D1708" s="17" t="s">
        <v>1973</v>
      </c>
      <c r="E1708" s="17" t="s">
        <v>4165</v>
      </c>
      <c r="F1708" s="16" t="s">
        <v>852</v>
      </c>
      <c r="G1708" s="16" t="s">
        <v>1974</v>
      </c>
      <c r="H1708" s="16" t="s">
        <v>1975</v>
      </c>
      <c r="I1708" s="16" t="s">
        <v>4160</v>
      </c>
      <c r="J1708" s="16" t="s">
        <v>79</v>
      </c>
      <c r="K1708" s="16">
        <v>10672.43</v>
      </c>
      <c r="M1708" s="15" t="s">
        <v>54</v>
      </c>
      <c r="N1708" s="19">
        <v>45678.437152777798</v>
      </c>
    </row>
    <row r="1709" spans="1:14" x14ac:dyDescent="0.3">
      <c r="A1709" s="23" t="str">
        <f>VLOOKUP(C1709,销售员!A:C,3,0)</f>
        <v>京津冀</v>
      </c>
      <c r="B1709" s="29">
        <v>819729</v>
      </c>
      <c r="C1709" s="16" t="s">
        <v>260</v>
      </c>
      <c r="D1709" s="17" t="s">
        <v>1978</v>
      </c>
      <c r="E1709" s="17" t="s">
        <v>4165</v>
      </c>
      <c r="F1709" s="16" t="s">
        <v>1979</v>
      </c>
      <c r="G1709" s="16" t="s">
        <v>1980</v>
      </c>
      <c r="H1709" s="16" t="s">
        <v>4223</v>
      </c>
      <c r="I1709" s="16" t="s">
        <v>4158</v>
      </c>
      <c r="J1709" s="16" t="s">
        <v>79</v>
      </c>
      <c r="K1709" s="16">
        <v>245458.52</v>
      </c>
      <c r="L1709" s="18">
        <v>276079.05</v>
      </c>
      <c r="M1709" s="15" t="s">
        <v>127</v>
      </c>
      <c r="N1709" s="19">
        <v>45678.439942129597</v>
      </c>
    </row>
    <row r="1710" spans="1:14" x14ac:dyDescent="0.3">
      <c r="A1710" s="23" t="str">
        <f>VLOOKUP(C1710,销售员!A:C,3,0)</f>
        <v>京津冀</v>
      </c>
      <c r="B1710" s="29">
        <v>819729</v>
      </c>
      <c r="C1710" s="16" t="s">
        <v>260</v>
      </c>
      <c r="D1710" s="17" t="s">
        <v>1978</v>
      </c>
      <c r="E1710" s="17" t="s">
        <v>4165</v>
      </c>
      <c r="F1710" s="16" t="s">
        <v>1979</v>
      </c>
      <c r="G1710" s="16" t="s">
        <v>1980</v>
      </c>
      <c r="H1710" s="16" t="s">
        <v>4223</v>
      </c>
      <c r="I1710" s="16" t="s">
        <v>4159</v>
      </c>
      <c r="J1710" s="16" t="s">
        <v>79</v>
      </c>
      <c r="K1710" s="16">
        <v>11121.84</v>
      </c>
      <c r="M1710" s="15" t="s">
        <v>127</v>
      </c>
      <c r="N1710" s="19">
        <v>45678.439942129597</v>
      </c>
    </row>
    <row r="1711" spans="1:14" x14ac:dyDescent="0.3">
      <c r="A1711" s="23" t="str">
        <f>VLOOKUP(C1711,销售员!A:C,3,0)</f>
        <v>京津冀</v>
      </c>
      <c r="B1711" s="29">
        <v>819729</v>
      </c>
      <c r="C1711" s="16" t="s">
        <v>260</v>
      </c>
      <c r="D1711" s="17" t="s">
        <v>1978</v>
      </c>
      <c r="E1711" s="17" t="s">
        <v>4165</v>
      </c>
      <c r="F1711" s="16" t="s">
        <v>1979</v>
      </c>
      <c r="G1711" s="16" t="s">
        <v>1980</v>
      </c>
      <c r="H1711" s="16" t="s">
        <v>4223</v>
      </c>
      <c r="I1711" s="16" t="s">
        <v>4161</v>
      </c>
      <c r="J1711" s="16" t="s">
        <v>79</v>
      </c>
      <c r="K1711" s="16">
        <v>3167.36</v>
      </c>
      <c r="M1711" s="15" t="s">
        <v>127</v>
      </c>
      <c r="N1711" s="19">
        <v>45678.439942129597</v>
      </c>
    </row>
    <row r="1712" spans="1:14" x14ac:dyDescent="0.3">
      <c r="A1712" s="23" t="str">
        <f>VLOOKUP(C1712,销售员!A:C,3,0)</f>
        <v>京津冀</v>
      </c>
      <c r="B1712" s="29">
        <v>819729</v>
      </c>
      <c r="C1712" s="16" t="s">
        <v>260</v>
      </c>
      <c r="D1712" s="17" t="s">
        <v>1978</v>
      </c>
      <c r="E1712" s="17" t="s">
        <v>4165</v>
      </c>
      <c r="F1712" s="16" t="s">
        <v>1979</v>
      </c>
      <c r="G1712" s="16" t="s">
        <v>1980</v>
      </c>
      <c r="H1712" s="16" t="s">
        <v>4223</v>
      </c>
      <c r="I1712" s="16" t="s">
        <v>4160</v>
      </c>
      <c r="J1712" s="16" t="s">
        <v>79</v>
      </c>
      <c r="K1712" s="16">
        <v>3907.54</v>
      </c>
      <c r="M1712" s="15" t="s">
        <v>127</v>
      </c>
      <c r="N1712" s="19">
        <v>45678.439942129597</v>
      </c>
    </row>
    <row r="1713" spans="1:14" x14ac:dyDescent="0.3">
      <c r="A1713" s="23" t="str">
        <f>VLOOKUP(C1713,销售员!A:C,3,0)</f>
        <v>京津冀</v>
      </c>
      <c r="B1713" s="29">
        <v>819729</v>
      </c>
      <c r="C1713" s="16" t="s">
        <v>260</v>
      </c>
      <c r="D1713" s="17" t="s">
        <v>1978</v>
      </c>
      <c r="E1713" s="17" t="s">
        <v>4165</v>
      </c>
      <c r="F1713" s="16" t="s">
        <v>1979</v>
      </c>
      <c r="G1713" s="16" t="s">
        <v>1980</v>
      </c>
      <c r="H1713" s="16" t="s">
        <v>4224</v>
      </c>
      <c r="I1713" s="16" t="s">
        <v>4158</v>
      </c>
      <c r="J1713" s="16" t="s">
        <v>79</v>
      </c>
      <c r="K1713" s="16">
        <v>9337.14</v>
      </c>
      <c r="L1713" s="18">
        <v>9926</v>
      </c>
      <c r="M1713" s="15" t="s">
        <v>127</v>
      </c>
      <c r="N1713" s="19">
        <v>45678.439942129597</v>
      </c>
    </row>
    <row r="1714" spans="1:14" x14ac:dyDescent="0.3">
      <c r="A1714" s="23" t="str">
        <f>VLOOKUP(C1714,销售员!A:C,3,0)</f>
        <v>京津冀</v>
      </c>
      <c r="B1714" s="29">
        <v>819729</v>
      </c>
      <c r="C1714" s="16" t="s">
        <v>260</v>
      </c>
      <c r="D1714" s="17" t="s">
        <v>1978</v>
      </c>
      <c r="E1714" s="17" t="s">
        <v>4165</v>
      </c>
      <c r="F1714" s="16" t="s">
        <v>1979</v>
      </c>
      <c r="G1714" s="16" t="s">
        <v>1980</v>
      </c>
      <c r="H1714" s="16" t="s">
        <v>4224</v>
      </c>
      <c r="I1714" s="16" t="s">
        <v>4159</v>
      </c>
      <c r="J1714" s="16" t="s">
        <v>79</v>
      </c>
      <c r="K1714" s="16">
        <v>0</v>
      </c>
      <c r="M1714" s="15" t="s">
        <v>127</v>
      </c>
      <c r="N1714" s="19">
        <v>45678.439942129597</v>
      </c>
    </row>
    <row r="1715" spans="1:14" x14ac:dyDescent="0.3">
      <c r="A1715" s="23" t="str">
        <f>VLOOKUP(C1715,销售员!A:C,3,0)</f>
        <v>京津冀</v>
      </c>
      <c r="B1715" s="29">
        <v>819729</v>
      </c>
      <c r="C1715" s="16" t="s">
        <v>260</v>
      </c>
      <c r="D1715" s="17" t="s">
        <v>1978</v>
      </c>
      <c r="E1715" s="17" t="s">
        <v>4165</v>
      </c>
      <c r="F1715" s="16" t="s">
        <v>1979</v>
      </c>
      <c r="G1715" s="16" t="s">
        <v>1980</v>
      </c>
      <c r="H1715" s="16" t="s">
        <v>4224</v>
      </c>
      <c r="I1715" s="16" t="s">
        <v>4161</v>
      </c>
      <c r="J1715" s="16" t="s">
        <v>79</v>
      </c>
      <c r="K1715" s="16">
        <v>0</v>
      </c>
      <c r="M1715" s="15" t="s">
        <v>127</v>
      </c>
      <c r="N1715" s="19">
        <v>45678.439942129597</v>
      </c>
    </row>
    <row r="1716" spans="1:14" x14ac:dyDescent="0.3">
      <c r="A1716" s="23" t="str">
        <f>VLOOKUP(C1716,销售员!A:C,3,0)</f>
        <v>京津冀</v>
      </c>
      <c r="B1716" s="29">
        <v>819729</v>
      </c>
      <c r="C1716" s="16" t="s">
        <v>260</v>
      </c>
      <c r="D1716" s="17" t="s">
        <v>1978</v>
      </c>
      <c r="E1716" s="17" t="s">
        <v>4165</v>
      </c>
      <c r="F1716" s="16" t="s">
        <v>1979</v>
      </c>
      <c r="G1716" s="16" t="s">
        <v>1980</v>
      </c>
      <c r="H1716" s="16" t="s">
        <v>4224</v>
      </c>
      <c r="I1716" s="16" t="s">
        <v>4160</v>
      </c>
      <c r="J1716" s="16" t="s">
        <v>79</v>
      </c>
      <c r="K1716" s="16">
        <v>142.19</v>
      </c>
      <c r="M1716" s="15" t="s">
        <v>127</v>
      </c>
      <c r="N1716" s="19">
        <v>45678.439942129597</v>
      </c>
    </row>
    <row r="1717" spans="1:14" x14ac:dyDescent="0.3">
      <c r="A1717" s="23" t="str">
        <f>VLOOKUP(C1717,销售员!A:C,3,0)</f>
        <v>湘桂琼</v>
      </c>
      <c r="B1717" s="29">
        <v>819744</v>
      </c>
      <c r="C1717" s="16" t="s">
        <v>1901</v>
      </c>
      <c r="D1717" s="17" t="s">
        <v>1902</v>
      </c>
      <c r="E1717" s="17" t="s">
        <v>4165</v>
      </c>
      <c r="F1717" s="16" t="s">
        <v>1903</v>
      </c>
      <c r="G1717" s="16" t="s">
        <v>1904</v>
      </c>
      <c r="H1717" s="16" t="s">
        <v>1905</v>
      </c>
      <c r="I1717" s="16" t="s">
        <v>4158</v>
      </c>
      <c r="J1717" s="16" t="s">
        <v>79</v>
      </c>
      <c r="K1717" s="16">
        <v>5180636.2699999996</v>
      </c>
      <c r="L1717" s="18">
        <v>6440635.1200000001</v>
      </c>
      <c r="M1717" s="15" t="s">
        <v>83</v>
      </c>
      <c r="N1717" s="19">
        <v>45678.443634259304</v>
      </c>
    </row>
    <row r="1718" spans="1:14" x14ac:dyDescent="0.3">
      <c r="A1718" s="23" t="str">
        <f>VLOOKUP(C1718,销售员!A:C,3,0)</f>
        <v>湘桂琼</v>
      </c>
      <c r="B1718" s="29">
        <v>819744</v>
      </c>
      <c r="C1718" s="16" t="s">
        <v>1901</v>
      </c>
      <c r="D1718" s="17" t="s">
        <v>1902</v>
      </c>
      <c r="E1718" s="17" t="s">
        <v>4165</v>
      </c>
      <c r="F1718" s="16" t="s">
        <v>1903</v>
      </c>
      <c r="G1718" s="16" t="s">
        <v>1904</v>
      </c>
      <c r="H1718" s="16" t="s">
        <v>1905</v>
      </c>
      <c r="I1718" s="16" t="s">
        <v>4159</v>
      </c>
      <c r="J1718" s="16" t="s">
        <v>79</v>
      </c>
      <c r="K1718" s="16">
        <v>827478.46</v>
      </c>
      <c r="M1718" s="15" t="s">
        <v>83</v>
      </c>
      <c r="N1718" s="19">
        <v>45678.443634259304</v>
      </c>
    </row>
    <row r="1719" spans="1:14" x14ac:dyDescent="0.3">
      <c r="A1719" s="23" t="str">
        <f>VLOOKUP(C1719,销售员!A:C,3,0)</f>
        <v>湘桂琼</v>
      </c>
      <c r="B1719" s="29">
        <v>819744</v>
      </c>
      <c r="C1719" s="16" t="s">
        <v>1901</v>
      </c>
      <c r="D1719" s="17" t="s">
        <v>1902</v>
      </c>
      <c r="E1719" s="17" t="s">
        <v>4165</v>
      </c>
      <c r="F1719" s="16" t="s">
        <v>1903</v>
      </c>
      <c r="G1719" s="16" t="s">
        <v>1904</v>
      </c>
      <c r="H1719" s="16" t="s">
        <v>1905</v>
      </c>
      <c r="I1719" s="16" t="s">
        <v>4161</v>
      </c>
      <c r="J1719" s="16" t="s">
        <v>79</v>
      </c>
      <c r="K1719" s="16">
        <v>51120.06</v>
      </c>
      <c r="M1719" s="15" t="s">
        <v>83</v>
      </c>
      <c r="N1719" s="19">
        <v>45678.443634259304</v>
      </c>
    </row>
    <row r="1720" spans="1:14" x14ac:dyDescent="0.3">
      <c r="A1720" s="23" t="str">
        <f>VLOOKUP(C1720,销售员!A:C,3,0)</f>
        <v>湘桂琼</v>
      </c>
      <c r="B1720" s="29">
        <v>819744</v>
      </c>
      <c r="C1720" s="16" t="s">
        <v>1901</v>
      </c>
      <c r="D1720" s="17" t="s">
        <v>1902</v>
      </c>
      <c r="E1720" s="17" t="s">
        <v>4165</v>
      </c>
      <c r="F1720" s="16" t="s">
        <v>1903</v>
      </c>
      <c r="G1720" s="16" t="s">
        <v>1904</v>
      </c>
      <c r="H1720" s="16" t="s">
        <v>1905</v>
      </c>
      <c r="I1720" s="16" t="s">
        <v>4160</v>
      </c>
      <c r="J1720" s="16" t="s">
        <v>79</v>
      </c>
      <c r="K1720" s="16">
        <v>91542.64</v>
      </c>
      <c r="M1720" s="15" t="s">
        <v>83</v>
      </c>
      <c r="N1720" s="19">
        <v>45678.443634259304</v>
      </c>
    </row>
    <row r="1721" spans="1:14" x14ac:dyDescent="0.3">
      <c r="A1721" s="23" t="str">
        <f>VLOOKUP(C1721,销售员!A:C,3,0)</f>
        <v>鄂赣</v>
      </c>
      <c r="B1721" s="29">
        <v>819815</v>
      </c>
      <c r="C1721" s="16" t="s">
        <v>121</v>
      </c>
      <c r="D1721" s="17" t="s">
        <v>1989</v>
      </c>
      <c r="E1721" s="17" t="s">
        <v>4165</v>
      </c>
      <c r="F1721" s="16" t="s">
        <v>1990</v>
      </c>
      <c r="G1721" s="16" t="s">
        <v>1991</v>
      </c>
      <c r="H1721" s="16" t="s">
        <v>1992</v>
      </c>
      <c r="I1721" s="16" t="s">
        <v>4166</v>
      </c>
      <c r="J1721" s="16" t="s">
        <v>79</v>
      </c>
      <c r="K1721" s="16">
        <v>38505.040000000001</v>
      </c>
      <c r="L1721" s="18">
        <v>40218.76</v>
      </c>
      <c r="M1721" s="15" t="s">
        <v>1262</v>
      </c>
      <c r="N1721" s="19">
        <v>45678.470104166699</v>
      </c>
    </row>
    <row r="1722" spans="1:14" x14ac:dyDescent="0.3">
      <c r="A1722" s="23" t="str">
        <f>VLOOKUP(C1722,销售员!A:C,3,0)</f>
        <v>鄂赣</v>
      </c>
      <c r="B1722" s="29">
        <v>819815</v>
      </c>
      <c r="C1722" s="16" t="s">
        <v>121</v>
      </c>
      <c r="D1722" s="17" t="s">
        <v>1989</v>
      </c>
      <c r="E1722" s="17" t="s">
        <v>4165</v>
      </c>
      <c r="F1722" s="16" t="s">
        <v>1990</v>
      </c>
      <c r="G1722" s="16" t="s">
        <v>1991</v>
      </c>
      <c r="H1722" s="16" t="s">
        <v>1992</v>
      </c>
      <c r="I1722" s="16" t="s">
        <v>4167</v>
      </c>
      <c r="J1722" s="16" t="s">
        <v>79</v>
      </c>
      <c r="K1722" s="16">
        <v>0</v>
      </c>
      <c r="M1722" s="15" t="s">
        <v>1262</v>
      </c>
      <c r="N1722" s="19">
        <v>45678.470104166699</v>
      </c>
    </row>
    <row r="1723" spans="1:14" x14ac:dyDescent="0.3">
      <c r="A1723" s="23" t="str">
        <f>VLOOKUP(C1723,销售员!A:C,3,0)</f>
        <v>鄂赣</v>
      </c>
      <c r="B1723" s="29">
        <v>819815</v>
      </c>
      <c r="C1723" s="16" t="s">
        <v>121</v>
      </c>
      <c r="D1723" s="17" t="s">
        <v>1989</v>
      </c>
      <c r="E1723" s="17" t="s">
        <v>4165</v>
      </c>
      <c r="F1723" s="16" t="s">
        <v>1990</v>
      </c>
      <c r="G1723" s="16" t="s">
        <v>1991</v>
      </c>
      <c r="H1723" s="16" t="s">
        <v>1992</v>
      </c>
      <c r="I1723" s="16" t="s">
        <v>4161</v>
      </c>
      <c r="J1723" s="16" t="s">
        <v>79</v>
      </c>
      <c r="K1723" s="16">
        <v>500.56551999999999</v>
      </c>
      <c r="M1723" s="15" t="s">
        <v>1262</v>
      </c>
      <c r="N1723" s="19">
        <v>45678.470104166699</v>
      </c>
    </row>
    <row r="1724" spans="1:14" x14ac:dyDescent="0.3">
      <c r="A1724" s="23" t="str">
        <f>VLOOKUP(C1724,销售员!A:C,3,0)</f>
        <v>鄂赣</v>
      </c>
      <c r="B1724" s="29">
        <v>819815</v>
      </c>
      <c r="C1724" s="16" t="s">
        <v>121</v>
      </c>
      <c r="D1724" s="17" t="s">
        <v>1989</v>
      </c>
      <c r="E1724" s="17" t="s">
        <v>4165</v>
      </c>
      <c r="F1724" s="16" t="s">
        <v>1990</v>
      </c>
      <c r="G1724" s="16" t="s">
        <v>1991</v>
      </c>
      <c r="H1724" s="16" t="s">
        <v>1992</v>
      </c>
      <c r="I1724" s="16" t="s">
        <v>4160</v>
      </c>
      <c r="J1724" s="16" t="s">
        <v>79</v>
      </c>
      <c r="K1724" s="16">
        <v>577.57560000000001</v>
      </c>
      <c r="M1724" s="15" t="s">
        <v>1262</v>
      </c>
      <c r="N1724" s="19">
        <v>45678.470104166699</v>
      </c>
    </row>
    <row r="1725" spans="1:14" x14ac:dyDescent="0.3">
      <c r="A1725" s="23" t="str">
        <f>VLOOKUP(C1725,销售员!A:C,3,0)</f>
        <v>苏皖</v>
      </c>
      <c r="B1725" s="29">
        <v>819803</v>
      </c>
      <c r="C1725" s="16" t="s">
        <v>558</v>
      </c>
      <c r="D1725" s="17" t="s">
        <v>2186</v>
      </c>
      <c r="E1725" s="17" t="s">
        <v>4165</v>
      </c>
      <c r="F1725" s="16" t="s">
        <v>2187</v>
      </c>
      <c r="G1725" s="16" t="s">
        <v>2188</v>
      </c>
      <c r="H1725" s="16" t="s">
        <v>2189</v>
      </c>
      <c r="I1725" s="16" t="s">
        <v>4158</v>
      </c>
      <c r="J1725" s="16" t="s">
        <v>79</v>
      </c>
      <c r="K1725" s="16">
        <v>7529458.3399999999</v>
      </c>
      <c r="L1725" s="18">
        <v>8845443.6099999994</v>
      </c>
      <c r="M1725" s="15" t="s">
        <v>83</v>
      </c>
      <c r="N1725" s="19">
        <v>45678.472754629598</v>
      </c>
    </row>
    <row r="1726" spans="1:14" x14ac:dyDescent="0.3">
      <c r="A1726" s="23" t="str">
        <f>VLOOKUP(C1726,销售员!A:C,3,0)</f>
        <v>苏皖</v>
      </c>
      <c r="B1726" s="29">
        <v>819803</v>
      </c>
      <c r="C1726" s="16" t="s">
        <v>558</v>
      </c>
      <c r="D1726" s="17" t="s">
        <v>2186</v>
      </c>
      <c r="E1726" s="17" t="s">
        <v>4165</v>
      </c>
      <c r="F1726" s="16" t="s">
        <v>2187</v>
      </c>
      <c r="G1726" s="16" t="s">
        <v>2188</v>
      </c>
      <c r="H1726" s="16" t="s">
        <v>2189</v>
      </c>
      <c r="I1726" s="16" t="s">
        <v>4159</v>
      </c>
      <c r="J1726" s="16" t="s">
        <v>79</v>
      </c>
      <c r="K1726" s="16">
        <v>700674.84</v>
      </c>
      <c r="M1726" s="15" t="s">
        <v>83</v>
      </c>
      <c r="N1726" s="19">
        <v>45678.472754629598</v>
      </c>
    </row>
    <row r="1727" spans="1:14" x14ac:dyDescent="0.3">
      <c r="A1727" s="23" t="str">
        <f>VLOOKUP(C1727,销售员!A:C,3,0)</f>
        <v>苏皖</v>
      </c>
      <c r="B1727" s="29">
        <v>819803</v>
      </c>
      <c r="C1727" s="16" t="s">
        <v>558</v>
      </c>
      <c r="D1727" s="17" t="s">
        <v>2186</v>
      </c>
      <c r="E1727" s="17" t="s">
        <v>4165</v>
      </c>
      <c r="F1727" s="16" t="s">
        <v>2187</v>
      </c>
      <c r="G1727" s="16" t="s">
        <v>2188</v>
      </c>
      <c r="H1727" s="16" t="s">
        <v>2189</v>
      </c>
      <c r="I1727" s="16" t="s">
        <v>4161</v>
      </c>
      <c r="J1727" s="16" t="s">
        <v>79</v>
      </c>
      <c r="K1727" s="16">
        <v>91932.54</v>
      </c>
      <c r="M1727" s="15" t="s">
        <v>83</v>
      </c>
      <c r="N1727" s="19">
        <v>45678.472754629598</v>
      </c>
    </row>
    <row r="1728" spans="1:14" x14ac:dyDescent="0.3">
      <c r="A1728" s="23" t="str">
        <f>VLOOKUP(C1728,销售员!A:C,3,0)</f>
        <v>苏皖</v>
      </c>
      <c r="B1728" s="29">
        <v>819803</v>
      </c>
      <c r="C1728" s="16" t="s">
        <v>558</v>
      </c>
      <c r="D1728" s="17" t="s">
        <v>2186</v>
      </c>
      <c r="E1728" s="17" t="s">
        <v>4165</v>
      </c>
      <c r="F1728" s="16" t="s">
        <v>2187</v>
      </c>
      <c r="G1728" s="16" t="s">
        <v>2188</v>
      </c>
      <c r="H1728" s="16" t="s">
        <v>2189</v>
      </c>
      <c r="I1728" s="16" t="s">
        <v>4160</v>
      </c>
      <c r="J1728" s="16" t="s">
        <v>79</v>
      </c>
      <c r="K1728" s="16">
        <v>125333.17</v>
      </c>
      <c r="M1728" s="15" t="s">
        <v>83</v>
      </c>
      <c r="N1728" s="19">
        <v>45678.472754629598</v>
      </c>
    </row>
    <row r="1729" spans="1:14" x14ac:dyDescent="0.3">
      <c r="A1729" s="23" t="str">
        <f>VLOOKUP(C1729,销售员!A:C,3,0)</f>
        <v>京津冀</v>
      </c>
      <c r="B1729" s="29">
        <v>819822</v>
      </c>
      <c r="C1729" s="16" t="s">
        <v>776</v>
      </c>
      <c r="D1729" s="17" t="s">
        <v>1994</v>
      </c>
      <c r="E1729" s="17" t="s">
        <v>4165</v>
      </c>
      <c r="F1729" s="16" t="s">
        <v>1363</v>
      </c>
      <c r="G1729" s="16" t="s">
        <v>1995</v>
      </c>
      <c r="H1729" s="16" t="s">
        <v>1996</v>
      </c>
      <c r="I1729" s="16" t="s">
        <v>4158</v>
      </c>
      <c r="J1729" s="16" t="s">
        <v>79</v>
      </c>
      <c r="K1729" s="16">
        <v>14446.88</v>
      </c>
      <c r="L1729" s="18">
        <v>15358</v>
      </c>
      <c r="M1729" s="15" t="s">
        <v>127</v>
      </c>
      <c r="N1729" s="19">
        <v>45678.473437499997</v>
      </c>
    </row>
    <row r="1730" spans="1:14" x14ac:dyDescent="0.3">
      <c r="A1730" s="23" t="str">
        <f>VLOOKUP(C1730,销售员!A:C,3,0)</f>
        <v>京津冀</v>
      </c>
      <c r="B1730" s="29">
        <v>819822</v>
      </c>
      <c r="C1730" s="16" t="s">
        <v>776</v>
      </c>
      <c r="D1730" s="17" t="s">
        <v>1994</v>
      </c>
      <c r="E1730" s="17" t="s">
        <v>4165</v>
      </c>
      <c r="F1730" s="16" t="s">
        <v>1363</v>
      </c>
      <c r="G1730" s="16" t="s">
        <v>1995</v>
      </c>
      <c r="H1730" s="16" t="s">
        <v>1996</v>
      </c>
      <c r="I1730" s="16" t="s">
        <v>4159</v>
      </c>
      <c r="J1730" s="16" t="s">
        <v>79</v>
      </c>
      <c r="K1730" s="16">
        <v>0</v>
      </c>
      <c r="M1730" s="15" t="s">
        <v>127</v>
      </c>
      <c r="N1730" s="19">
        <v>45678.473437499997</v>
      </c>
    </row>
    <row r="1731" spans="1:14" x14ac:dyDescent="0.3">
      <c r="A1731" s="23" t="str">
        <f>VLOOKUP(C1731,销售员!A:C,3,0)</f>
        <v>京津冀</v>
      </c>
      <c r="B1731" s="29">
        <v>819822</v>
      </c>
      <c r="C1731" s="16" t="s">
        <v>776</v>
      </c>
      <c r="D1731" s="17" t="s">
        <v>1994</v>
      </c>
      <c r="E1731" s="17" t="s">
        <v>4165</v>
      </c>
      <c r="F1731" s="16" t="s">
        <v>1363</v>
      </c>
      <c r="G1731" s="16" t="s">
        <v>1995</v>
      </c>
      <c r="H1731" s="16" t="s">
        <v>1996</v>
      </c>
      <c r="I1731" s="16" t="s">
        <v>4161</v>
      </c>
      <c r="J1731" s="16" t="s">
        <v>79</v>
      </c>
      <c r="K1731" s="16">
        <v>0</v>
      </c>
      <c r="M1731" s="15" t="s">
        <v>127</v>
      </c>
      <c r="N1731" s="19">
        <v>45678.473437499997</v>
      </c>
    </row>
    <row r="1732" spans="1:14" x14ac:dyDescent="0.3">
      <c r="A1732" s="23" t="str">
        <f>VLOOKUP(C1732,销售员!A:C,3,0)</f>
        <v>京津冀</v>
      </c>
      <c r="B1732" s="29">
        <v>819822</v>
      </c>
      <c r="C1732" s="16" t="s">
        <v>776</v>
      </c>
      <c r="D1732" s="17" t="s">
        <v>1994</v>
      </c>
      <c r="E1732" s="17" t="s">
        <v>4165</v>
      </c>
      <c r="F1732" s="16" t="s">
        <v>1363</v>
      </c>
      <c r="G1732" s="16" t="s">
        <v>1995</v>
      </c>
      <c r="H1732" s="16" t="s">
        <v>1996</v>
      </c>
      <c r="I1732" s="16" t="s">
        <v>4160</v>
      </c>
      <c r="J1732" s="16" t="s">
        <v>79</v>
      </c>
      <c r="K1732" s="16">
        <v>220</v>
      </c>
      <c r="M1732" s="15" t="s">
        <v>127</v>
      </c>
      <c r="N1732" s="19">
        <v>45678.473437499997</v>
      </c>
    </row>
    <row r="1733" spans="1:14" x14ac:dyDescent="0.3">
      <c r="A1733" s="23" t="str">
        <f>VLOOKUP(C1733,销售员!A:C,3,0)</f>
        <v>苏皖</v>
      </c>
      <c r="B1733" s="29">
        <v>819812</v>
      </c>
      <c r="C1733" s="16" t="s">
        <v>558</v>
      </c>
      <c r="D1733" s="17" t="s">
        <v>2207</v>
      </c>
      <c r="E1733" s="17" t="s">
        <v>4165</v>
      </c>
      <c r="F1733" s="16" t="s">
        <v>2187</v>
      </c>
      <c r="G1733" s="16" t="s">
        <v>2188</v>
      </c>
      <c r="H1733" s="16" t="s">
        <v>2208</v>
      </c>
      <c r="I1733" s="16" t="s">
        <v>4158</v>
      </c>
      <c r="J1733" s="16" t="s">
        <v>79</v>
      </c>
      <c r="K1733" s="16">
        <v>8275775.5599999996</v>
      </c>
      <c r="L1733" s="18">
        <v>9809696.3300000001</v>
      </c>
      <c r="M1733" s="15" t="s">
        <v>83</v>
      </c>
      <c r="N1733" s="19">
        <v>45678.4744907407</v>
      </c>
    </row>
    <row r="1734" spans="1:14" x14ac:dyDescent="0.3">
      <c r="A1734" s="23" t="str">
        <f>VLOOKUP(C1734,销售员!A:C,3,0)</f>
        <v>苏皖</v>
      </c>
      <c r="B1734" s="29">
        <v>819812</v>
      </c>
      <c r="C1734" s="16" t="s">
        <v>558</v>
      </c>
      <c r="D1734" s="17" t="s">
        <v>2207</v>
      </c>
      <c r="E1734" s="17" t="s">
        <v>4165</v>
      </c>
      <c r="F1734" s="16" t="s">
        <v>2187</v>
      </c>
      <c r="G1734" s="16" t="s">
        <v>2188</v>
      </c>
      <c r="H1734" s="16" t="s">
        <v>2208</v>
      </c>
      <c r="I1734" s="16" t="s">
        <v>4159</v>
      </c>
      <c r="J1734" s="16" t="s">
        <v>79</v>
      </c>
      <c r="K1734" s="16">
        <v>865754.12</v>
      </c>
      <c r="M1734" s="15" t="s">
        <v>83</v>
      </c>
      <c r="N1734" s="19">
        <v>45678.4744907407</v>
      </c>
    </row>
    <row r="1735" spans="1:14" x14ac:dyDescent="0.3">
      <c r="A1735" s="23" t="str">
        <f>VLOOKUP(C1735,销售员!A:C,3,0)</f>
        <v>苏皖</v>
      </c>
      <c r="B1735" s="29">
        <v>819812</v>
      </c>
      <c r="C1735" s="16" t="s">
        <v>558</v>
      </c>
      <c r="D1735" s="17" t="s">
        <v>2207</v>
      </c>
      <c r="E1735" s="17" t="s">
        <v>4165</v>
      </c>
      <c r="F1735" s="16" t="s">
        <v>2187</v>
      </c>
      <c r="G1735" s="16" t="s">
        <v>2188</v>
      </c>
      <c r="H1735" s="16" t="s">
        <v>2208</v>
      </c>
      <c r="I1735" s="16" t="s">
        <v>4161</v>
      </c>
      <c r="J1735" s="16" t="s">
        <v>79</v>
      </c>
      <c r="K1735" s="16">
        <v>87597.86</v>
      </c>
      <c r="M1735" s="15" t="s">
        <v>83</v>
      </c>
      <c r="N1735" s="19">
        <v>45678.4744907407</v>
      </c>
    </row>
    <row r="1736" spans="1:14" x14ac:dyDescent="0.3">
      <c r="A1736" s="23" t="str">
        <f>VLOOKUP(C1736,销售员!A:C,3,0)</f>
        <v>苏皖</v>
      </c>
      <c r="B1736" s="29">
        <v>819812</v>
      </c>
      <c r="C1736" s="16" t="s">
        <v>558</v>
      </c>
      <c r="D1736" s="17" t="s">
        <v>2207</v>
      </c>
      <c r="E1736" s="17" t="s">
        <v>4165</v>
      </c>
      <c r="F1736" s="16" t="s">
        <v>2187</v>
      </c>
      <c r="G1736" s="16" t="s">
        <v>2188</v>
      </c>
      <c r="H1736" s="16" t="s">
        <v>2208</v>
      </c>
      <c r="I1736" s="16" t="s">
        <v>4160</v>
      </c>
      <c r="J1736" s="16" t="s">
        <v>79</v>
      </c>
      <c r="K1736" s="16">
        <v>139195.35</v>
      </c>
      <c r="M1736" s="15" t="s">
        <v>83</v>
      </c>
      <c r="N1736" s="19">
        <v>45678.4744907407</v>
      </c>
    </row>
    <row r="1737" spans="1:14" x14ac:dyDescent="0.3">
      <c r="A1737" s="23" t="str">
        <f>VLOOKUP(C1737,销售员!A:C,3,0)</f>
        <v>陕豫鲁</v>
      </c>
      <c r="B1737" s="29">
        <v>819776</v>
      </c>
      <c r="C1737" s="16" t="s">
        <v>1626</v>
      </c>
      <c r="D1737" s="17" t="s">
        <v>2869</v>
      </c>
      <c r="E1737" s="17" t="s">
        <v>4165</v>
      </c>
      <c r="F1737" s="16" t="s">
        <v>2870</v>
      </c>
      <c r="G1737" s="16" t="s">
        <v>2871</v>
      </c>
      <c r="H1737" s="16" t="s">
        <v>2872</v>
      </c>
      <c r="I1737" s="16" t="s">
        <v>4158</v>
      </c>
      <c r="J1737" s="16" t="s">
        <v>79</v>
      </c>
      <c r="K1737" s="16">
        <v>890390.42</v>
      </c>
      <c r="L1737" s="18">
        <v>982379.27</v>
      </c>
      <c r="M1737" s="15" t="s">
        <v>105</v>
      </c>
      <c r="N1737" s="19">
        <v>45678.475057870397</v>
      </c>
    </row>
    <row r="1738" spans="1:14" x14ac:dyDescent="0.3">
      <c r="A1738" s="23" t="str">
        <f>VLOOKUP(C1738,销售员!A:C,3,0)</f>
        <v>陕豫鲁</v>
      </c>
      <c r="B1738" s="29">
        <v>819776</v>
      </c>
      <c r="C1738" s="16" t="s">
        <v>1626</v>
      </c>
      <c r="D1738" s="17" t="s">
        <v>2869</v>
      </c>
      <c r="E1738" s="17" t="s">
        <v>4165</v>
      </c>
      <c r="F1738" s="16" t="s">
        <v>2870</v>
      </c>
      <c r="G1738" s="16" t="s">
        <v>2871</v>
      </c>
      <c r="H1738" s="16" t="s">
        <v>2872</v>
      </c>
      <c r="I1738" s="16" t="s">
        <v>4159</v>
      </c>
      <c r="J1738" s="16" t="s">
        <v>79</v>
      </c>
      <c r="K1738" s="16">
        <v>22414.81</v>
      </c>
      <c r="M1738" s="15" t="s">
        <v>105</v>
      </c>
      <c r="N1738" s="19">
        <v>45678.475057870397</v>
      </c>
    </row>
    <row r="1739" spans="1:14" x14ac:dyDescent="0.3">
      <c r="A1739" s="23" t="str">
        <f>VLOOKUP(C1739,销售员!A:C,3,0)</f>
        <v>陕豫鲁</v>
      </c>
      <c r="B1739" s="29">
        <v>819776</v>
      </c>
      <c r="C1739" s="16" t="s">
        <v>1626</v>
      </c>
      <c r="D1739" s="17" t="s">
        <v>2869</v>
      </c>
      <c r="E1739" s="17" t="s">
        <v>4165</v>
      </c>
      <c r="F1739" s="16" t="s">
        <v>2870</v>
      </c>
      <c r="G1739" s="16" t="s">
        <v>2871</v>
      </c>
      <c r="H1739" s="16" t="s">
        <v>2872</v>
      </c>
      <c r="I1739" s="16" t="s">
        <v>4161</v>
      </c>
      <c r="J1739" s="16" t="s">
        <v>79</v>
      </c>
      <c r="K1739" s="16">
        <v>11464.59</v>
      </c>
      <c r="M1739" s="15" t="s">
        <v>105</v>
      </c>
      <c r="N1739" s="19">
        <v>45678.475057870397</v>
      </c>
    </row>
    <row r="1740" spans="1:14" x14ac:dyDescent="0.3">
      <c r="A1740" s="23" t="str">
        <f>VLOOKUP(C1740,销售员!A:C,3,0)</f>
        <v>陕豫鲁</v>
      </c>
      <c r="B1740" s="29">
        <v>819776</v>
      </c>
      <c r="C1740" s="16" t="s">
        <v>1626</v>
      </c>
      <c r="D1740" s="17" t="s">
        <v>2869</v>
      </c>
      <c r="E1740" s="17" t="s">
        <v>4165</v>
      </c>
      <c r="F1740" s="16" t="s">
        <v>2870</v>
      </c>
      <c r="G1740" s="16" t="s">
        <v>2871</v>
      </c>
      <c r="H1740" s="16" t="s">
        <v>2872</v>
      </c>
      <c r="I1740" s="16" t="s">
        <v>4160</v>
      </c>
      <c r="J1740" s="16" t="s">
        <v>79</v>
      </c>
      <c r="K1740" s="16">
        <v>13898.84</v>
      </c>
      <c r="M1740" s="15" t="s">
        <v>105</v>
      </c>
      <c r="N1740" s="19">
        <v>45678.475057870397</v>
      </c>
    </row>
    <row r="1741" spans="1:14" x14ac:dyDescent="0.3">
      <c r="A1741" s="23" t="str">
        <f>VLOOKUP(C1741,销售员!A:C,3,0)</f>
        <v>福建</v>
      </c>
      <c r="B1741" s="29">
        <v>819826</v>
      </c>
      <c r="C1741" s="16" t="s">
        <v>226</v>
      </c>
      <c r="D1741" s="17" t="s">
        <v>1483</v>
      </c>
      <c r="E1741" s="17" t="s">
        <v>4165</v>
      </c>
      <c r="F1741" s="16" t="s">
        <v>756</v>
      </c>
      <c r="G1741" s="16" t="s">
        <v>1484</v>
      </c>
      <c r="H1741" s="16" t="s">
        <v>1485</v>
      </c>
      <c r="I1741" s="16" t="s">
        <v>4158</v>
      </c>
      <c r="J1741" s="16" t="s">
        <v>79</v>
      </c>
      <c r="K1741" s="16">
        <v>38570.019999999997</v>
      </c>
      <c r="L1741" s="18">
        <v>41002.5</v>
      </c>
      <c r="M1741" s="15" t="s">
        <v>94</v>
      </c>
      <c r="N1741" s="19">
        <v>45678.478240740696</v>
      </c>
    </row>
    <row r="1742" spans="1:14" x14ac:dyDescent="0.3">
      <c r="A1742" s="23" t="str">
        <f>VLOOKUP(C1742,销售员!A:C,3,0)</f>
        <v>福建</v>
      </c>
      <c r="B1742" s="29">
        <v>819826</v>
      </c>
      <c r="C1742" s="16" t="s">
        <v>226</v>
      </c>
      <c r="D1742" s="17" t="s">
        <v>1483</v>
      </c>
      <c r="E1742" s="17" t="s">
        <v>4165</v>
      </c>
      <c r="F1742" s="16" t="s">
        <v>756</v>
      </c>
      <c r="G1742" s="16" t="s">
        <v>1484</v>
      </c>
      <c r="H1742" s="16" t="s">
        <v>1485</v>
      </c>
      <c r="I1742" s="16" t="s">
        <v>4159</v>
      </c>
      <c r="J1742" s="16" t="s">
        <v>79</v>
      </c>
      <c r="K1742" s="16">
        <v>0</v>
      </c>
      <c r="M1742" s="15" t="s">
        <v>94</v>
      </c>
      <c r="N1742" s="19">
        <v>45678.478240740696</v>
      </c>
    </row>
    <row r="1743" spans="1:14" x14ac:dyDescent="0.3">
      <c r="A1743" s="23" t="str">
        <f>VLOOKUP(C1743,销售员!A:C,3,0)</f>
        <v>福建</v>
      </c>
      <c r="B1743" s="29">
        <v>819826</v>
      </c>
      <c r="C1743" s="16" t="s">
        <v>226</v>
      </c>
      <c r="D1743" s="17" t="s">
        <v>1483</v>
      </c>
      <c r="E1743" s="17" t="s">
        <v>4165</v>
      </c>
      <c r="F1743" s="16" t="s">
        <v>756</v>
      </c>
      <c r="G1743" s="16" t="s">
        <v>1484</v>
      </c>
      <c r="H1743" s="16" t="s">
        <v>1485</v>
      </c>
      <c r="I1743" s="16" t="s">
        <v>4161</v>
      </c>
      <c r="J1743" s="16" t="s">
        <v>79</v>
      </c>
      <c r="K1743" s="16">
        <v>0</v>
      </c>
      <c r="M1743" s="15" t="s">
        <v>94</v>
      </c>
      <c r="N1743" s="19">
        <v>45678.478240740696</v>
      </c>
    </row>
    <row r="1744" spans="1:14" x14ac:dyDescent="0.3">
      <c r="A1744" s="23" t="str">
        <f>VLOOKUP(C1744,销售员!A:C,3,0)</f>
        <v>福建</v>
      </c>
      <c r="B1744" s="29">
        <v>819826</v>
      </c>
      <c r="C1744" s="16" t="s">
        <v>226</v>
      </c>
      <c r="D1744" s="17" t="s">
        <v>1483</v>
      </c>
      <c r="E1744" s="17" t="s">
        <v>4165</v>
      </c>
      <c r="F1744" s="16" t="s">
        <v>756</v>
      </c>
      <c r="G1744" s="16" t="s">
        <v>1484</v>
      </c>
      <c r="H1744" s="16" t="s">
        <v>1485</v>
      </c>
      <c r="I1744" s="16" t="s">
        <v>4160</v>
      </c>
      <c r="J1744" s="16" t="s">
        <v>79</v>
      </c>
      <c r="K1744" s="16">
        <v>587.36</v>
      </c>
      <c r="M1744" s="15" t="s">
        <v>94</v>
      </c>
      <c r="N1744" s="19">
        <v>45678.478240740696</v>
      </c>
    </row>
    <row r="1745" spans="1:14" x14ac:dyDescent="0.3">
      <c r="A1745" s="23" t="str">
        <f>VLOOKUP(C1745,销售员!A:C,3,0)</f>
        <v>广深</v>
      </c>
      <c r="B1745" s="29">
        <v>819832</v>
      </c>
      <c r="C1745" s="16" t="s">
        <v>1297</v>
      </c>
      <c r="D1745" s="17" t="s">
        <v>1692</v>
      </c>
      <c r="E1745" s="17" t="s">
        <v>4165</v>
      </c>
      <c r="F1745" s="16" t="s">
        <v>1693</v>
      </c>
      <c r="G1745" s="16" t="s">
        <v>1694</v>
      </c>
      <c r="H1745" s="16" t="s">
        <v>1695</v>
      </c>
      <c r="I1745" s="16" t="s">
        <v>4158</v>
      </c>
      <c r="J1745" s="16" t="s">
        <v>79</v>
      </c>
      <c r="K1745" s="16">
        <v>1426248.95</v>
      </c>
      <c r="L1745" s="18">
        <v>1556646.74</v>
      </c>
      <c r="M1745" s="15" t="s">
        <v>94</v>
      </c>
      <c r="N1745" s="19">
        <v>45678.489687499998</v>
      </c>
    </row>
    <row r="1746" spans="1:14" x14ac:dyDescent="0.3">
      <c r="A1746" s="23" t="str">
        <f>VLOOKUP(C1746,销售员!A:C,3,0)</f>
        <v>广深</v>
      </c>
      <c r="B1746" s="29">
        <v>819832</v>
      </c>
      <c r="C1746" s="16" t="s">
        <v>1297</v>
      </c>
      <c r="D1746" s="17" t="s">
        <v>1692</v>
      </c>
      <c r="E1746" s="17" t="s">
        <v>4165</v>
      </c>
      <c r="F1746" s="16" t="s">
        <v>1693</v>
      </c>
      <c r="G1746" s="16" t="s">
        <v>1694</v>
      </c>
      <c r="H1746" s="16" t="s">
        <v>1695</v>
      </c>
      <c r="I1746" s="16" t="s">
        <v>4159</v>
      </c>
      <c r="J1746" s="16" t="s">
        <v>79</v>
      </c>
      <c r="K1746" s="16">
        <v>20719.54</v>
      </c>
      <c r="M1746" s="15" t="s">
        <v>94</v>
      </c>
      <c r="N1746" s="19">
        <v>45678.489687499998</v>
      </c>
    </row>
    <row r="1747" spans="1:14" x14ac:dyDescent="0.3">
      <c r="A1747" s="23" t="str">
        <f>VLOOKUP(C1747,销售员!A:C,3,0)</f>
        <v>广深</v>
      </c>
      <c r="B1747" s="29">
        <v>819832</v>
      </c>
      <c r="C1747" s="16" t="s">
        <v>1297</v>
      </c>
      <c r="D1747" s="17" t="s">
        <v>1692</v>
      </c>
      <c r="E1747" s="17" t="s">
        <v>4165</v>
      </c>
      <c r="F1747" s="16" t="s">
        <v>1693</v>
      </c>
      <c r="G1747" s="16" t="s">
        <v>1694</v>
      </c>
      <c r="H1747" s="16" t="s">
        <v>1695</v>
      </c>
      <c r="I1747" s="16" t="s">
        <v>4161</v>
      </c>
      <c r="J1747" s="16" t="s">
        <v>79</v>
      </c>
      <c r="K1747" s="16">
        <v>17594.13</v>
      </c>
      <c r="M1747" s="15" t="s">
        <v>94</v>
      </c>
      <c r="N1747" s="19">
        <v>45678.489687499998</v>
      </c>
    </row>
    <row r="1748" spans="1:14" x14ac:dyDescent="0.3">
      <c r="A1748" s="23" t="str">
        <f>VLOOKUP(C1748,销售员!A:C,3,0)</f>
        <v>广深</v>
      </c>
      <c r="B1748" s="29">
        <v>819832</v>
      </c>
      <c r="C1748" s="16" t="s">
        <v>1297</v>
      </c>
      <c r="D1748" s="17" t="s">
        <v>1692</v>
      </c>
      <c r="E1748" s="17" t="s">
        <v>4165</v>
      </c>
      <c r="F1748" s="16" t="s">
        <v>1693</v>
      </c>
      <c r="G1748" s="16" t="s">
        <v>1694</v>
      </c>
      <c r="H1748" s="16" t="s">
        <v>1695</v>
      </c>
      <c r="I1748" s="16" t="s">
        <v>4160</v>
      </c>
      <c r="J1748" s="16" t="s">
        <v>79</v>
      </c>
      <c r="K1748" s="16">
        <v>22033.15</v>
      </c>
      <c r="M1748" s="15" t="s">
        <v>94</v>
      </c>
      <c r="N1748" s="19">
        <v>45678.489687499998</v>
      </c>
    </row>
    <row r="1749" spans="1:14" x14ac:dyDescent="0.3">
      <c r="A1749" s="23" t="str">
        <f>VLOOKUP(C1749,销售员!A:C,3,0)</f>
        <v>晋蒙宁</v>
      </c>
      <c r="B1749" s="29">
        <v>819862</v>
      </c>
      <c r="C1749" s="16" t="s">
        <v>362</v>
      </c>
      <c r="D1749" s="17" t="s">
        <v>2007</v>
      </c>
      <c r="E1749" s="17" t="s">
        <v>4168</v>
      </c>
      <c r="F1749" s="16" t="s">
        <v>2008</v>
      </c>
      <c r="G1749" s="16" t="s">
        <v>2009</v>
      </c>
      <c r="H1749" s="16" t="s">
        <v>4225</v>
      </c>
      <c r="I1749" s="16" t="s">
        <v>4158</v>
      </c>
      <c r="J1749" s="16" t="s">
        <v>278</v>
      </c>
      <c r="K1749" s="16">
        <v>0</v>
      </c>
      <c r="L1749" s="18">
        <v>316800</v>
      </c>
      <c r="M1749" s="15" t="s">
        <v>127</v>
      </c>
      <c r="N1749" s="19">
        <v>45678.583287037</v>
      </c>
    </row>
    <row r="1750" spans="1:14" x14ac:dyDescent="0.3">
      <c r="A1750" s="23" t="str">
        <f>VLOOKUP(C1750,销售员!A:C,3,0)</f>
        <v>晋蒙宁</v>
      </c>
      <c r="B1750" s="29">
        <v>819862</v>
      </c>
      <c r="C1750" s="16" t="s">
        <v>362</v>
      </c>
      <c r="D1750" s="17" t="s">
        <v>2007</v>
      </c>
      <c r="E1750" s="17" t="s">
        <v>4168</v>
      </c>
      <c r="F1750" s="16" t="s">
        <v>2008</v>
      </c>
      <c r="G1750" s="16" t="s">
        <v>2009</v>
      </c>
      <c r="H1750" s="16" t="s">
        <v>4225</v>
      </c>
      <c r="I1750" s="16" t="s">
        <v>4159</v>
      </c>
      <c r="J1750" s="16" t="s">
        <v>278</v>
      </c>
      <c r="K1750" s="16">
        <v>302686.56</v>
      </c>
      <c r="M1750" s="15" t="s">
        <v>127</v>
      </c>
      <c r="N1750" s="19">
        <v>45678.583287037</v>
      </c>
    </row>
    <row r="1751" spans="1:14" x14ac:dyDescent="0.3">
      <c r="A1751" s="23" t="str">
        <f>VLOOKUP(C1751,销售员!A:C,3,0)</f>
        <v>晋蒙宁</v>
      </c>
      <c r="B1751" s="29">
        <v>819862</v>
      </c>
      <c r="C1751" s="16" t="s">
        <v>362</v>
      </c>
      <c r="D1751" s="17" t="s">
        <v>2007</v>
      </c>
      <c r="E1751" s="17" t="s">
        <v>4168</v>
      </c>
      <c r="F1751" s="16" t="s">
        <v>2008</v>
      </c>
      <c r="G1751" s="16" t="s">
        <v>2009</v>
      </c>
      <c r="H1751" s="16" t="s">
        <v>4225</v>
      </c>
      <c r="I1751" s="16" t="s">
        <v>4161</v>
      </c>
      <c r="J1751" s="16" t="s">
        <v>278</v>
      </c>
      <c r="K1751" s="16">
        <v>0</v>
      </c>
      <c r="M1751" s="15" t="s">
        <v>127</v>
      </c>
      <c r="N1751" s="19">
        <v>45678.583287037</v>
      </c>
    </row>
    <row r="1752" spans="1:14" x14ac:dyDescent="0.3">
      <c r="A1752" s="23" t="str">
        <f>VLOOKUP(C1752,销售员!A:C,3,0)</f>
        <v>晋蒙宁</v>
      </c>
      <c r="B1752" s="29">
        <v>819862</v>
      </c>
      <c r="C1752" s="16" t="s">
        <v>362</v>
      </c>
      <c r="D1752" s="17" t="s">
        <v>2007</v>
      </c>
      <c r="E1752" s="17" t="s">
        <v>4168</v>
      </c>
      <c r="F1752" s="16" t="s">
        <v>2008</v>
      </c>
      <c r="G1752" s="16" t="s">
        <v>2009</v>
      </c>
      <c r="H1752" s="16" t="s">
        <v>4225</v>
      </c>
      <c r="I1752" s="16" t="s">
        <v>4160</v>
      </c>
      <c r="J1752" s="16" t="s">
        <v>278</v>
      </c>
      <c r="K1752" s="16">
        <v>4609.4399999999996</v>
      </c>
      <c r="M1752" s="15" t="s">
        <v>127</v>
      </c>
      <c r="N1752" s="19">
        <v>45678.583287037</v>
      </c>
    </row>
    <row r="1753" spans="1:14" x14ac:dyDescent="0.3">
      <c r="A1753" s="23" t="str">
        <f>VLOOKUP(C1753,销售员!A:C,3,0)</f>
        <v>晋蒙宁</v>
      </c>
      <c r="B1753" s="29">
        <v>819862</v>
      </c>
      <c r="C1753" s="16" t="s">
        <v>362</v>
      </c>
      <c r="D1753" s="17" t="s">
        <v>2007</v>
      </c>
      <c r="E1753" s="17" t="s">
        <v>4168</v>
      </c>
      <c r="F1753" s="16" t="s">
        <v>2008</v>
      </c>
      <c r="G1753" s="16" t="s">
        <v>2009</v>
      </c>
      <c r="H1753" s="16" t="s">
        <v>4226</v>
      </c>
      <c r="I1753" s="16" t="s">
        <v>4158</v>
      </c>
      <c r="J1753" s="16" t="s">
        <v>278</v>
      </c>
      <c r="K1753" s="16">
        <v>0</v>
      </c>
      <c r="L1753" s="18">
        <v>544863</v>
      </c>
      <c r="M1753" s="15" t="s">
        <v>127</v>
      </c>
      <c r="N1753" s="19">
        <v>45678.583287037</v>
      </c>
    </row>
    <row r="1754" spans="1:14" x14ac:dyDescent="0.3">
      <c r="A1754" s="23" t="str">
        <f>VLOOKUP(C1754,销售员!A:C,3,0)</f>
        <v>晋蒙宁</v>
      </c>
      <c r="B1754" s="29">
        <v>819862</v>
      </c>
      <c r="C1754" s="16" t="s">
        <v>362</v>
      </c>
      <c r="D1754" s="17" t="s">
        <v>2007</v>
      </c>
      <c r="E1754" s="17" t="s">
        <v>4168</v>
      </c>
      <c r="F1754" s="16" t="s">
        <v>2008</v>
      </c>
      <c r="G1754" s="16" t="s">
        <v>2009</v>
      </c>
      <c r="H1754" s="16" t="s">
        <v>4226</v>
      </c>
      <c r="I1754" s="16" t="s">
        <v>4159</v>
      </c>
      <c r="J1754" s="16" t="s">
        <v>278</v>
      </c>
      <c r="K1754" s="16">
        <v>520589.35</v>
      </c>
      <c r="M1754" s="15" t="s">
        <v>127</v>
      </c>
      <c r="N1754" s="19">
        <v>45678.583287037</v>
      </c>
    </row>
    <row r="1755" spans="1:14" x14ac:dyDescent="0.3">
      <c r="A1755" s="23" t="str">
        <f>VLOOKUP(C1755,销售员!A:C,3,0)</f>
        <v>晋蒙宁</v>
      </c>
      <c r="B1755" s="29">
        <v>819862</v>
      </c>
      <c r="C1755" s="16" t="s">
        <v>362</v>
      </c>
      <c r="D1755" s="17" t="s">
        <v>2007</v>
      </c>
      <c r="E1755" s="17" t="s">
        <v>4168</v>
      </c>
      <c r="F1755" s="16" t="s">
        <v>2008</v>
      </c>
      <c r="G1755" s="16" t="s">
        <v>2009</v>
      </c>
      <c r="H1755" s="16" t="s">
        <v>4226</v>
      </c>
      <c r="I1755" s="16" t="s">
        <v>4161</v>
      </c>
      <c r="J1755" s="16" t="s">
        <v>278</v>
      </c>
      <c r="K1755" s="16">
        <v>0</v>
      </c>
      <c r="M1755" s="15" t="s">
        <v>127</v>
      </c>
      <c r="N1755" s="19">
        <v>45678.583287037</v>
      </c>
    </row>
    <row r="1756" spans="1:14" x14ac:dyDescent="0.3">
      <c r="A1756" s="23" t="str">
        <f>VLOOKUP(C1756,销售员!A:C,3,0)</f>
        <v>晋蒙宁</v>
      </c>
      <c r="B1756" s="29">
        <v>819862</v>
      </c>
      <c r="C1756" s="16" t="s">
        <v>362</v>
      </c>
      <c r="D1756" s="17" t="s">
        <v>2007</v>
      </c>
      <c r="E1756" s="17" t="s">
        <v>4168</v>
      </c>
      <c r="F1756" s="16" t="s">
        <v>2008</v>
      </c>
      <c r="G1756" s="16" t="s">
        <v>2009</v>
      </c>
      <c r="H1756" s="16" t="s">
        <v>4226</v>
      </c>
      <c r="I1756" s="16" t="s">
        <v>4160</v>
      </c>
      <c r="J1756" s="16" t="s">
        <v>278</v>
      </c>
      <c r="K1756" s="16">
        <v>7927.76</v>
      </c>
      <c r="M1756" s="15" t="s">
        <v>127</v>
      </c>
      <c r="N1756" s="19">
        <v>45678.583287037</v>
      </c>
    </row>
    <row r="1757" spans="1:14" x14ac:dyDescent="0.3">
      <c r="A1757" s="23" t="str">
        <f>VLOOKUP(C1757,销售员!A:C,3,0)</f>
        <v>晋蒙宁</v>
      </c>
      <c r="B1757" s="29">
        <v>819862</v>
      </c>
      <c r="C1757" s="16" t="s">
        <v>362</v>
      </c>
      <c r="D1757" s="17" t="s">
        <v>2007</v>
      </c>
      <c r="E1757" s="17" t="s">
        <v>4168</v>
      </c>
      <c r="F1757" s="16" t="s">
        <v>2008</v>
      </c>
      <c r="G1757" s="16" t="s">
        <v>2009</v>
      </c>
      <c r="H1757" s="16" t="s">
        <v>4227</v>
      </c>
      <c r="I1757" s="16" t="s">
        <v>4158</v>
      </c>
      <c r="J1757" s="16" t="s">
        <v>278</v>
      </c>
      <c r="K1757" s="16">
        <v>0</v>
      </c>
      <c r="L1757" s="18">
        <v>266850</v>
      </c>
      <c r="M1757" s="15" t="s">
        <v>127</v>
      </c>
      <c r="N1757" s="19">
        <v>45678.583287037</v>
      </c>
    </row>
    <row r="1758" spans="1:14" x14ac:dyDescent="0.3">
      <c r="A1758" s="23" t="str">
        <f>VLOOKUP(C1758,销售员!A:C,3,0)</f>
        <v>晋蒙宁</v>
      </c>
      <c r="B1758" s="29">
        <v>819862</v>
      </c>
      <c r="C1758" s="16" t="s">
        <v>362</v>
      </c>
      <c r="D1758" s="17" t="s">
        <v>2007</v>
      </c>
      <c r="E1758" s="17" t="s">
        <v>4168</v>
      </c>
      <c r="F1758" s="16" t="s">
        <v>2008</v>
      </c>
      <c r="G1758" s="16" t="s">
        <v>2009</v>
      </c>
      <c r="H1758" s="16" t="s">
        <v>4227</v>
      </c>
      <c r="I1758" s="16" t="s">
        <v>4159</v>
      </c>
      <c r="J1758" s="16" t="s">
        <v>278</v>
      </c>
      <c r="K1758" s="16">
        <v>254961.83</v>
      </c>
      <c r="M1758" s="15" t="s">
        <v>127</v>
      </c>
      <c r="N1758" s="19">
        <v>45678.583287037</v>
      </c>
    </row>
    <row r="1759" spans="1:14" x14ac:dyDescent="0.3">
      <c r="A1759" s="23" t="str">
        <f>VLOOKUP(C1759,销售员!A:C,3,0)</f>
        <v>晋蒙宁</v>
      </c>
      <c r="B1759" s="29">
        <v>819862</v>
      </c>
      <c r="C1759" s="16" t="s">
        <v>362</v>
      </c>
      <c r="D1759" s="17" t="s">
        <v>2007</v>
      </c>
      <c r="E1759" s="17" t="s">
        <v>4168</v>
      </c>
      <c r="F1759" s="16" t="s">
        <v>2008</v>
      </c>
      <c r="G1759" s="16" t="s">
        <v>2009</v>
      </c>
      <c r="H1759" s="16" t="s">
        <v>4227</v>
      </c>
      <c r="I1759" s="16" t="s">
        <v>4161</v>
      </c>
      <c r="J1759" s="16" t="s">
        <v>278</v>
      </c>
      <c r="K1759" s="16">
        <v>0</v>
      </c>
      <c r="M1759" s="15" t="s">
        <v>127</v>
      </c>
      <c r="N1759" s="19">
        <v>45678.583287037</v>
      </c>
    </row>
    <row r="1760" spans="1:14" x14ac:dyDescent="0.3">
      <c r="A1760" s="23" t="str">
        <f>VLOOKUP(C1760,销售员!A:C,3,0)</f>
        <v>晋蒙宁</v>
      </c>
      <c r="B1760" s="29">
        <v>819862</v>
      </c>
      <c r="C1760" s="16" t="s">
        <v>362</v>
      </c>
      <c r="D1760" s="17" t="s">
        <v>2007</v>
      </c>
      <c r="E1760" s="17" t="s">
        <v>4168</v>
      </c>
      <c r="F1760" s="16" t="s">
        <v>2008</v>
      </c>
      <c r="G1760" s="16" t="s">
        <v>2009</v>
      </c>
      <c r="H1760" s="16" t="s">
        <v>4227</v>
      </c>
      <c r="I1760" s="16" t="s">
        <v>4160</v>
      </c>
      <c r="J1760" s="16" t="s">
        <v>278</v>
      </c>
      <c r="K1760" s="16">
        <v>3882.67</v>
      </c>
      <c r="M1760" s="15" t="s">
        <v>127</v>
      </c>
      <c r="N1760" s="19">
        <v>45678.583287037</v>
      </c>
    </row>
    <row r="1761" spans="1:14" x14ac:dyDescent="0.3">
      <c r="A1761" s="23" t="str">
        <f>VLOOKUP(C1761,销售员!A:C,3,0)</f>
        <v>晋蒙宁</v>
      </c>
      <c r="B1761" s="29">
        <v>819862</v>
      </c>
      <c r="C1761" s="16" t="s">
        <v>362</v>
      </c>
      <c r="D1761" s="17" t="s">
        <v>2007</v>
      </c>
      <c r="E1761" s="17" t="s">
        <v>4168</v>
      </c>
      <c r="F1761" s="16" t="s">
        <v>2008</v>
      </c>
      <c r="G1761" s="16" t="s">
        <v>2009</v>
      </c>
      <c r="H1761" s="16" t="s">
        <v>4228</v>
      </c>
      <c r="I1761" s="16" t="s">
        <v>4158</v>
      </c>
      <c r="J1761" s="16" t="s">
        <v>278</v>
      </c>
      <c r="K1761" s="16">
        <v>0</v>
      </c>
      <c r="L1761" s="18">
        <v>350000</v>
      </c>
      <c r="M1761" s="15" t="s">
        <v>127</v>
      </c>
      <c r="N1761" s="19">
        <v>45678.583287037</v>
      </c>
    </row>
    <row r="1762" spans="1:14" x14ac:dyDescent="0.3">
      <c r="A1762" s="23" t="str">
        <f>VLOOKUP(C1762,销售员!A:C,3,0)</f>
        <v>晋蒙宁</v>
      </c>
      <c r="B1762" s="29">
        <v>819862</v>
      </c>
      <c r="C1762" s="16" t="s">
        <v>362</v>
      </c>
      <c r="D1762" s="17" t="s">
        <v>2007</v>
      </c>
      <c r="E1762" s="17" t="s">
        <v>4168</v>
      </c>
      <c r="F1762" s="16" t="s">
        <v>2008</v>
      </c>
      <c r="G1762" s="16" t="s">
        <v>2009</v>
      </c>
      <c r="H1762" s="16" t="s">
        <v>4228</v>
      </c>
      <c r="I1762" s="16" t="s">
        <v>4159</v>
      </c>
      <c r="J1762" s="16" t="s">
        <v>278</v>
      </c>
      <c r="K1762" s="16">
        <v>334407.5</v>
      </c>
      <c r="M1762" s="15" t="s">
        <v>127</v>
      </c>
      <c r="N1762" s="19">
        <v>45678.583287037</v>
      </c>
    </row>
    <row r="1763" spans="1:14" x14ac:dyDescent="0.3">
      <c r="A1763" s="23" t="str">
        <f>VLOOKUP(C1763,销售员!A:C,3,0)</f>
        <v>晋蒙宁</v>
      </c>
      <c r="B1763" s="29">
        <v>819862</v>
      </c>
      <c r="C1763" s="16" t="s">
        <v>362</v>
      </c>
      <c r="D1763" s="17" t="s">
        <v>2007</v>
      </c>
      <c r="E1763" s="17" t="s">
        <v>4168</v>
      </c>
      <c r="F1763" s="16" t="s">
        <v>2008</v>
      </c>
      <c r="G1763" s="16" t="s">
        <v>2009</v>
      </c>
      <c r="H1763" s="16" t="s">
        <v>4228</v>
      </c>
      <c r="I1763" s="16" t="s">
        <v>4161</v>
      </c>
      <c r="J1763" s="16" t="s">
        <v>278</v>
      </c>
      <c r="K1763" s="16">
        <v>0</v>
      </c>
      <c r="M1763" s="15" t="s">
        <v>127</v>
      </c>
      <c r="N1763" s="19">
        <v>45678.583287037</v>
      </c>
    </row>
    <row r="1764" spans="1:14" x14ac:dyDescent="0.3">
      <c r="A1764" s="23" t="str">
        <f>VLOOKUP(C1764,销售员!A:C,3,0)</f>
        <v>晋蒙宁</v>
      </c>
      <c r="B1764" s="29">
        <v>819862</v>
      </c>
      <c r="C1764" s="16" t="s">
        <v>362</v>
      </c>
      <c r="D1764" s="17" t="s">
        <v>2007</v>
      </c>
      <c r="E1764" s="17" t="s">
        <v>4168</v>
      </c>
      <c r="F1764" s="16" t="s">
        <v>2008</v>
      </c>
      <c r="G1764" s="16" t="s">
        <v>2009</v>
      </c>
      <c r="H1764" s="16" t="s">
        <v>4228</v>
      </c>
      <c r="I1764" s="16" t="s">
        <v>4160</v>
      </c>
      <c r="J1764" s="16" t="s">
        <v>278</v>
      </c>
      <c r="K1764" s="16">
        <v>5092.5</v>
      </c>
      <c r="M1764" s="15" t="s">
        <v>127</v>
      </c>
      <c r="N1764" s="19">
        <v>45678.583287037</v>
      </c>
    </row>
    <row r="1765" spans="1:14" x14ac:dyDescent="0.3">
      <c r="A1765" s="23" t="str">
        <f>VLOOKUP(C1765,销售员!A:C,3,0)</f>
        <v>晋蒙宁</v>
      </c>
      <c r="B1765" s="29">
        <v>819862</v>
      </c>
      <c r="C1765" s="16" t="s">
        <v>362</v>
      </c>
      <c r="D1765" s="17" t="s">
        <v>2007</v>
      </c>
      <c r="E1765" s="17" t="s">
        <v>4168</v>
      </c>
      <c r="F1765" s="16" t="s">
        <v>2008</v>
      </c>
      <c r="G1765" s="16" t="s">
        <v>2009</v>
      </c>
      <c r="H1765" s="16" t="s">
        <v>4229</v>
      </c>
      <c r="I1765" s="16" t="s">
        <v>4158</v>
      </c>
      <c r="J1765" s="16" t="s">
        <v>278</v>
      </c>
      <c r="K1765" s="16">
        <v>0</v>
      </c>
      <c r="L1765" s="18">
        <v>350000</v>
      </c>
      <c r="M1765" s="15" t="s">
        <v>127</v>
      </c>
      <c r="N1765" s="19">
        <v>45678.583287037</v>
      </c>
    </row>
    <row r="1766" spans="1:14" x14ac:dyDescent="0.3">
      <c r="A1766" s="23" t="str">
        <f>VLOOKUP(C1766,销售员!A:C,3,0)</f>
        <v>晋蒙宁</v>
      </c>
      <c r="B1766" s="29">
        <v>819862</v>
      </c>
      <c r="C1766" s="16" t="s">
        <v>362</v>
      </c>
      <c r="D1766" s="17" t="s">
        <v>2007</v>
      </c>
      <c r="E1766" s="17" t="s">
        <v>4168</v>
      </c>
      <c r="F1766" s="16" t="s">
        <v>2008</v>
      </c>
      <c r="G1766" s="16" t="s">
        <v>2009</v>
      </c>
      <c r="H1766" s="16" t="s">
        <v>4229</v>
      </c>
      <c r="I1766" s="16" t="s">
        <v>4159</v>
      </c>
      <c r="J1766" s="16" t="s">
        <v>278</v>
      </c>
      <c r="K1766" s="16">
        <v>334407.5</v>
      </c>
      <c r="M1766" s="15" t="s">
        <v>127</v>
      </c>
      <c r="N1766" s="19">
        <v>45678.583287037</v>
      </c>
    </row>
    <row r="1767" spans="1:14" x14ac:dyDescent="0.3">
      <c r="A1767" s="23" t="str">
        <f>VLOOKUP(C1767,销售员!A:C,3,0)</f>
        <v>晋蒙宁</v>
      </c>
      <c r="B1767" s="29">
        <v>819862</v>
      </c>
      <c r="C1767" s="16" t="s">
        <v>362</v>
      </c>
      <c r="D1767" s="17" t="s">
        <v>2007</v>
      </c>
      <c r="E1767" s="17" t="s">
        <v>4168</v>
      </c>
      <c r="F1767" s="16" t="s">
        <v>2008</v>
      </c>
      <c r="G1767" s="16" t="s">
        <v>2009</v>
      </c>
      <c r="H1767" s="16" t="s">
        <v>4229</v>
      </c>
      <c r="I1767" s="16" t="s">
        <v>4161</v>
      </c>
      <c r="J1767" s="16" t="s">
        <v>278</v>
      </c>
      <c r="K1767" s="16">
        <v>0</v>
      </c>
      <c r="M1767" s="15" t="s">
        <v>127</v>
      </c>
      <c r="N1767" s="19">
        <v>45678.583287037</v>
      </c>
    </row>
    <row r="1768" spans="1:14" x14ac:dyDescent="0.3">
      <c r="A1768" s="23" t="str">
        <f>VLOOKUP(C1768,销售员!A:C,3,0)</f>
        <v>晋蒙宁</v>
      </c>
      <c r="B1768" s="29">
        <v>819862</v>
      </c>
      <c r="C1768" s="16" t="s">
        <v>362</v>
      </c>
      <c r="D1768" s="17" t="s">
        <v>2007</v>
      </c>
      <c r="E1768" s="17" t="s">
        <v>4168</v>
      </c>
      <c r="F1768" s="16" t="s">
        <v>2008</v>
      </c>
      <c r="G1768" s="16" t="s">
        <v>2009</v>
      </c>
      <c r="H1768" s="16" t="s">
        <v>4229</v>
      </c>
      <c r="I1768" s="16" t="s">
        <v>4160</v>
      </c>
      <c r="J1768" s="16" t="s">
        <v>278</v>
      </c>
      <c r="K1768" s="16">
        <v>5092.5</v>
      </c>
      <c r="M1768" s="15" t="s">
        <v>127</v>
      </c>
      <c r="N1768" s="19">
        <v>45678.583287037</v>
      </c>
    </row>
    <row r="1769" spans="1:14" x14ac:dyDescent="0.3">
      <c r="A1769" s="23" t="str">
        <f>VLOOKUP(C1769,销售员!A:C,3,0)</f>
        <v>京津冀</v>
      </c>
      <c r="B1769" s="29">
        <v>819657</v>
      </c>
      <c r="C1769" s="16" t="s">
        <v>311</v>
      </c>
      <c r="D1769" s="17" t="s">
        <v>2012</v>
      </c>
      <c r="E1769" s="17" t="s">
        <v>4165</v>
      </c>
      <c r="F1769" s="16" t="s">
        <v>2013</v>
      </c>
      <c r="G1769" s="16" t="s">
        <v>2014</v>
      </c>
      <c r="H1769" s="16" t="s">
        <v>2015</v>
      </c>
      <c r="I1769" s="16" t="s">
        <v>4158</v>
      </c>
      <c r="J1769" s="16" t="s">
        <v>79</v>
      </c>
      <c r="K1769" s="16">
        <v>11020492.5</v>
      </c>
      <c r="L1769" s="18">
        <v>12949425.5</v>
      </c>
      <c r="M1769" s="15" t="s">
        <v>127</v>
      </c>
      <c r="N1769" s="19">
        <v>45678.596238425896</v>
      </c>
    </row>
    <row r="1770" spans="1:14" x14ac:dyDescent="0.3">
      <c r="A1770" s="23" t="str">
        <f>VLOOKUP(C1770,销售员!A:C,3,0)</f>
        <v>京津冀</v>
      </c>
      <c r="B1770" s="29">
        <v>819657</v>
      </c>
      <c r="C1770" s="16" t="s">
        <v>311</v>
      </c>
      <c r="D1770" s="17" t="s">
        <v>2012</v>
      </c>
      <c r="E1770" s="17" t="s">
        <v>4165</v>
      </c>
      <c r="F1770" s="16" t="s">
        <v>2013</v>
      </c>
      <c r="G1770" s="16" t="s">
        <v>2014</v>
      </c>
      <c r="H1770" s="16" t="s">
        <v>2015</v>
      </c>
      <c r="I1770" s="16" t="s">
        <v>4159</v>
      </c>
      <c r="J1770" s="16" t="s">
        <v>79</v>
      </c>
      <c r="K1770" s="16">
        <v>1079331</v>
      </c>
      <c r="M1770" s="15" t="s">
        <v>127</v>
      </c>
      <c r="N1770" s="19">
        <v>45678.596238425896</v>
      </c>
    </row>
    <row r="1771" spans="1:14" x14ac:dyDescent="0.3">
      <c r="A1771" s="23" t="str">
        <f>VLOOKUP(C1771,销售员!A:C,3,0)</f>
        <v>京津冀</v>
      </c>
      <c r="B1771" s="29">
        <v>819657</v>
      </c>
      <c r="C1771" s="16" t="s">
        <v>311</v>
      </c>
      <c r="D1771" s="17" t="s">
        <v>2012</v>
      </c>
      <c r="E1771" s="17" t="s">
        <v>4165</v>
      </c>
      <c r="F1771" s="16" t="s">
        <v>2013</v>
      </c>
      <c r="G1771" s="16" t="s">
        <v>2014</v>
      </c>
      <c r="H1771" s="16" t="s">
        <v>2015</v>
      </c>
      <c r="I1771" s="16" t="s">
        <v>4161</v>
      </c>
      <c r="J1771" s="16" t="s">
        <v>79</v>
      </c>
      <c r="K1771" s="16">
        <v>147354</v>
      </c>
      <c r="M1771" s="15" t="s">
        <v>127</v>
      </c>
      <c r="N1771" s="19">
        <v>45678.596238425896</v>
      </c>
    </row>
    <row r="1772" spans="1:14" x14ac:dyDescent="0.3">
      <c r="A1772" s="23" t="str">
        <f>VLOOKUP(C1772,销售员!A:C,3,0)</f>
        <v>京津冀</v>
      </c>
      <c r="B1772" s="29">
        <v>819657</v>
      </c>
      <c r="C1772" s="16" t="s">
        <v>311</v>
      </c>
      <c r="D1772" s="17" t="s">
        <v>2012</v>
      </c>
      <c r="E1772" s="17" t="s">
        <v>4165</v>
      </c>
      <c r="F1772" s="16" t="s">
        <v>2013</v>
      </c>
      <c r="G1772" s="16" t="s">
        <v>2014</v>
      </c>
      <c r="H1772" s="16" t="s">
        <v>2015</v>
      </c>
      <c r="I1772" s="16" t="s">
        <v>4160</v>
      </c>
      <c r="J1772" s="16" t="s">
        <v>79</v>
      </c>
      <c r="K1772" s="16">
        <v>184274.5</v>
      </c>
      <c r="M1772" s="15" t="s">
        <v>127</v>
      </c>
      <c r="N1772" s="19">
        <v>45678.596238425896</v>
      </c>
    </row>
    <row r="1773" spans="1:14" x14ac:dyDescent="0.3">
      <c r="A1773" s="23" t="str">
        <f>VLOOKUP(C1773,销售员!A:C,3,0)</f>
        <v>云贵川渝</v>
      </c>
      <c r="B1773" s="29">
        <v>819772</v>
      </c>
      <c r="C1773" s="16" t="s">
        <v>199</v>
      </c>
      <c r="D1773" s="17" t="s">
        <v>2018</v>
      </c>
      <c r="E1773" s="17" t="s">
        <v>4171</v>
      </c>
      <c r="F1773" s="16" t="s">
        <v>2019</v>
      </c>
      <c r="G1773" s="16" t="s">
        <v>2020</v>
      </c>
      <c r="H1773" s="16" t="s">
        <v>2021</v>
      </c>
      <c r="I1773" s="16" t="s">
        <v>4158</v>
      </c>
      <c r="J1773" s="16" t="s">
        <v>79</v>
      </c>
      <c r="K1773" s="16">
        <v>350870.04</v>
      </c>
      <c r="L1773" s="18">
        <v>399407.65</v>
      </c>
      <c r="M1773" s="15" t="s">
        <v>54</v>
      </c>
      <c r="N1773" s="19">
        <v>45678.597997685203</v>
      </c>
    </row>
    <row r="1774" spans="1:14" x14ac:dyDescent="0.3">
      <c r="A1774" s="23" t="str">
        <f>VLOOKUP(C1774,销售员!A:C,3,0)</f>
        <v>云贵川渝</v>
      </c>
      <c r="B1774" s="29">
        <v>819772</v>
      </c>
      <c r="C1774" s="16" t="s">
        <v>199</v>
      </c>
      <c r="D1774" s="17" t="s">
        <v>2018</v>
      </c>
      <c r="E1774" s="17" t="s">
        <v>4171</v>
      </c>
      <c r="F1774" s="16" t="s">
        <v>2019</v>
      </c>
      <c r="G1774" s="16" t="s">
        <v>2020</v>
      </c>
      <c r="H1774" s="16" t="s">
        <v>2021</v>
      </c>
      <c r="I1774" s="16" t="s">
        <v>4159</v>
      </c>
      <c r="J1774" s="16" t="s">
        <v>79</v>
      </c>
      <c r="K1774" s="16">
        <v>30741.79</v>
      </c>
      <c r="M1774" s="15" t="s">
        <v>54</v>
      </c>
      <c r="N1774" s="19">
        <v>45678.597997685203</v>
      </c>
    </row>
    <row r="1775" spans="1:14" x14ac:dyDescent="0.3">
      <c r="A1775" s="23" t="str">
        <f>VLOOKUP(C1775,销售员!A:C,3,0)</f>
        <v>云贵川渝</v>
      </c>
      <c r="B1775" s="29">
        <v>819772</v>
      </c>
      <c r="C1775" s="16" t="s">
        <v>199</v>
      </c>
      <c r="D1775" s="17" t="s">
        <v>2018</v>
      </c>
      <c r="E1775" s="17" t="s">
        <v>4171</v>
      </c>
      <c r="F1775" s="16" t="s">
        <v>2019</v>
      </c>
      <c r="G1775" s="16" t="s">
        <v>2020</v>
      </c>
      <c r="H1775" s="16" t="s">
        <v>2021</v>
      </c>
      <c r="I1775" s="16" t="s">
        <v>4161</v>
      </c>
      <c r="J1775" s="16" t="s">
        <v>79</v>
      </c>
      <c r="K1775" s="16">
        <v>0</v>
      </c>
      <c r="M1775" s="15" t="s">
        <v>54</v>
      </c>
      <c r="N1775" s="19">
        <v>45678.597997685203</v>
      </c>
    </row>
    <row r="1776" spans="1:14" x14ac:dyDescent="0.3">
      <c r="A1776" s="23" t="str">
        <f>VLOOKUP(C1776,销售员!A:C,3,0)</f>
        <v>云贵川渝</v>
      </c>
      <c r="B1776" s="29">
        <v>819772</v>
      </c>
      <c r="C1776" s="16" t="s">
        <v>199</v>
      </c>
      <c r="D1776" s="17" t="s">
        <v>2018</v>
      </c>
      <c r="E1776" s="17" t="s">
        <v>4171</v>
      </c>
      <c r="F1776" s="16" t="s">
        <v>2019</v>
      </c>
      <c r="G1776" s="16" t="s">
        <v>2020</v>
      </c>
      <c r="H1776" s="16" t="s">
        <v>2021</v>
      </c>
      <c r="I1776" s="16" t="s">
        <v>4160</v>
      </c>
      <c r="J1776" s="16" t="s">
        <v>79</v>
      </c>
      <c r="K1776" s="16">
        <v>5812.18</v>
      </c>
      <c r="M1776" s="15" t="s">
        <v>54</v>
      </c>
      <c r="N1776" s="19">
        <v>45678.597997685203</v>
      </c>
    </row>
    <row r="1777" spans="1:14" x14ac:dyDescent="0.3">
      <c r="A1777" s="23" t="str">
        <f>VLOOKUP(C1777,销售员!A:C,3,0)</f>
        <v>广深</v>
      </c>
      <c r="B1777" s="29">
        <v>819851</v>
      </c>
      <c r="C1777" s="16" t="s">
        <v>97</v>
      </c>
      <c r="D1777" s="17" t="s">
        <v>2024</v>
      </c>
      <c r="E1777" s="17" t="s">
        <v>4165</v>
      </c>
      <c r="F1777" s="16" t="s">
        <v>1506</v>
      </c>
      <c r="G1777" s="16" t="s">
        <v>2025</v>
      </c>
      <c r="H1777" s="16" t="s">
        <v>2026</v>
      </c>
      <c r="I1777" s="16" t="s">
        <v>4158</v>
      </c>
      <c r="J1777" s="16" t="s">
        <v>79</v>
      </c>
      <c r="K1777" s="16">
        <v>13599.63</v>
      </c>
      <c r="L1777" s="18">
        <v>15224.71</v>
      </c>
      <c r="M1777" s="15" t="s">
        <v>94</v>
      </c>
      <c r="N1777" s="19">
        <v>45678.599282407398</v>
      </c>
    </row>
    <row r="1778" spans="1:14" x14ac:dyDescent="0.3">
      <c r="A1778" s="23" t="str">
        <f>VLOOKUP(C1778,销售员!A:C,3,0)</f>
        <v>广深</v>
      </c>
      <c r="B1778" s="29">
        <v>819851</v>
      </c>
      <c r="C1778" s="16" t="s">
        <v>97</v>
      </c>
      <c r="D1778" s="17" t="s">
        <v>2024</v>
      </c>
      <c r="E1778" s="17" t="s">
        <v>4165</v>
      </c>
      <c r="F1778" s="16" t="s">
        <v>1506</v>
      </c>
      <c r="G1778" s="16" t="s">
        <v>2025</v>
      </c>
      <c r="H1778" s="16" t="s">
        <v>2026</v>
      </c>
      <c r="I1778" s="16" t="s">
        <v>4159</v>
      </c>
      <c r="J1778" s="16" t="s">
        <v>79</v>
      </c>
      <c r="K1778" s="16">
        <v>609.55999999999995</v>
      </c>
      <c r="M1778" s="15" t="s">
        <v>94</v>
      </c>
      <c r="N1778" s="19">
        <v>45678.599282407398</v>
      </c>
    </row>
    <row r="1779" spans="1:14" x14ac:dyDescent="0.3">
      <c r="A1779" s="23" t="str">
        <f>VLOOKUP(C1779,销售员!A:C,3,0)</f>
        <v>广深</v>
      </c>
      <c r="B1779" s="29">
        <v>819851</v>
      </c>
      <c r="C1779" s="16" t="s">
        <v>97</v>
      </c>
      <c r="D1779" s="17" t="s">
        <v>2024</v>
      </c>
      <c r="E1779" s="17" t="s">
        <v>4165</v>
      </c>
      <c r="F1779" s="16" t="s">
        <v>1506</v>
      </c>
      <c r="G1779" s="16" t="s">
        <v>2025</v>
      </c>
      <c r="H1779" s="16" t="s">
        <v>2026</v>
      </c>
      <c r="I1779" s="16" t="s">
        <v>4161</v>
      </c>
      <c r="J1779" s="16" t="s">
        <v>79</v>
      </c>
      <c r="K1779" s="16">
        <v>114.06</v>
      </c>
      <c r="M1779" s="15" t="s">
        <v>94</v>
      </c>
      <c r="N1779" s="19">
        <v>45678.599282407398</v>
      </c>
    </row>
    <row r="1780" spans="1:14" x14ac:dyDescent="0.3">
      <c r="A1780" s="23" t="str">
        <f>VLOOKUP(C1780,销售员!A:C,3,0)</f>
        <v>广深</v>
      </c>
      <c r="B1780" s="29">
        <v>819851</v>
      </c>
      <c r="C1780" s="16" t="s">
        <v>97</v>
      </c>
      <c r="D1780" s="17" t="s">
        <v>2024</v>
      </c>
      <c r="E1780" s="17" t="s">
        <v>4165</v>
      </c>
      <c r="F1780" s="16" t="s">
        <v>1506</v>
      </c>
      <c r="G1780" s="16" t="s">
        <v>2025</v>
      </c>
      <c r="H1780" s="16" t="s">
        <v>2026</v>
      </c>
      <c r="I1780" s="16" t="s">
        <v>4160</v>
      </c>
      <c r="J1780" s="16" t="s">
        <v>79</v>
      </c>
      <c r="K1780" s="16">
        <v>216.36</v>
      </c>
      <c r="M1780" s="15" t="s">
        <v>94</v>
      </c>
      <c r="N1780" s="19">
        <v>45678.599282407398</v>
      </c>
    </row>
    <row r="1781" spans="1:14" x14ac:dyDescent="0.3">
      <c r="A1781" s="23" t="str">
        <f>VLOOKUP(C1781,销售员!A:C,3,0)</f>
        <v>黑吉辽</v>
      </c>
      <c r="B1781" s="29">
        <v>819809</v>
      </c>
      <c r="C1781" s="16" t="s">
        <v>955</v>
      </c>
      <c r="D1781" s="17" t="s">
        <v>2029</v>
      </c>
      <c r="E1781" s="17" t="s">
        <v>4165</v>
      </c>
      <c r="F1781" s="16" t="s">
        <v>2030</v>
      </c>
      <c r="G1781" s="16" t="s">
        <v>2031</v>
      </c>
      <c r="H1781" s="16" t="s">
        <v>4230</v>
      </c>
      <c r="I1781" s="16" t="s">
        <v>4158</v>
      </c>
      <c r="J1781" s="16" t="s">
        <v>79</v>
      </c>
      <c r="K1781" s="16">
        <v>940859.27</v>
      </c>
      <c r="L1781" s="18">
        <v>1038473.94</v>
      </c>
      <c r="M1781" s="15" t="s">
        <v>127</v>
      </c>
      <c r="N1781" s="19">
        <v>45678.622291666703</v>
      </c>
    </row>
    <row r="1782" spans="1:14" x14ac:dyDescent="0.3">
      <c r="A1782" s="23" t="str">
        <f>VLOOKUP(C1782,销售员!A:C,3,0)</f>
        <v>黑吉辽</v>
      </c>
      <c r="B1782" s="29">
        <v>819809</v>
      </c>
      <c r="C1782" s="16" t="s">
        <v>955</v>
      </c>
      <c r="D1782" s="17" t="s">
        <v>2029</v>
      </c>
      <c r="E1782" s="17" t="s">
        <v>4165</v>
      </c>
      <c r="F1782" s="16" t="s">
        <v>2030</v>
      </c>
      <c r="G1782" s="16" t="s">
        <v>2031</v>
      </c>
      <c r="H1782" s="16" t="s">
        <v>4230</v>
      </c>
      <c r="I1782" s="16" t="s">
        <v>4159</v>
      </c>
      <c r="J1782" s="16" t="s">
        <v>79</v>
      </c>
      <c r="K1782" s="16">
        <v>37117.089999999997</v>
      </c>
      <c r="M1782" s="15" t="s">
        <v>127</v>
      </c>
      <c r="N1782" s="19">
        <v>45678.622291666703</v>
      </c>
    </row>
    <row r="1783" spans="1:14" x14ac:dyDescent="0.3">
      <c r="A1783" s="23" t="str">
        <f>VLOOKUP(C1783,销售员!A:C,3,0)</f>
        <v>黑吉辽</v>
      </c>
      <c r="B1783" s="29">
        <v>819809</v>
      </c>
      <c r="C1783" s="16" t="s">
        <v>955</v>
      </c>
      <c r="D1783" s="17" t="s">
        <v>2029</v>
      </c>
      <c r="E1783" s="17" t="s">
        <v>4165</v>
      </c>
      <c r="F1783" s="16" t="s">
        <v>2030</v>
      </c>
      <c r="G1783" s="16" t="s">
        <v>2031</v>
      </c>
      <c r="H1783" s="16" t="s">
        <v>4230</v>
      </c>
      <c r="I1783" s="16" t="s">
        <v>4161</v>
      </c>
      <c r="J1783" s="16" t="s">
        <v>79</v>
      </c>
      <c r="K1783" s="16">
        <v>11956.8</v>
      </c>
      <c r="M1783" s="15" t="s">
        <v>127</v>
      </c>
      <c r="N1783" s="19">
        <v>45678.622291666703</v>
      </c>
    </row>
    <row r="1784" spans="1:14" x14ac:dyDescent="0.3">
      <c r="A1784" s="23" t="str">
        <f>VLOOKUP(C1784,销售员!A:C,3,0)</f>
        <v>黑吉辽</v>
      </c>
      <c r="B1784" s="29">
        <v>819809</v>
      </c>
      <c r="C1784" s="16" t="s">
        <v>955</v>
      </c>
      <c r="D1784" s="17" t="s">
        <v>2029</v>
      </c>
      <c r="E1784" s="17" t="s">
        <v>4165</v>
      </c>
      <c r="F1784" s="16" t="s">
        <v>2030</v>
      </c>
      <c r="G1784" s="16" t="s">
        <v>2031</v>
      </c>
      <c r="H1784" s="16" t="s">
        <v>4230</v>
      </c>
      <c r="I1784" s="16" t="s">
        <v>4160</v>
      </c>
      <c r="J1784" s="16" t="s">
        <v>79</v>
      </c>
      <c r="K1784" s="16">
        <v>14893.24</v>
      </c>
      <c r="M1784" s="15" t="s">
        <v>127</v>
      </c>
      <c r="N1784" s="19">
        <v>45678.622291666703</v>
      </c>
    </row>
    <row r="1785" spans="1:14" x14ac:dyDescent="0.3">
      <c r="A1785" s="23" t="str">
        <f>VLOOKUP(C1785,销售员!A:C,3,0)</f>
        <v>黑吉辽</v>
      </c>
      <c r="B1785" s="29">
        <v>819809</v>
      </c>
      <c r="C1785" s="16" t="s">
        <v>955</v>
      </c>
      <c r="D1785" s="17" t="s">
        <v>2029</v>
      </c>
      <c r="E1785" s="17" t="s">
        <v>4168</v>
      </c>
      <c r="F1785" s="16" t="s">
        <v>2030</v>
      </c>
      <c r="G1785" s="16" t="s">
        <v>2031</v>
      </c>
      <c r="H1785" s="16" t="s">
        <v>4231</v>
      </c>
      <c r="I1785" s="16" t="s">
        <v>4158</v>
      </c>
      <c r="J1785" s="16" t="s">
        <v>79</v>
      </c>
      <c r="K1785" s="16">
        <v>246170.88</v>
      </c>
      <c r="L1785" s="18">
        <v>257638.39999999999</v>
      </c>
      <c r="M1785" s="15" t="s">
        <v>127</v>
      </c>
      <c r="N1785" s="19">
        <v>45678.622291666703</v>
      </c>
    </row>
    <row r="1786" spans="1:14" x14ac:dyDescent="0.3">
      <c r="A1786" s="23" t="str">
        <f>VLOOKUP(C1786,销售员!A:C,3,0)</f>
        <v>黑吉辽</v>
      </c>
      <c r="B1786" s="29">
        <v>819809</v>
      </c>
      <c r="C1786" s="16" t="s">
        <v>955</v>
      </c>
      <c r="D1786" s="17" t="s">
        <v>2029</v>
      </c>
      <c r="E1786" s="17" t="s">
        <v>4168</v>
      </c>
      <c r="F1786" s="16" t="s">
        <v>2030</v>
      </c>
      <c r="G1786" s="16" t="s">
        <v>2031</v>
      </c>
      <c r="H1786" s="16" t="s">
        <v>4231</v>
      </c>
      <c r="I1786" s="16" t="s">
        <v>4159</v>
      </c>
      <c r="J1786" s="16" t="s">
        <v>79</v>
      </c>
      <c r="K1786" s="16">
        <v>0</v>
      </c>
      <c r="M1786" s="15" t="s">
        <v>127</v>
      </c>
      <c r="N1786" s="19">
        <v>45678.622291666703</v>
      </c>
    </row>
    <row r="1787" spans="1:14" x14ac:dyDescent="0.3">
      <c r="A1787" s="23" t="str">
        <f>VLOOKUP(C1787,销售员!A:C,3,0)</f>
        <v>黑吉辽</v>
      </c>
      <c r="B1787" s="29">
        <v>819809</v>
      </c>
      <c r="C1787" s="16" t="s">
        <v>955</v>
      </c>
      <c r="D1787" s="17" t="s">
        <v>2029</v>
      </c>
      <c r="E1787" s="17" t="s">
        <v>4168</v>
      </c>
      <c r="F1787" s="16" t="s">
        <v>2030</v>
      </c>
      <c r="G1787" s="16" t="s">
        <v>2031</v>
      </c>
      <c r="H1787" s="16" t="s">
        <v>4231</v>
      </c>
      <c r="I1787" s="16" t="s">
        <v>4161</v>
      </c>
      <c r="J1787" s="16" t="s">
        <v>79</v>
      </c>
      <c r="K1787" s="16">
        <v>0</v>
      </c>
      <c r="M1787" s="15" t="s">
        <v>127</v>
      </c>
      <c r="N1787" s="19">
        <v>45678.622291666703</v>
      </c>
    </row>
    <row r="1788" spans="1:14" x14ac:dyDescent="0.3">
      <c r="A1788" s="23" t="str">
        <f>VLOOKUP(C1788,销售员!A:C,3,0)</f>
        <v>黑吉辽</v>
      </c>
      <c r="B1788" s="29">
        <v>819809</v>
      </c>
      <c r="C1788" s="16" t="s">
        <v>955</v>
      </c>
      <c r="D1788" s="17" t="s">
        <v>2029</v>
      </c>
      <c r="E1788" s="17" t="s">
        <v>4168</v>
      </c>
      <c r="F1788" s="16" t="s">
        <v>2030</v>
      </c>
      <c r="G1788" s="16" t="s">
        <v>2031</v>
      </c>
      <c r="H1788" s="16" t="s">
        <v>4231</v>
      </c>
      <c r="I1788" s="16" t="s">
        <v>4160</v>
      </c>
      <c r="J1788" s="16" t="s">
        <v>79</v>
      </c>
      <c r="K1788" s="16">
        <v>3742.72</v>
      </c>
      <c r="M1788" s="15" t="s">
        <v>127</v>
      </c>
      <c r="N1788" s="19">
        <v>45678.622291666703</v>
      </c>
    </row>
    <row r="1789" spans="1:14" x14ac:dyDescent="0.3">
      <c r="A1789" s="23" t="str">
        <f>VLOOKUP(C1789,销售员!A:C,3,0)</f>
        <v>陕豫鲁</v>
      </c>
      <c r="B1789" s="29">
        <v>819875</v>
      </c>
      <c r="C1789" s="16" t="s">
        <v>764</v>
      </c>
      <c r="D1789" s="17" t="s">
        <v>2145</v>
      </c>
      <c r="E1789" s="17" t="s">
        <v>4165</v>
      </c>
      <c r="F1789" s="16" t="s">
        <v>2146</v>
      </c>
      <c r="G1789" s="16" t="s">
        <v>2147</v>
      </c>
      <c r="H1789" s="16" t="s">
        <v>2148</v>
      </c>
      <c r="I1789" s="16" t="s">
        <v>4158</v>
      </c>
      <c r="J1789" s="16" t="s">
        <v>79</v>
      </c>
      <c r="K1789" s="16">
        <v>321015.05</v>
      </c>
      <c r="L1789" s="18">
        <v>373960.7</v>
      </c>
      <c r="M1789" s="15" t="s">
        <v>105</v>
      </c>
      <c r="N1789" s="19">
        <v>45678.629884259302</v>
      </c>
    </row>
    <row r="1790" spans="1:14" x14ac:dyDescent="0.3">
      <c r="A1790" s="23" t="str">
        <f>VLOOKUP(C1790,销售员!A:C,3,0)</f>
        <v>陕豫鲁</v>
      </c>
      <c r="B1790" s="29">
        <v>819875</v>
      </c>
      <c r="C1790" s="16" t="s">
        <v>764</v>
      </c>
      <c r="D1790" s="17" t="s">
        <v>2145</v>
      </c>
      <c r="E1790" s="17" t="s">
        <v>4165</v>
      </c>
      <c r="F1790" s="16" t="s">
        <v>2146</v>
      </c>
      <c r="G1790" s="16" t="s">
        <v>2147</v>
      </c>
      <c r="H1790" s="16" t="s">
        <v>2148</v>
      </c>
      <c r="I1790" s="16" t="s">
        <v>4159</v>
      </c>
      <c r="J1790" s="16" t="s">
        <v>79</v>
      </c>
      <c r="K1790" s="16">
        <v>26963.23</v>
      </c>
      <c r="M1790" s="15" t="s">
        <v>105</v>
      </c>
      <c r="N1790" s="19">
        <v>45678.629884259302</v>
      </c>
    </row>
    <row r="1791" spans="1:14" x14ac:dyDescent="0.3">
      <c r="A1791" s="23" t="str">
        <f>VLOOKUP(C1791,销售员!A:C,3,0)</f>
        <v>陕豫鲁</v>
      </c>
      <c r="B1791" s="29">
        <v>819875</v>
      </c>
      <c r="C1791" s="16" t="s">
        <v>764</v>
      </c>
      <c r="D1791" s="17" t="s">
        <v>2145</v>
      </c>
      <c r="E1791" s="17" t="s">
        <v>4165</v>
      </c>
      <c r="F1791" s="16" t="s">
        <v>2146</v>
      </c>
      <c r="G1791" s="16" t="s">
        <v>2147</v>
      </c>
      <c r="H1791" s="16" t="s">
        <v>2148</v>
      </c>
      <c r="I1791" s="16" t="s">
        <v>4161</v>
      </c>
      <c r="J1791" s="16" t="s">
        <v>79</v>
      </c>
      <c r="K1791" s="16">
        <v>3854.86</v>
      </c>
      <c r="M1791" s="15" t="s">
        <v>105</v>
      </c>
      <c r="N1791" s="19">
        <v>45678.629884259302</v>
      </c>
    </row>
    <row r="1792" spans="1:14" x14ac:dyDescent="0.3">
      <c r="A1792" s="23" t="str">
        <f>VLOOKUP(C1792,销售员!A:C,3,0)</f>
        <v>陕豫鲁</v>
      </c>
      <c r="B1792" s="29">
        <v>819875</v>
      </c>
      <c r="C1792" s="16" t="s">
        <v>764</v>
      </c>
      <c r="D1792" s="17" t="s">
        <v>2145</v>
      </c>
      <c r="E1792" s="17" t="s">
        <v>4165</v>
      </c>
      <c r="F1792" s="16" t="s">
        <v>2146</v>
      </c>
      <c r="G1792" s="16" t="s">
        <v>2147</v>
      </c>
      <c r="H1792" s="16" t="s">
        <v>2148</v>
      </c>
      <c r="I1792" s="16" t="s">
        <v>4160</v>
      </c>
      <c r="J1792" s="16" t="s">
        <v>79</v>
      </c>
      <c r="K1792" s="16">
        <v>5299.31</v>
      </c>
      <c r="M1792" s="15" t="s">
        <v>105</v>
      </c>
      <c r="N1792" s="19">
        <v>45678.629884259302</v>
      </c>
    </row>
    <row r="1793" spans="1:14" x14ac:dyDescent="0.3">
      <c r="A1793" s="23" t="str">
        <f>VLOOKUP(C1793,销售员!A:C,3,0)</f>
        <v>陕豫鲁</v>
      </c>
      <c r="B1793" s="29">
        <v>819928</v>
      </c>
      <c r="C1793" s="16" t="s">
        <v>764</v>
      </c>
      <c r="D1793" s="17" t="s">
        <v>2135</v>
      </c>
      <c r="E1793" s="17" t="s">
        <v>4165</v>
      </c>
      <c r="F1793" s="16" t="s">
        <v>2136</v>
      </c>
      <c r="G1793" s="16" t="s">
        <v>2137</v>
      </c>
      <c r="H1793" s="16" t="s">
        <v>4214</v>
      </c>
      <c r="I1793" s="16" t="s">
        <v>4158</v>
      </c>
      <c r="J1793" s="16" t="s">
        <v>79</v>
      </c>
      <c r="K1793" s="16">
        <v>468456.15</v>
      </c>
      <c r="L1793" s="18">
        <v>498000</v>
      </c>
      <c r="M1793" s="15" t="s">
        <v>105</v>
      </c>
      <c r="N1793" s="19">
        <v>45678.667152777802</v>
      </c>
    </row>
    <row r="1794" spans="1:14" x14ac:dyDescent="0.3">
      <c r="A1794" s="23" t="str">
        <f>VLOOKUP(C1794,销售员!A:C,3,0)</f>
        <v>陕豫鲁</v>
      </c>
      <c r="B1794" s="29">
        <v>819928</v>
      </c>
      <c r="C1794" s="16" t="s">
        <v>764</v>
      </c>
      <c r="D1794" s="17" t="s">
        <v>2135</v>
      </c>
      <c r="E1794" s="17" t="s">
        <v>4165</v>
      </c>
      <c r="F1794" s="16" t="s">
        <v>2136</v>
      </c>
      <c r="G1794" s="16" t="s">
        <v>2137</v>
      </c>
      <c r="H1794" s="16" t="s">
        <v>4214</v>
      </c>
      <c r="I1794" s="16" t="s">
        <v>4159</v>
      </c>
      <c r="J1794" s="16" t="s">
        <v>79</v>
      </c>
      <c r="K1794" s="16">
        <v>0</v>
      </c>
      <c r="M1794" s="15" t="s">
        <v>105</v>
      </c>
      <c r="N1794" s="19">
        <v>45678.667152777802</v>
      </c>
    </row>
    <row r="1795" spans="1:14" x14ac:dyDescent="0.3">
      <c r="A1795" s="23" t="str">
        <f>VLOOKUP(C1795,销售员!A:C,3,0)</f>
        <v>陕豫鲁</v>
      </c>
      <c r="B1795" s="29">
        <v>819928</v>
      </c>
      <c r="C1795" s="16" t="s">
        <v>764</v>
      </c>
      <c r="D1795" s="17" t="s">
        <v>2135</v>
      </c>
      <c r="E1795" s="17" t="s">
        <v>4165</v>
      </c>
      <c r="F1795" s="16" t="s">
        <v>2136</v>
      </c>
      <c r="G1795" s="16" t="s">
        <v>2137</v>
      </c>
      <c r="H1795" s="16" t="s">
        <v>4214</v>
      </c>
      <c r="I1795" s="16" t="s">
        <v>4161</v>
      </c>
      <c r="J1795" s="16" t="s">
        <v>79</v>
      </c>
      <c r="K1795" s="16">
        <v>0</v>
      </c>
      <c r="M1795" s="15" t="s">
        <v>105</v>
      </c>
      <c r="N1795" s="19">
        <v>45678.667152777802</v>
      </c>
    </row>
    <row r="1796" spans="1:14" x14ac:dyDescent="0.3">
      <c r="A1796" s="23" t="str">
        <f>VLOOKUP(C1796,销售员!A:C,3,0)</f>
        <v>陕豫鲁</v>
      </c>
      <c r="B1796" s="29">
        <v>819928</v>
      </c>
      <c r="C1796" s="16" t="s">
        <v>764</v>
      </c>
      <c r="D1796" s="17" t="s">
        <v>2135</v>
      </c>
      <c r="E1796" s="17" t="s">
        <v>4165</v>
      </c>
      <c r="F1796" s="16" t="s">
        <v>2136</v>
      </c>
      <c r="G1796" s="16" t="s">
        <v>2137</v>
      </c>
      <c r="H1796" s="16" t="s">
        <v>4214</v>
      </c>
      <c r="I1796" s="16" t="s">
        <v>4160</v>
      </c>
      <c r="J1796" s="16" t="s">
        <v>79</v>
      </c>
      <c r="K1796" s="16">
        <v>7133.85</v>
      </c>
      <c r="M1796" s="15" t="s">
        <v>105</v>
      </c>
      <c r="N1796" s="19">
        <v>45678.667152777802</v>
      </c>
    </row>
    <row r="1797" spans="1:14" x14ac:dyDescent="0.3">
      <c r="A1797" s="23" t="str">
        <f>VLOOKUP(C1797,销售员!A:C,3,0)</f>
        <v>陕豫鲁</v>
      </c>
      <c r="B1797" s="29">
        <v>819928</v>
      </c>
      <c r="C1797" s="16" t="s">
        <v>764</v>
      </c>
      <c r="D1797" s="17" t="s">
        <v>2135</v>
      </c>
      <c r="E1797" s="17" t="s">
        <v>4165</v>
      </c>
      <c r="F1797" s="16" t="s">
        <v>2136</v>
      </c>
      <c r="G1797" s="16" t="s">
        <v>2137</v>
      </c>
      <c r="H1797" s="16" t="s">
        <v>4215</v>
      </c>
      <c r="I1797" s="16" t="s">
        <v>4158</v>
      </c>
      <c r="J1797" s="16" t="s">
        <v>79</v>
      </c>
      <c r="K1797" s="16">
        <v>71262.880000000005</v>
      </c>
      <c r="L1797" s="18">
        <v>81854.759999999995</v>
      </c>
      <c r="M1797" s="15" t="s">
        <v>105</v>
      </c>
      <c r="N1797" s="19">
        <v>45678.667152777802</v>
      </c>
    </row>
    <row r="1798" spans="1:14" x14ac:dyDescent="0.3">
      <c r="A1798" s="23" t="str">
        <f>VLOOKUP(C1798,销售员!A:C,3,0)</f>
        <v>陕豫鲁</v>
      </c>
      <c r="B1798" s="29">
        <v>819928</v>
      </c>
      <c r="C1798" s="16" t="s">
        <v>764</v>
      </c>
      <c r="D1798" s="17" t="s">
        <v>2135</v>
      </c>
      <c r="E1798" s="17" t="s">
        <v>4165</v>
      </c>
      <c r="F1798" s="16" t="s">
        <v>2136</v>
      </c>
      <c r="G1798" s="16" t="s">
        <v>2137</v>
      </c>
      <c r="H1798" s="16" t="s">
        <v>4215</v>
      </c>
      <c r="I1798" s="16" t="s">
        <v>4159</v>
      </c>
      <c r="J1798" s="16" t="s">
        <v>79</v>
      </c>
      <c r="K1798" s="16">
        <v>4811.33</v>
      </c>
      <c r="M1798" s="15" t="s">
        <v>105</v>
      </c>
      <c r="N1798" s="19">
        <v>45678.667152777802</v>
      </c>
    </row>
    <row r="1799" spans="1:14" x14ac:dyDescent="0.3">
      <c r="A1799" s="23" t="str">
        <f>VLOOKUP(C1799,销售员!A:C,3,0)</f>
        <v>陕豫鲁</v>
      </c>
      <c r="B1799" s="29">
        <v>819928</v>
      </c>
      <c r="C1799" s="16" t="s">
        <v>764</v>
      </c>
      <c r="D1799" s="17" t="s">
        <v>2135</v>
      </c>
      <c r="E1799" s="17" t="s">
        <v>4165</v>
      </c>
      <c r="F1799" s="16" t="s">
        <v>2136</v>
      </c>
      <c r="G1799" s="16" t="s">
        <v>2137</v>
      </c>
      <c r="H1799" s="16" t="s">
        <v>4215</v>
      </c>
      <c r="I1799" s="16" t="s">
        <v>4161</v>
      </c>
      <c r="J1799" s="16" t="s">
        <v>79</v>
      </c>
      <c r="K1799" s="16">
        <v>938.56</v>
      </c>
      <c r="M1799" s="15" t="s">
        <v>105</v>
      </c>
      <c r="N1799" s="19">
        <v>45678.667152777802</v>
      </c>
    </row>
    <row r="1800" spans="1:14" x14ac:dyDescent="0.3">
      <c r="A1800" s="23" t="str">
        <f>VLOOKUP(C1800,销售员!A:C,3,0)</f>
        <v>陕豫鲁</v>
      </c>
      <c r="B1800" s="29">
        <v>819928</v>
      </c>
      <c r="C1800" s="16" t="s">
        <v>764</v>
      </c>
      <c r="D1800" s="17" t="s">
        <v>2135</v>
      </c>
      <c r="E1800" s="17" t="s">
        <v>4165</v>
      </c>
      <c r="F1800" s="16" t="s">
        <v>2136</v>
      </c>
      <c r="G1800" s="16" t="s">
        <v>2137</v>
      </c>
      <c r="H1800" s="16" t="s">
        <v>4215</v>
      </c>
      <c r="I1800" s="16" t="s">
        <v>4160</v>
      </c>
      <c r="J1800" s="16" t="s">
        <v>79</v>
      </c>
      <c r="K1800" s="16">
        <v>1158.52</v>
      </c>
      <c r="M1800" s="15" t="s">
        <v>105</v>
      </c>
      <c r="N1800" s="19">
        <v>45678.667152777802</v>
      </c>
    </row>
    <row r="1801" spans="1:14" x14ac:dyDescent="0.3">
      <c r="A1801" s="23" t="str">
        <f>VLOOKUP(C1801,销售员!A:C,3,0)</f>
        <v>陕豫鲁</v>
      </c>
      <c r="B1801" s="29">
        <v>819928</v>
      </c>
      <c r="C1801" s="16" t="s">
        <v>764</v>
      </c>
      <c r="D1801" s="17" t="s">
        <v>2135</v>
      </c>
      <c r="E1801" s="17" t="s">
        <v>4165</v>
      </c>
      <c r="F1801" s="16" t="s">
        <v>2136</v>
      </c>
      <c r="G1801" s="16" t="s">
        <v>2137</v>
      </c>
      <c r="H1801" s="16" t="s">
        <v>4216</v>
      </c>
      <c r="I1801" s="16" t="s">
        <v>4158</v>
      </c>
      <c r="J1801" s="16" t="s">
        <v>79</v>
      </c>
      <c r="K1801" s="16">
        <v>35631.440000000002</v>
      </c>
      <c r="L1801" s="18">
        <v>40927.379999999997</v>
      </c>
      <c r="M1801" s="15" t="s">
        <v>105</v>
      </c>
      <c r="N1801" s="19">
        <v>45678.667152777802</v>
      </c>
    </row>
    <row r="1802" spans="1:14" x14ac:dyDescent="0.3">
      <c r="A1802" s="23" t="str">
        <f>VLOOKUP(C1802,销售员!A:C,3,0)</f>
        <v>陕豫鲁</v>
      </c>
      <c r="B1802" s="29">
        <v>819928</v>
      </c>
      <c r="C1802" s="16" t="s">
        <v>764</v>
      </c>
      <c r="D1802" s="17" t="s">
        <v>2135</v>
      </c>
      <c r="E1802" s="17" t="s">
        <v>4165</v>
      </c>
      <c r="F1802" s="16" t="s">
        <v>2136</v>
      </c>
      <c r="G1802" s="16" t="s">
        <v>2137</v>
      </c>
      <c r="H1802" s="16" t="s">
        <v>4216</v>
      </c>
      <c r="I1802" s="16" t="s">
        <v>4159</v>
      </c>
      <c r="J1802" s="16" t="s">
        <v>79</v>
      </c>
      <c r="K1802" s="16">
        <v>2405.66</v>
      </c>
      <c r="M1802" s="15" t="s">
        <v>105</v>
      </c>
      <c r="N1802" s="19">
        <v>45678.667152777802</v>
      </c>
    </row>
    <row r="1803" spans="1:14" x14ac:dyDescent="0.3">
      <c r="A1803" s="23" t="str">
        <f>VLOOKUP(C1803,销售员!A:C,3,0)</f>
        <v>陕豫鲁</v>
      </c>
      <c r="B1803" s="29">
        <v>819928</v>
      </c>
      <c r="C1803" s="16" t="s">
        <v>764</v>
      </c>
      <c r="D1803" s="17" t="s">
        <v>2135</v>
      </c>
      <c r="E1803" s="17" t="s">
        <v>4165</v>
      </c>
      <c r="F1803" s="16" t="s">
        <v>2136</v>
      </c>
      <c r="G1803" s="16" t="s">
        <v>2137</v>
      </c>
      <c r="H1803" s="16" t="s">
        <v>4216</v>
      </c>
      <c r="I1803" s="16" t="s">
        <v>4161</v>
      </c>
      <c r="J1803" s="16" t="s">
        <v>79</v>
      </c>
      <c r="K1803" s="16">
        <v>469.28</v>
      </c>
      <c r="M1803" s="15" t="s">
        <v>105</v>
      </c>
      <c r="N1803" s="19">
        <v>45678.667152777802</v>
      </c>
    </row>
    <row r="1804" spans="1:14" x14ac:dyDescent="0.3">
      <c r="A1804" s="23" t="str">
        <f>VLOOKUP(C1804,销售员!A:C,3,0)</f>
        <v>陕豫鲁</v>
      </c>
      <c r="B1804" s="29">
        <v>819928</v>
      </c>
      <c r="C1804" s="16" t="s">
        <v>764</v>
      </c>
      <c r="D1804" s="17" t="s">
        <v>2135</v>
      </c>
      <c r="E1804" s="17" t="s">
        <v>4165</v>
      </c>
      <c r="F1804" s="16" t="s">
        <v>2136</v>
      </c>
      <c r="G1804" s="16" t="s">
        <v>2137</v>
      </c>
      <c r="H1804" s="16" t="s">
        <v>4216</v>
      </c>
      <c r="I1804" s="16" t="s">
        <v>4160</v>
      </c>
      <c r="J1804" s="16" t="s">
        <v>79</v>
      </c>
      <c r="K1804" s="16">
        <v>579.26</v>
      </c>
      <c r="M1804" s="15" t="s">
        <v>105</v>
      </c>
      <c r="N1804" s="19">
        <v>45678.667152777802</v>
      </c>
    </row>
    <row r="1805" spans="1:14" x14ac:dyDescent="0.3">
      <c r="A1805" s="23" t="str">
        <f>VLOOKUP(C1805,销售员!A:C,3,0)</f>
        <v>陕豫鲁</v>
      </c>
      <c r="B1805" s="29">
        <v>819928</v>
      </c>
      <c r="C1805" s="16" t="s">
        <v>764</v>
      </c>
      <c r="D1805" s="17" t="s">
        <v>2135</v>
      </c>
      <c r="E1805" s="17" t="s">
        <v>4165</v>
      </c>
      <c r="F1805" s="16" t="s">
        <v>2136</v>
      </c>
      <c r="G1805" s="16" t="s">
        <v>2137</v>
      </c>
      <c r="H1805" s="16" t="s">
        <v>4217</v>
      </c>
      <c r="I1805" s="16" t="s">
        <v>4158</v>
      </c>
      <c r="J1805" s="16" t="s">
        <v>79</v>
      </c>
      <c r="K1805" s="16">
        <v>144535.72</v>
      </c>
      <c r="L1805" s="18">
        <v>166063.6</v>
      </c>
      <c r="M1805" s="15" t="s">
        <v>105</v>
      </c>
      <c r="N1805" s="19">
        <v>45678.667152777802</v>
      </c>
    </row>
    <row r="1806" spans="1:14" x14ac:dyDescent="0.3">
      <c r="A1806" s="23" t="str">
        <f>VLOOKUP(C1806,销售员!A:C,3,0)</f>
        <v>陕豫鲁</v>
      </c>
      <c r="B1806" s="29">
        <v>819928</v>
      </c>
      <c r="C1806" s="16" t="s">
        <v>764</v>
      </c>
      <c r="D1806" s="17" t="s">
        <v>2135</v>
      </c>
      <c r="E1806" s="17" t="s">
        <v>4165</v>
      </c>
      <c r="F1806" s="16" t="s">
        <v>2136</v>
      </c>
      <c r="G1806" s="16" t="s">
        <v>2137</v>
      </c>
      <c r="H1806" s="16" t="s">
        <v>4217</v>
      </c>
      <c r="I1806" s="16" t="s">
        <v>4159</v>
      </c>
      <c r="J1806" s="16" t="s">
        <v>79</v>
      </c>
      <c r="K1806" s="16">
        <v>9842.86</v>
      </c>
      <c r="M1806" s="15" t="s">
        <v>105</v>
      </c>
      <c r="N1806" s="19">
        <v>45678.667152777802</v>
      </c>
    </row>
    <row r="1807" spans="1:14" x14ac:dyDescent="0.3">
      <c r="A1807" s="23" t="str">
        <f>VLOOKUP(C1807,销售员!A:C,3,0)</f>
        <v>陕豫鲁</v>
      </c>
      <c r="B1807" s="29">
        <v>819928</v>
      </c>
      <c r="C1807" s="16" t="s">
        <v>764</v>
      </c>
      <c r="D1807" s="17" t="s">
        <v>2135</v>
      </c>
      <c r="E1807" s="17" t="s">
        <v>4165</v>
      </c>
      <c r="F1807" s="16" t="s">
        <v>2136</v>
      </c>
      <c r="G1807" s="16" t="s">
        <v>2137</v>
      </c>
      <c r="H1807" s="16" t="s">
        <v>4217</v>
      </c>
      <c r="I1807" s="16" t="s">
        <v>4161</v>
      </c>
      <c r="J1807" s="16" t="s">
        <v>79</v>
      </c>
      <c r="K1807" s="16">
        <v>1861</v>
      </c>
      <c r="M1807" s="15" t="s">
        <v>105</v>
      </c>
      <c r="N1807" s="19">
        <v>45678.667152777802</v>
      </c>
    </row>
    <row r="1808" spans="1:14" x14ac:dyDescent="0.3">
      <c r="A1808" s="23" t="str">
        <f>VLOOKUP(C1808,销售员!A:C,3,0)</f>
        <v>陕豫鲁</v>
      </c>
      <c r="B1808" s="29">
        <v>819928</v>
      </c>
      <c r="C1808" s="16" t="s">
        <v>764</v>
      </c>
      <c r="D1808" s="17" t="s">
        <v>2135</v>
      </c>
      <c r="E1808" s="17" t="s">
        <v>4165</v>
      </c>
      <c r="F1808" s="16" t="s">
        <v>2136</v>
      </c>
      <c r="G1808" s="16" t="s">
        <v>2137</v>
      </c>
      <c r="H1808" s="16" t="s">
        <v>4217</v>
      </c>
      <c r="I1808" s="16" t="s">
        <v>4160</v>
      </c>
      <c r="J1808" s="16" t="s">
        <v>79</v>
      </c>
      <c r="K1808" s="16">
        <v>2351.08</v>
      </c>
      <c r="M1808" s="15" t="s">
        <v>105</v>
      </c>
      <c r="N1808" s="19">
        <v>45678.667152777802</v>
      </c>
    </row>
    <row r="1809" spans="1:14" x14ac:dyDescent="0.3">
      <c r="A1809" s="23" t="str">
        <f>VLOOKUP(C1809,销售员!A:C,3,0)</f>
        <v>晋蒙宁</v>
      </c>
      <c r="B1809" s="29">
        <v>819936</v>
      </c>
      <c r="C1809" s="16" t="s">
        <v>542</v>
      </c>
      <c r="D1809" s="17" t="s">
        <v>2039</v>
      </c>
      <c r="E1809" s="17" t="s">
        <v>4165</v>
      </c>
      <c r="F1809" s="16" t="s">
        <v>188</v>
      </c>
      <c r="G1809" s="16" t="s">
        <v>2040</v>
      </c>
      <c r="H1809" s="16" t="s">
        <v>2041</v>
      </c>
      <c r="I1809" s="16" t="s">
        <v>4166</v>
      </c>
      <c r="J1809" s="16" t="s">
        <v>79</v>
      </c>
      <c r="K1809" s="16">
        <v>20338.87</v>
      </c>
      <c r="L1809" s="18">
        <v>21621.759999999998</v>
      </c>
      <c r="M1809" s="15" t="s">
        <v>127</v>
      </c>
      <c r="N1809" s="19">
        <v>45678.673530092601</v>
      </c>
    </row>
    <row r="1810" spans="1:14" x14ac:dyDescent="0.3">
      <c r="A1810" s="23" t="str">
        <f>VLOOKUP(C1810,销售员!A:C,3,0)</f>
        <v>晋蒙宁</v>
      </c>
      <c r="B1810" s="29">
        <v>819936</v>
      </c>
      <c r="C1810" s="16" t="s">
        <v>542</v>
      </c>
      <c r="D1810" s="17" t="s">
        <v>2039</v>
      </c>
      <c r="E1810" s="17" t="s">
        <v>4165</v>
      </c>
      <c r="F1810" s="16" t="s">
        <v>188</v>
      </c>
      <c r="G1810" s="16" t="s">
        <v>2040</v>
      </c>
      <c r="H1810" s="16" t="s">
        <v>2041</v>
      </c>
      <c r="I1810" s="16" t="s">
        <v>4167</v>
      </c>
      <c r="J1810" s="16" t="s">
        <v>79</v>
      </c>
      <c r="K1810" s="16">
        <v>0</v>
      </c>
      <c r="M1810" s="15" t="s">
        <v>127</v>
      </c>
      <c r="N1810" s="19">
        <v>45678.673530092601</v>
      </c>
    </row>
    <row r="1811" spans="1:14" x14ac:dyDescent="0.3">
      <c r="A1811" s="23" t="str">
        <f>VLOOKUP(C1811,销售员!A:C,3,0)</f>
        <v>晋蒙宁</v>
      </c>
      <c r="B1811" s="29">
        <v>819936</v>
      </c>
      <c r="C1811" s="16" t="s">
        <v>542</v>
      </c>
      <c r="D1811" s="17" t="s">
        <v>2039</v>
      </c>
      <c r="E1811" s="17" t="s">
        <v>4165</v>
      </c>
      <c r="F1811" s="16" t="s">
        <v>188</v>
      </c>
      <c r="G1811" s="16" t="s">
        <v>2040</v>
      </c>
      <c r="H1811" s="16" t="s">
        <v>2041</v>
      </c>
      <c r="I1811" s="16" t="s">
        <v>4161</v>
      </c>
      <c r="J1811" s="16" t="s">
        <v>79</v>
      </c>
      <c r="K1811" s="16">
        <v>264.40530999999999</v>
      </c>
      <c r="M1811" s="15" t="s">
        <v>127</v>
      </c>
      <c r="N1811" s="19">
        <v>45678.673530092601</v>
      </c>
    </row>
    <row r="1812" spans="1:14" x14ac:dyDescent="0.3">
      <c r="A1812" s="23" t="str">
        <f>VLOOKUP(C1812,销售员!A:C,3,0)</f>
        <v>晋蒙宁</v>
      </c>
      <c r="B1812" s="29">
        <v>819936</v>
      </c>
      <c r="C1812" s="16" t="s">
        <v>542</v>
      </c>
      <c r="D1812" s="17" t="s">
        <v>2039</v>
      </c>
      <c r="E1812" s="17" t="s">
        <v>4165</v>
      </c>
      <c r="F1812" s="16" t="s">
        <v>188</v>
      </c>
      <c r="G1812" s="16" t="s">
        <v>2040</v>
      </c>
      <c r="H1812" s="16" t="s">
        <v>2041</v>
      </c>
      <c r="I1812" s="16" t="s">
        <v>4160</v>
      </c>
      <c r="J1812" s="16" t="s">
        <v>79</v>
      </c>
      <c r="K1812" s="16">
        <v>305.08305000000001</v>
      </c>
      <c r="M1812" s="15" t="s">
        <v>127</v>
      </c>
      <c r="N1812" s="19">
        <v>45678.673530092601</v>
      </c>
    </row>
    <row r="1813" spans="1:14" x14ac:dyDescent="0.3">
      <c r="A1813" s="23" t="str">
        <f>VLOOKUP(C1813,销售员!A:C,3,0)</f>
        <v>沪浙</v>
      </c>
      <c r="B1813" s="29">
        <v>819501</v>
      </c>
      <c r="C1813" s="16" t="s">
        <v>908</v>
      </c>
      <c r="D1813" s="17" t="s">
        <v>2044</v>
      </c>
      <c r="E1813" s="17" t="s">
        <v>4165</v>
      </c>
      <c r="F1813" s="16" t="s">
        <v>910</v>
      </c>
      <c r="G1813" s="16" t="s">
        <v>2045</v>
      </c>
      <c r="H1813" s="16" t="s">
        <v>2046</v>
      </c>
      <c r="I1813" s="16" t="s">
        <v>4158</v>
      </c>
      <c r="J1813" s="16" t="s">
        <v>79</v>
      </c>
      <c r="K1813" s="16">
        <v>13028.92</v>
      </c>
      <c r="L1813" s="18">
        <v>13860</v>
      </c>
      <c r="M1813" s="15" t="s">
        <v>1262</v>
      </c>
      <c r="N1813" s="19">
        <v>45678.674189814803</v>
      </c>
    </row>
    <row r="1814" spans="1:14" x14ac:dyDescent="0.3">
      <c r="A1814" s="23" t="str">
        <f>VLOOKUP(C1814,销售员!A:C,3,0)</f>
        <v>沪浙</v>
      </c>
      <c r="B1814" s="29">
        <v>819501</v>
      </c>
      <c r="C1814" s="16" t="s">
        <v>908</v>
      </c>
      <c r="D1814" s="17" t="s">
        <v>2044</v>
      </c>
      <c r="E1814" s="17" t="s">
        <v>4165</v>
      </c>
      <c r="F1814" s="16" t="s">
        <v>910</v>
      </c>
      <c r="G1814" s="16" t="s">
        <v>2045</v>
      </c>
      <c r="H1814" s="16" t="s">
        <v>2046</v>
      </c>
      <c r="I1814" s="16" t="s">
        <v>4159</v>
      </c>
      <c r="J1814" s="16" t="s">
        <v>79</v>
      </c>
      <c r="K1814" s="16">
        <v>0</v>
      </c>
      <c r="M1814" s="15" t="s">
        <v>1262</v>
      </c>
      <c r="N1814" s="19">
        <v>45678.674189814803</v>
      </c>
    </row>
    <row r="1815" spans="1:14" x14ac:dyDescent="0.3">
      <c r="A1815" s="23" t="str">
        <f>VLOOKUP(C1815,销售员!A:C,3,0)</f>
        <v>沪浙</v>
      </c>
      <c r="B1815" s="29">
        <v>819501</v>
      </c>
      <c r="C1815" s="16" t="s">
        <v>908</v>
      </c>
      <c r="D1815" s="17" t="s">
        <v>2044</v>
      </c>
      <c r="E1815" s="17" t="s">
        <v>4165</v>
      </c>
      <c r="F1815" s="16" t="s">
        <v>910</v>
      </c>
      <c r="G1815" s="16" t="s">
        <v>2045</v>
      </c>
      <c r="H1815" s="16" t="s">
        <v>2046</v>
      </c>
      <c r="I1815" s="16" t="s">
        <v>4161</v>
      </c>
      <c r="J1815" s="16" t="s">
        <v>79</v>
      </c>
      <c r="K1815" s="16">
        <v>8.94</v>
      </c>
      <c r="M1815" s="15" t="s">
        <v>1262</v>
      </c>
      <c r="N1815" s="19">
        <v>45678.674189814803</v>
      </c>
    </row>
    <row r="1816" spans="1:14" x14ac:dyDescent="0.3">
      <c r="A1816" s="23" t="str">
        <f>VLOOKUP(C1816,销售员!A:C,3,0)</f>
        <v>沪浙</v>
      </c>
      <c r="B1816" s="29">
        <v>819501</v>
      </c>
      <c r="C1816" s="16" t="s">
        <v>908</v>
      </c>
      <c r="D1816" s="17" t="s">
        <v>2044</v>
      </c>
      <c r="E1816" s="17" t="s">
        <v>4165</v>
      </c>
      <c r="F1816" s="16" t="s">
        <v>910</v>
      </c>
      <c r="G1816" s="16" t="s">
        <v>2045</v>
      </c>
      <c r="H1816" s="16" t="s">
        <v>2046</v>
      </c>
      <c r="I1816" s="16" t="s">
        <v>4160</v>
      </c>
      <c r="J1816" s="16" t="s">
        <v>79</v>
      </c>
      <c r="K1816" s="16">
        <v>198.42</v>
      </c>
      <c r="M1816" s="15" t="s">
        <v>1262</v>
      </c>
      <c r="N1816" s="19">
        <v>45678.674189814803</v>
      </c>
    </row>
    <row r="1817" spans="1:14" x14ac:dyDescent="0.3">
      <c r="A1817" s="23" t="str">
        <f>VLOOKUP(C1817,销售员!A:C,3,0)</f>
        <v>湘桂琼</v>
      </c>
      <c r="B1817" s="29">
        <v>819908</v>
      </c>
      <c r="C1817" s="16" t="s">
        <v>523</v>
      </c>
      <c r="D1817" s="17" t="s">
        <v>1840</v>
      </c>
      <c r="E1817" s="17" t="s">
        <v>4165</v>
      </c>
      <c r="F1817" s="16" t="s">
        <v>1841</v>
      </c>
      <c r="G1817" s="16" t="s">
        <v>1842</v>
      </c>
      <c r="H1817" s="16" t="s">
        <v>1843</v>
      </c>
      <c r="I1817" s="16" t="s">
        <v>4158</v>
      </c>
      <c r="J1817" s="16" t="s">
        <v>79</v>
      </c>
      <c r="K1817" s="16">
        <v>187623.54</v>
      </c>
      <c r="L1817" s="18">
        <v>198731.33</v>
      </c>
      <c r="M1817" s="15" t="s">
        <v>83</v>
      </c>
      <c r="N1817" s="19">
        <v>45678.675312500003</v>
      </c>
    </row>
    <row r="1818" spans="1:14" x14ac:dyDescent="0.3">
      <c r="A1818" s="23" t="str">
        <f>VLOOKUP(C1818,销售员!A:C,3,0)</f>
        <v>湘桂琼</v>
      </c>
      <c r="B1818" s="29">
        <v>819908</v>
      </c>
      <c r="C1818" s="16" t="s">
        <v>523</v>
      </c>
      <c r="D1818" s="17" t="s">
        <v>1840</v>
      </c>
      <c r="E1818" s="17" t="s">
        <v>4165</v>
      </c>
      <c r="F1818" s="16" t="s">
        <v>1841</v>
      </c>
      <c r="G1818" s="16" t="s">
        <v>1842</v>
      </c>
      <c r="H1818" s="16" t="s">
        <v>1843</v>
      </c>
      <c r="I1818" s="16" t="s">
        <v>4159</v>
      </c>
      <c r="J1818" s="16" t="s">
        <v>79</v>
      </c>
      <c r="K1818" s="16">
        <v>0</v>
      </c>
      <c r="M1818" s="15" t="s">
        <v>83</v>
      </c>
      <c r="N1818" s="19">
        <v>45678.675312500003</v>
      </c>
    </row>
    <row r="1819" spans="1:14" x14ac:dyDescent="0.3">
      <c r="A1819" s="23" t="str">
        <f>VLOOKUP(C1819,销售员!A:C,3,0)</f>
        <v>湘桂琼</v>
      </c>
      <c r="B1819" s="29">
        <v>819908</v>
      </c>
      <c r="C1819" s="16" t="s">
        <v>523</v>
      </c>
      <c r="D1819" s="17" t="s">
        <v>1840</v>
      </c>
      <c r="E1819" s="17" t="s">
        <v>4165</v>
      </c>
      <c r="F1819" s="16" t="s">
        <v>1841</v>
      </c>
      <c r="G1819" s="16" t="s">
        <v>1842</v>
      </c>
      <c r="H1819" s="16" t="s">
        <v>1843</v>
      </c>
      <c r="I1819" s="16" t="s">
        <v>4161</v>
      </c>
      <c r="J1819" s="16" t="s">
        <v>79</v>
      </c>
      <c r="K1819" s="16">
        <v>2289.12</v>
      </c>
      <c r="M1819" s="15" t="s">
        <v>83</v>
      </c>
      <c r="N1819" s="19">
        <v>45678.675312500003</v>
      </c>
    </row>
    <row r="1820" spans="1:14" x14ac:dyDescent="0.3">
      <c r="A1820" s="23" t="str">
        <f>VLOOKUP(C1820,销售员!A:C,3,0)</f>
        <v>湘桂琼</v>
      </c>
      <c r="B1820" s="29">
        <v>819908</v>
      </c>
      <c r="C1820" s="16" t="s">
        <v>523</v>
      </c>
      <c r="D1820" s="17" t="s">
        <v>1840</v>
      </c>
      <c r="E1820" s="17" t="s">
        <v>4165</v>
      </c>
      <c r="F1820" s="16" t="s">
        <v>1841</v>
      </c>
      <c r="G1820" s="16" t="s">
        <v>1842</v>
      </c>
      <c r="H1820" s="16" t="s">
        <v>1843</v>
      </c>
      <c r="I1820" s="16" t="s">
        <v>4160</v>
      </c>
      <c r="J1820" s="16" t="s">
        <v>79</v>
      </c>
      <c r="K1820" s="16">
        <v>2856.73</v>
      </c>
      <c r="M1820" s="15" t="s">
        <v>83</v>
      </c>
      <c r="N1820" s="19">
        <v>45678.675312500003</v>
      </c>
    </row>
    <row r="1821" spans="1:14" x14ac:dyDescent="0.3">
      <c r="A1821" s="23" t="str">
        <f>VLOOKUP(C1821,销售员!A:C,3,0)</f>
        <v>苏皖</v>
      </c>
      <c r="B1821" s="29">
        <v>819903</v>
      </c>
      <c r="C1821" s="16" t="s">
        <v>180</v>
      </c>
      <c r="D1821" s="17" t="s">
        <v>2054</v>
      </c>
      <c r="E1821" s="17" t="s">
        <v>4165</v>
      </c>
      <c r="F1821" s="16" t="s">
        <v>2055</v>
      </c>
      <c r="G1821" s="16" t="s">
        <v>2056</v>
      </c>
      <c r="H1821" s="16" t="s">
        <v>2057</v>
      </c>
      <c r="I1821" s="16" t="s">
        <v>4158</v>
      </c>
      <c r="J1821" s="16" t="s">
        <v>79</v>
      </c>
      <c r="K1821" s="16">
        <v>1122645.3</v>
      </c>
      <c r="L1821" s="18">
        <v>1323912.48</v>
      </c>
      <c r="M1821" s="15" t="s">
        <v>83</v>
      </c>
      <c r="N1821" s="19">
        <v>45678.676493055602</v>
      </c>
    </row>
    <row r="1822" spans="1:14" x14ac:dyDescent="0.3">
      <c r="A1822" s="23" t="str">
        <f>VLOOKUP(C1822,销售员!A:C,3,0)</f>
        <v>苏皖</v>
      </c>
      <c r="B1822" s="29">
        <v>819903</v>
      </c>
      <c r="C1822" s="16" t="s">
        <v>180</v>
      </c>
      <c r="D1822" s="17" t="s">
        <v>2054</v>
      </c>
      <c r="E1822" s="17" t="s">
        <v>4165</v>
      </c>
      <c r="F1822" s="16" t="s">
        <v>2055</v>
      </c>
      <c r="G1822" s="16" t="s">
        <v>2056</v>
      </c>
      <c r="H1822" s="16" t="s">
        <v>2057</v>
      </c>
      <c r="I1822" s="16" t="s">
        <v>4159</v>
      </c>
      <c r="J1822" s="16" t="s">
        <v>79</v>
      </c>
      <c r="K1822" s="16">
        <v>108872.81</v>
      </c>
      <c r="M1822" s="15" t="s">
        <v>83</v>
      </c>
      <c r="N1822" s="19">
        <v>45678.676493055602</v>
      </c>
    </row>
    <row r="1823" spans="1:14" x14ac:dyDescent="0.3">
      <c r="A1823" s="23" t="str">
        <f>VLOOKUP(C1823,销售员!A:C,3,0)</f>
        <v>苏皖</v>
      </c>
      <c r="B1823" s="29">
        <v>819903</v>
      </c>
      <c r="C1823" s="16" t="s">
        <v>180</v>
      </c>
      <c r="D1823" s="17" t="s">
        <v>2054</v>
      </c>
      <c r="E1823" s="17" t="s">
        <v>4165</v>
      </c>
      <c r="F1823" s="16" t="s">
        <v>2055</v>
      </c>
      <c r="G1823" s="16" t="s">
        <v>2056</v>
      </c>
      <c r="H1823" s="16" t="s">
        <v>2057</v>
      </c>
      <c r="I1823" s="16" t="s">
        <v>4161</v>
      </c>
      <c r="J1823" s="16" t="s">
        <v>79</v>
      </c>
      <c r="K1823" s="16">
        <v>14064.53</v>
      </c>
      <c r="M1823" s="15" t="s">
        <v>83</v>
      </c>
      <c r="N1823" s="19">
        <v>45678.676493055602</v>
      </c>
    </row>
    <row r="1824" spans="1:14" x14ac:dyDescent="0.3">
      <c r="A1824" s="23" t="str">
        <f>VLOOKUP(C1824,销售员!A:C,3,0)</f>
        <v>苏皖</v>
      </c>
      <c r="B1824" s="29">
        <v>819903</v>
      </c>
      <c r="C1824" s="16" t="s">
        <v>180</v>
      </c>
      <c r="D1824" s="17" t="s">
        <v>2054</v>
      </c>
      <c r="E1824" s="17" t="s">
        <v>4165</v>
      </c>
      <c r="F1824" s="16" t="s">
        <v>2055</v>
      </c>
      <c r="G1824" s="16" t="s">
        <v>2056</v>
      </c>
      <c r="H1824" s="16" t="s">
        <v>2057</v>
      </c>
      <c r="I1824" s="16" t="s">
        <v>4160</v>
      </c>
      <c r="J1824" s="16" t="s">
        <v>79</v>
      </c>
      <c r="K1824" s="16">
        <v>18753.990000000002</v>
      </c>
      <c r="M1824" s="15" t="s">
        <v>83</v>
      </c>
      <c r="N1824" s="19">
        <v>45678.676493055602</v>
      </c>
    </row>
    <row r="1825" spans="1:14" x14ac:dyDescent="0.3">
      <c r="A1825" s="23" t="str">
        <f>VLOOKUP(C1825,销售员!A:C,3,0)</f>
        <v>福建</v>
      </c>
      <c r="B1825" s="29">
        <v>819958</v>
      </c>
      <c r="C1825" s="16" t="s">
        <v>638</v>
      </c>
      <c r="D1825" s="17" t="s">
        <v>1511</v>
      </c>
      <c r="E1825" s="17" t="s">
        <v>4165</v>
      </c>
      <c r="F1825" s="16" t="s">
        <v>1051</v>
      </c>
      <c r="G1825" s="16" t="s">
        <v>1512</v>
      </c>
      <c r="H1825" s="16" t="s">
        <v>1513</v>
      </c>
      <c r="I1825" s="16" t="s">
        <v>4158</v>
      </c>
      <c r="J1825" s="16" t="s">
        <v>79</v>
      </c>
      <c r="K1825" s="16">
        <v>195057</v>
      </c>
      <c r="L1825" s="18">
        <v>215573.9</v>
      </c>
      <c r="M1825" s="15" t="s">
        <v>94</v>
      </c>
      <c r="N1825" s="19">
        <v>45678.689675925903</v>
      </c>
    </row>
    <row r="1826" spans="1:14" x14ac:dyDescent="0.3">
      <c r="A1826" s="23" t="str">
        <f>VLOOKUP(C1826,销售员!A:C,3,0)</f>
        <v>福建</v>
      </c>
      <c r="B1826" s="29">
        <v>819958</v>
      </c>
      <c r="C1826" s="16" t="s">
        <v>638</v>
      </c>
      <c r="D1826" s="17" t="s">
        <v>1511</v>
      </c>
      <c r="E1826" s="17" t="s">
        <v>4165</v>
      </c>
      <c r="F1826" s="16" t="s">
        <v>1051</v>
      </c>
      <c r="G1826" s="16" t="s">
        <v>1512</v>
      </c>
      <c r="H1826" s="16" t="s">
        <v>1513</v>
      </c>
      <c r="I1826" s="16" t="s">
        <v>4159</v>
      </c>
      <c r="J1826" s="16" t="s">
        <v>79</v>
      </c>
      <c r="K1826" s="16">
        <v>1976.24</v>
      </c>
      <c r="M1826" s="15" t="s">
        <v>94</v>
      </c>
      <c r="N1826" s="19">
        <v>45678.689675925903</v>
      </c>
    </row>
    <row r="1827" spans="1:14" x14ac:dyDescent="0.3">
      <c r="A1827" s="23" t="str">
        <f>VLOOKUP(C1827,销售员!A:C,3,0)</f>
        <v>福建</v>
      </c>
      <c r="B1827" s="29">
        <v>819958</v>
      </c>
      <c r="C1827" s="16" t="s">
        <v>638</v>
      </c>
      <c r="D1827" s="17" t="s">
        <v>1511</v>
      </c>
      <c r="E1827" s="17" t="s">
        <v>4165</v>
      </c>
      <c r="F1827" s="16" t="s">
        <v>1051</v>
      </c>
      <c r="G1827" s="16" t="s">
        <v>1512</v>
      </c>
      <c r="H1827" s="16" t="s">
        <v>1513</v>
      </c>
      <c r="I1827" s="16" t="s">
        <v>4161</v>
      </c>
      <c r="J1827" s="16" t="s">
        <v>79</v>
      </c>
      <c r="K1827" s="16">
        <v>2607</v>
      </c>
      <c r="M1827" s="15" t="s">
        <v>94</v>
      </c>
      <c r="N1827" s="19">
        <v>45678.689675925903</v>
      </c>
    </row>
    <row r="1828" spans="1:14" x14ac:dyDescent="0.3">
      <c r="A1828" s="23" t="str">
        <f>VLOOKUP(C1828,销售员!A:C,3,0)</f>
        <v>福建</v>
      </c>
      <c r="B1828" s="29">
        <v>819958</v>
      </c>
      <c r="C1828" s="16" t="s">
        <v>638</v>
      </c>
      <c r="D1828" s="17" t="s">
        <v>1511</v>
      </c>
      <c r="E1828" s="17" t="s">
        <v>4165</v>
      </c>
      <c r="F1828" s="16" t="s">
        <v>1051</v>
      </c>
      <c r="G1828" s="16" t="s">
        <v>1512</v>
      </c>
      <c r="H1828" s="16" t="s">
        <v>1513</v>
      </c>
      <c r="I1828" s="16" t="s">
        <v>4160</v>
      </c>
      <c r="J1828" s="16" t="s">
        <v>79</v>
      </c>
      <c r="K1828" s="16">
        <v>2998.6</v>
      </c>
      <c r="M1828" s="15" t="s">
        <v>94</v>
      </c>
      <c r="N1828" s="19">
        <v>45678.689675925903</v>
      </c>
    </row>
    <row r="1829" spans="1:14" x14ac:dyDescent="0.3">
      <c r="A1829" s="23" t="str">
        <f>VLOOKUP(C1829,销售员!A:C,3,0)</f>
        <v>沪浙</v>
      </c>
      <c r="B1829" s="29">
        <v>819897</v>
      </c>
      <c r="C1829" s="16" t="s">
        <v>164</v>
      </c>
      <c r="D1829" s="17" t="s">
        <v>2083</v>
      </c>
      <c r="E1829" s="17" t="s">
        <v>4165</v>
      </c>
      <c r="F1829" s="16" t="s">
        <v>2084</v>
      </c>
      <c r="G1829" s="16" t="s">
        <v>2085</v>
      </c>
      <c r="H1829" s="16" t="s">
        <v>2086</v>
      </c>
      <c r="I1829" s="16" t="s">
        <v>4158</v>
      </c>
      <c r="J1829" s="16" t="s">
        <v>79</v>
      </c>
      <c r="K1829" s="16">
        <v>99840.16</v>
      </c>
      <c r="L1829" s="18">
        <v>113514.46</v>
      </c>
      <c r="M1829" s="15" t="s">
        <v>1262</v>
      </c>
      <c r="N1829" s="19">
        <v>45678.6930208333</v>
      </c>
    </row>
    <row r="1830" spans="1:14" x14ac:dyDescent="0.3">
      <c r="A1830" s="23" t="str">
        <f>VLOOKUP(C1830,销售员!A:C,3,0)</f>
        <v>沪浙</v>
      </c>
      <c r="B1830" s="29">
        <v>819897</v>
      </c>
      <c r="C1830" s="16" t="s">
        <v>164</v>
      </c>
      <c r="D1830" s="17" t="s">
        <v>2083</v>
      </c>
      <c r="E1830" s="17" t="s">
        <v>4165</v>
      </c>
      <c r="F1830" s="16" t="s">
        <v>2084</v>
      </c>
      <c r="G1830" s="16" t="s">
        <v>2085</v>
      </c>
      <c r="H1830" s="16" t="s">
        <v>2086</v>
      </c>
      <c r="I1830" s="16" t="s">
        <v>4159</v>
      </c>
      <c r="J1830" s="16" t="s">
        <v>79</v>
      </c>
      <c r="K1830" s="16">
        <v>5734.32</v>
      </c>
      <c r="M1830" s="15" t="s">
        <v>1262</v>
      </c>
      <c r="N1830" s="19">
        <v>45678.6930208333</v>
      </c>
    </row>
    <row r="1831" spans="1:14" x14ac:dyDescent="0.3">
      <c r="A1831" s="23" t="str">
        <f>VLOOKUP(C1831,销售员!A:C,3,0)</f>
        <v>沪浙</v>
      </c>
      <c r="B1831" s="29">
        <v>819897</v>
      </c>
      <c r="C1831" s="16" t="s">
        <v>164</v>
      </c>
      <c r="D1831" s="17" t="s">
        <v>2083</v>
      </c>
      <c r="E1831" s="17" t="s">
        <v>4165</v>
      </c>
      <c r="F1831" s="16" t="s">
        <v>2084</v>
      </c>
      <c r="G1831" s="16" t="s">
        <v>2085</v>
      </c>
      <c r="H1831" s="16" t="s">
        <v>2086</v>
      </c>
      <c r="I1831" s="16" t="s">
        <v>4161</v>
      </c>
      <c r="J1831" s="16" t="s">
        <v>79</v>
      </c>
      <c r="K1831" s="16">
        <v>1224.06</v>
      </c>
      <c r="M1831" s="15" t="s">
        <v>1262</v>
      </c>
      <c r="N1831" s="19">
        <v>45678.6930208333</v>
      </c>
    </row>
    <row r="1832" spans="1:14" x14ac:dyDescent="0.3">
      <c r="A1832" s="23" t="str">
        <f>VLOOKUP(C1832,销售员!A:C,3,0)</f>
        <v>沪浙</v>
      </c>
      <c r="B1832" s="29">
        <v>819897</v>
      </c>
      <c r="C1832" s="16" t="s">
        <v>164</v>
      </c>
      <c r="D1832" s="17" t="s">
        <v>2083</v>
      </c>
      <c r="E1832" s="17" t="s">
        <v>4165</v>
      </c>
      <c r="F1832" s="16" t="s">
        <v>2084</v>
      </c>
      <c r="G1832" s="16" t="s">
        <v>2085</v>
      </c>
      <c r="H1832" s="16" t="s">
        <v>2086</v>
      </c>
      <c r="I1832" s="16" t="s">
        <v>4160</v>
      </c>
      <c r="J1832" s="16" t="s">
        <v>79</v>
      </c>
      <c r="K1832" s="16">
        <v>1607.66</v>
      </c>
      <c r="M1832" s="15" t="s">
        <v>1262</v>
      </c>
      <c r="N1832" s="19">
        <v>45678.6930208333</v>
      </c>
    </row>
    <row r="1833" spans="1:14" x14ac:dyDescent="0.3">
      <c r="A1833" s="23" t="str">
        <f>VLOOKUP(C1833,销售员!A:C,3,0)</f>
        <v>京津冀</v>
      </c>
      <c r="B1833" s="29">
        <v>818586</v>
      </c>
      <c r="C1833" s="16" t="s">
        <v>295</v>
      </c>
      <c r="D1833" s="17" t="s">
        <v>296</v>
      </c>
      <c r="E1833" s="17" t="s">
        <v>4172</v>
      </c>
      <c r="F1833" s="16" t="s">
        <v>76</v>
      </c>
      <c r="G1833" s="16" t="s">
        <v>297</v>
      </c>
      <c r="H1833" s="16" t="s">
        <v>298</v>
      </c>
      <c r="I1833" s="16" t="s">
        <v>4158</v>
      </c>
      <c r="J1833" s="16" t="s">
        <v>79</v>
      </c>
      <c r="K1833" s="16">
        <v>8301797.4900000002</v>
      </c>
      <c r="L1833" s="18">
        <v>11154633.32</v>
      </c>
      <c r="M1833" s="15" t="s">
        <v>127</v>
      </c>
      <c r="N1833" s="19">
        <v>45678.701423611099</v>
      </c>
    </row>
    <row r="1834" spans="1:14" x14ac:dyDescent="0.3">
      <c r="A1834" s="23" t="str">
        <f>VLOOKUP(C1834,销售员!A:C,3,0)</f>
        <v>京津冀</v>
      </c>
      <c r="B1834" s="29">
        <v>818586</v>
      </c>
      <c r="C1834" s="16" t="s">
        <v>295</v>
      </c>
      <c r="D1834" s="17" t="s">
        <v>296</v>
      </c>
      <c r="E1834" s="17" t="s">
        <v>4172</v>
      </c>
      <c r="F1834" s="16" t="s">
        <v>76</v>
      </c>
      <c r="G1834" s="16" t="s">
        <v>297</v>
      </c>
      <c r="H1834" s="16" t="s">
        <v>298</v>
      </c>
      <c r="I1834" s="16" t="s">
        <v>4159</v>
      </c>
      <c r="J1834" s="16" t="s">
        <v>79</v>
      </c>
      <c r="K1834" s="16">
        <v>2265665.71</v>
      </c>
      <c r="M1834" s="15" t="s">
        <v>127</v>
      </c>
      <c r="N1834" s="19">
        <v>45678.701423611099</v>
      </c>
    </row>
    <row r="1835" spans="1:14" x14ac:dyDescent="0.3">
      <c r="A1835" s="23" t="str">
        <f>VLOOKUP(C1835,销售员!A:C,3,0)</f>
        <v>京津冀</v>
      </c>
      <c r="B1835" s="29">
        <v>818586</v>
      </c>
      <c r="C1835" s="16" t="s">
        <v>295</v>
      </c>
      <c r="D1835" s="17" t="s">
        <v>296</v>
      </c>
      <c r="E1835" s="17" t="s">
        <v>4172</v>
      </c>
      <c r="F1835" s="16" t="s">
        <v>76</v>
      </c>
      <c r="G1835" s="16" t="s">
        <v>297</v>
      </c>
      <c r="H1835" s="16" t="s">
        <v>298</v>
      </c>
      <c r="I1835" s="16" t="s">
        <v>4161</v>
      </c>
      <c r="J1835" s="16" t="s">
        <v>79</v>
      </c>
      <c r="K1835" s="16">
        <v>85881.01</v>
      </c>
      <c r="M1835" s="15" t="s">
        <v>127</v>
      </c>
      <c r="N1835" s="19">
        <v>45678.701423611099</v>
      </c>
    </row>
    <row r="1836" spans="1:14" x14ac:dyDescent="0.3">
      <c r="A1836" s="23" t="str">
        <f>VLOOKUP(C1836,销售员!A:C,3,0)</f>
        <v>京津冀</v>
      </c>
      <c r="B1836" s="29">
        <v>818586</v>
      </c>
      <c r="C1836" s="16" t="s">
        <v>295</v>
      </c>
      <c r="D1836" s="17" t="s">
        <v>296</v>
      </c>
      <c r="E1836" s="17" t="s">
        <v>4172</v>
      </c>
      <c r="F1836" s="16" t="s">
        <v>76</v>
      </c>
      <c r="G1836" s="16" t="s">
        <v>297</v>
      </c>
      <c r="H1836" s="16" t="s">
        <v>298</v>
      </c>
      <c r="I1836" s="16" t="s">
        <v>4160</v>
      </c>
      <c r="J1836" s="16" t="s">
        <v>79</v>
      </c>
      <c r="K1836" s="16">
        <v>160911.74</v>
      </c>
      <c r="M1836" s="15" t="s">
        <v>127</v>
      </c>
      <c r="N1836" s="19">
        <v>45678.701423611099</v>
      </c>
    </row>
    <row r="1837" spans="1:14" x14ac:dyDescent="0.3">
      <c r="A1837" s="23" t="str">
        <f>VLOOKUP(C1837,销售员!A:C,3,0)</f>
        <v>京津冀</v>
      </c>
      <c r="B1837" s="29">
        <v>819968</v>
      </c>
      <c r="C1837" s="16" t="s">
        <v>692</v>
      </c>
      <c r="D1837" s="17" t="s">
        <v>693</v>
      </c>
      <c r="E1837" s="17" t="s">
        <v>4165</v>
      </c>
      <c r="F1837" s="16" t="s">
        <v>694</v>
      </c>
      <c r="G1837" s="16" t="s">
        <v>695</v>
      </c>
      <c r="H1837" s="16" t="s">
        <v>696</v>
      </c>
      <c r="I1837" s="16" t="s">
        <v>4158</v>
      </c>
      <c r="J1837" s="16" t="s">
        <v>79</v>
      </c>
      <c r="K1837" s="16">
        <v>935.71</v>
      </c>
      <c r="L1837" s="18">
        <v>994.72</v>
      </c>
      <c r="M1837" s="15" t="s">
        <v>127</v>
      </c>
      <c r="N1837" s="19">
        <v>45678.704351851899</v>
      </c>
    </row>
    <row r="1838" spans="1:14" x14ac:dyDescent="0.3">
      <c r="A1838" s="23" t="str">
        <f>VLOOKUP(C1838,销售员!A:C,3,0)</f>
        <v>京津冀</v>
      </c>
      <c r="B1838" s="29">
        <v>819968</v>
      </c>
      <c r="C1838" s="16" t="s">
        <v>692</v>
      </c>
      <c r="D1838" s="17" t="s">
        <v>693</v>
      </c>
      <c r="E1838" s="17" t="s">
        <v>4165</v>
      </c>
      <c r="F1838" s="16" t="s">
        <v>694</v>
      </c>
      <c r="G1838" s="16" t="s">
        <v>695</v>
      </c>
      <c r="H1838" s="16" t="s">
        <v>696</v>
      </c>
      <c r="I1838" s="16" t="s">
        <v>4159</v>
      </c>
      <c r="J1838" s="16" t="s">
        <v>79</v>
      </c>
      <c r="K1838" s="16">
        <v>0</v>
      </c>
      <c r="M1838" s="15" t="s">
        <v>127</v>
      </c>
      <c r="N1838" s="19">
        <v>45678.704351851899</v>
      </c>
    </row>
    <row r="1839" spans="1:14" x14ac:dyDescent="0.3">
      <c r="A1839" s="23" t="str">
        <f>VLOOKUP(C1839,销售员!A:C,3,0)</f>
        <v>京津冀</v>
      </c>
      <c r="B1839" s="29">
        <v>819968</v>
      </c>
      <c r="C1839" s="16" t="s">
        <v>692</v>
      </c>
      <c r="D1839" s="17" t="s">
        <v>693</v>
      </c>
      <c r="E1839" s="17" t="s">
        <v>4165</v>
      </c>
      <c r="F1839" s="16" t="s">
        <v>694</v>
      </c>
      <c r="G1839" s="16" t="s">
        <v>695</v>
      </c>
      <c r="H1839" s="16" t="s">
        <v>696</v>
      </c>
      <c r="I1839" s="16" t="s">
        <v>4161</v>
      </c>
      <c r="J1839" s="16" t="s">
        <v>79</v>
      </c>
      <c r="K1839" s="16">
        <v>0</v>
      </c>
      <c r="M1839" s="15" t="s">
        <v>127</v>
      </c>
      <c r="N1839" s="19">
        <v>45678.704351851899</v>
      </c>
    </row>
    <row r="1840" spans="1:14" x14ac:dyDescent="0.3">
      <c r="A1840" s="23" t="str">
        <f>VLOOKUP(C1840,销售员!A:C,3,0)</f>
        <v>京津冀</v>
      </c>
      <c r="B1840" s="29">
        <v>819968</v>
      </c>
      <c r="C1840" s="16" t="s">
        <v>692</v>
      </c>
      <c r="D1840" s="17" t="s">
        <v>693</v>
      </c>
      <c r="E1840" s="17" t="s">
        <v>4165</v>
      </c>
      <c r="F1840" s="16" t="s">
        <v>694</v>
      </c>
      <c r="G1840" s="16" t="s">
        <v>695</v>
      </c>
      <c r="H1840" s="16" t="s">
        <v>696</v>
      </c>
      <c r="I1840" s="16" t="s">
        <v>4160</v>
      </c>
      <c r="J1840" s="16" t="s">
        <v>79</v>
      </c>
      <c r="K1840" s="16">
        <v>14.25</v>
      </c>
      <c r="M1840" s="15" t="s">
        <v>127</v>
      </c>
      <c r="N1840" s="19">
        <v>45678.704351851899</v>
      </c>
    </row>
    <row r="1841" spans="1:14" x14ac:dyDescent="0.3">
      <c r="A1841" s="23" t="str">
        <f>VLOOKUP(C1841,销售员!A:C,3,0)</f>
        <v>沪浙</v>
      </c>
      <c r="B1841" s="29">
        <v>819962</v>
      </c>
      <c r="C1841" s="16" t="s">
        <v>908</v>
      </c>
      <c r="D1841" s="17" t="s">
        <v>2416</v>
      </c>
      <c r="E1841" s="17" t="s">
        <v>4165</v>
      </c>
      <c r="F1841" s="16" t="s">
        <v>1096</v>
      </c>
      <c r="G1841" s="16" t="s">
        <v>2417</v>
      </c>
      <c r="H1841" s="16" t="s">
        <v>2418</v>
      </c>
      <c r="I1841" s="16" t="s">
        <v>4158</v>
      </c>
      <c r="J1841" s="16" t="s">
        <v>79</v>
      </c>
      <c r="K1841" s="16">
        <v>45542.14</v>
      </c>
      <c r="L1841" s="18">
        <v>52149.18</v>
      </c>
      <c r="M1841" s="15" t="s">
        <v>1262</v>
      </c>
      <c r="N1841" s="19">
        <v>45678.707824074103</v>
      </c>
    </row>
    <row r="1842" spans="1:14" x14ac:dyDescent="0.3">
      <c r="A1842" s="23" t="str">
        <f>VLOOKUP(C1842,销售员!A:C,3,0)</f>
        <v>沪浙</v>
      </c>
      <c r="B1842" s="29">
        <v>819962</v>
      </c>
      <c r="C1842" s="16" t="s">
        <v>908</v>
      </c>
      <c r="D1842" s="17" t="s">
        <v>2416</v>
      </c>
      <c r="E1842" s="17" t="s">
        <v>4165</v>
      </c>
      <c r="F1842" s="16" t="s">
        <v>1096</v>
      </c>
      <c r="G1842" s="16" t="s">
        <v>2417</v>
      </c>
      <c r="H1842" s="16" t="s">
        <v>2418</v>
      </c>
      <c r="I1842" s="16" t="s">
        <v>4159</v>
      </c>
      <c r="J1842" s="16" t="s">
        <v>79</v>
      </c>
      <c r="K1842" s="16">
        <v>2916.12</v>
      </c>
      <c r="M1842" s="15" t="s">
        <v>1262</v>
      </c>
      <c r="N1842" s="19">
        <v>45678.707824074103</v>
      </c>
    </row>
    <row r="1843" spans="1:14" x14ac:dyDescent="0.3">
      <c r="A1843" s="23" t="str">
        <f>VLOOKUP(C1843,销售员!A:C,3,0)</f>
        <v>沪浙</v>
      </c>
      <c r="B1843" s="29">
        <v>819962</v>
      </c>
      <c r="C1843" s="16" t="s">
        <v>908</v>
      </c>
      <c r="D1843" s="17" t="s">
        <v>2416</v>
      </c>
      <c r="E1843" s="17" t="s">
        <v>4165</v>
      </c>
      <c r="F1843" s="16" t="s">
        <v>1096</v>
      </c>
      <c r="G1843" s="16" t="s">
        <v>2417</v>
      </c>
      <c r="H1843" s="16" t="s">
        <v>2418</v>
      </c>
      <c r="I1843" s="16" t="s">
        <v>4161</v>
      </c>
      <c r="J1843" s="16" t="s">
        <v>79</v>
      </c>
      <c r="K1843" s="16">
        <v>606.09</v>
      </c>
      <c r="M1843" s="15" t="s">
        <v>1262</v>
      </c>
      <c r="N1843" s="19">
        <v>45678.707824074103</v>
      </c>
    </row>
    <row r="1844" spans="1:14" x14ac:dyDescent="0.3">
      <c r="A1844" s="23" t="str">
        <f>VLOOKUP(C1844,销售员!A:C,3,0)</f>
        <v>沪浙</v>
      </c>
      <c r="B1844" s="29">
        <v>819962</v>
      </c>
      <c r="C1844" s="16" t="s">
        <v>908</v>
      </c>
      <c r="D1844" s="17" t="s">
        <v>2416</v>
      </c>
      <c r="E1844" s="17" t="s">
        <v>4165</v>
      </c>
      <c r="F1844" s="16" t="s">
        <v>1096</v>
      </c>
      <c r="G1844" s="16" t="s">
        <v>2417</v>
      </c>
      <c r="H1844" s="16" t="s">
        <v>2418</v>
      </c>
      <c r="I1844" s="16" t="s">
        <v>4160</v>
      </c>
      <c r="J1844" s="16" t="s">
        <v>79</v>
      </c>
      <c r="K1844" s="16">
        <v>737.89</v>
      </c>
      <c r="M1844" s="15" t="s">
        <v>1262</v>
      </c>
      <c r="N1844" s="19">
        <v>45678.707824074103</v>
      </c>
    </row>
    <row r="1845" spans="1:14" x14ac:dyDescent="0.3">
      <c r="A1845" s="23" t="str">
        <f>VLOOKUP(C1845,销售员!A:C,3,0)</f>
        <v>云贵川渝</v>
      </c>
      <c r="B1845" s="29">
        <v>819979</v>
      </c>
      <c r="C1845" s="16" t="s">
        <v>963</v>
      </c>
      <c r="D1845" s="17" t="s">
        <v>2070</v>
      </c>
      <c r="E1845" s="17" t="s">
        <v>4165</v>
      </c>
      <c r="F1845" s="16" t="s">
        <v>2071</v>
      </c>
      <c r="G1845" s="16" t="s">
        <v>2072</v>
      </c>
      <c r="H1845" s="16" t="s">
        <v>2073</v>
      </c>
      <c r="I1845" s="16" t="s">
        <v>4158</v>
      </c>
      <c r="J1845" s="16" t="s">
        <v>79</v>
      </c>
      <c r="K1845" s="16">
        <v>14026.02</v>
      </c>
      <c r="L1845" s="18">
        <v>15894.7</v>
      </c>
      <c r="M1845" s="15" t="s">
        <v>54</v>
      </c>
      <c r="N1845" s="19">
        <v>45678.715370370403</v>
      </c>
    </row>
    <row r="1846" spans="1:14" x14ac:dyDescent="0.3">
      <c r="A1846" s="23" t="str">
        <f>VLOOKUP(C1846,销售员!A:C,3,0)</f>
        <v>云贵川渝</v>
      </c>
      <c r="B1846" s="29">
        <v>819979</v>
      </c>
      <c r="C1846" s="16" t="s">
        <v>963</v>
      </c>
      <c r="D1846" s="17" t="s">
        <v>2070</v>
      </c>
      <c r="E1846" s="17" t="s">
        <v>4165</v>
      </c>
      <c r="F1846" s="16" t="s">
        <v>2071</v>
      </c>
      <c r="G1846" s="16" t="s">
        <v>2072</v>
      </c>
      <c r="H1846" s="16" t="s">
        <v>2073</v>
      </c>
      <c r="I1846" s="16" t="s">
        <v>4159</v>
      </c>
      <c r="J1846" s="16" t="s">
        <v>79</v>
      </c>
      <c r="K1846" s="16">
        <v>925.72</v>
      </c>
      <c r="M1846" s="15" t="s">
        <v>54</v>
      </c>
      <c r="N1846" s="19">
        <v>45678.715370370403</v>
      </c>
    </row>
    <row r="1847" spans="1:14" x14ac:dyDescent="0.3">
      <c r="A1847" s="23" t="str">
        <f>VLOOKUP(C1847,销售员!A:C,3,0)</f>
        <v>云贵川渝</v>
      </c>
      <c r="B1847" s="29">
        <v>819979</v>
      </c>
      <c r="C1847" s="16" t="s">
        <v>963</v>
      </c>
      <c r="D1847" s="17" t="s">
        <v>2070</v>
      </c>
      <c r="E1847" s="17" t="s">
        <v>4165</v>
      </c>
      <c r="F1847" s="16" t="s">
        <v>2071</v>
      </c>
      <c r="G1847" s="16" t="s">
        <v>2072</v>
      </c>
      <c r="H1847" s="16" t="s">
        <v>2073</v>
      </c>
      <c r="I1847" s="16" t="s">
        <v>4161</v>
      </c>
      <c r="J1847" s="16" t="s">
        <v>79</v>
      </c>
      <c r="K1847" s="16">
        <v>0</v>
      </c>
      <c r="M1847" s="15" t="s">
        <v>54</v>
      </c>
      <c r="N1847" s="19">
        <v>45678.715370370403</v>
      </c>
    </row>
    <row r="1848" spans="1:14" x14ac:dyDescent="0.3">
      <c r="A1848" s="23" t="str">
        <f>VLOOKUP(C1848,销售员!A:C,3,0)</f>
        <v>云贵川渝</v>
      </c>
      <c r="B1848" s="29">
        <v>819979</v>
      </c>
      <c r="C1848" s="16" t="s">
        <v>963</v>
      </c>
      <c r="D1848" s="17" t="s">
        <v>2070</v>
      </c>
      <c r="E1848" s="17" t="s">
        <v>4165</v>
      </c>
      <c r="F1848" s="16" t="s">
        <v>2071</v>
      </c>
      <c r="G1848" s="16" t="s">
        <v>2072</v>
      </c>
      <c r="H1848" s="16" t="s">
        <v>2073</v>
      </c>
      <c r="I1848" s="16" t="s">
        <v>4160</v>
      </c>
      <c r="J1848" s="16" t="s">
        <v>79</v>
      </c>
      <c r="K1848" s="16">
        <v>227.7</v>
      </c>
      <c r="M1848" s="15" t="s">
        <v>54</v>
      </c>
      <c r="N1848" s="19">
        <v>45678.715370370403</v>
      </c>
    </row>
    <row r="1849" spans="1:14" x14ac:dyDescent="0.3">
      <c r="A1849" s="23" t="str">
        <f>VLOOKUP(C1849,销售员!A:C,3,0)</f>
        <v>广深</v>
      </c>
      <c r="B1849" s="29">
        <v>819925</v>
      </c>
      <c r="C1849" s="16" t="s">
        <v>238</v>
      </c>
      <c r="D1849" s="17" t="s">
        <v>1968</v>
      </c>
      <c r="E1849" s="17" t="s">
        <v>4171</v>
      </c>
      <c r="F1849" s="16" t="s">
        <v>1831</v>
      </c>
      <c r="G1849" s="16" t="s">
        <v>1969</v>
      </c>
      <c r="H1849" s="16" t="s">
        <v>1970</v>
      </c>
      <c r="I1849" s="16" t="s">
        <v>4158</v>
      </c>
      <c r="J1849" s="16" t="s">
        <v>79</v>
      </c>
      <c r="K1849" s="16">
        <v>458697.93</v>
      </c>
      <c r="L1849" s="18">
        <v>513649.75</v>
      </c>
      <c r="M1849" s="15" t="s">
        <v>94</v>
      </c>
      <c r="N1849" s="19">
        <v>45681.504351851901</v>
      </c>
    </row>
    <row r="1850" spans="1:14" x14ac:dyDescent="0.3">
      <c r="A1850" s="23" t="str">
        <f>VLOOKUP(C1850,销售员!A:C,3,0)</f>
        <v>广深</v>
      </c>
      <c r="B1850" s="29">
        <v>819925</v>
      </c>
      <c r="C1850" s="16" t="s">
        <v>238</v>
      </c>
      <c r="D1850" s="17" t="s">
        <v>1968</v>
      </c>
      <c r="E1850" s="17" t="s">
        <v>4171</v>
      </c>
      <c r="F1850" s="16" t="s">
        <v>1831</v>
      </c>
      <c r="G1850" s="16" t="s">
        <v>1969</v>
      </c>
      <c r="H1850" s="16" t="s">
        <v>1970</v>
      </c>
      <c r="I1850" s="16" t="s">
        <v>4159</v>
      </c>
      <c r="J1850" s="16" t="s">
        <v>79</v>
      </c>
      <c r="K1850" s="16">
        <v>32068.34</v>
      </c>
      <c r="M1850" s="15" t="s">
        <v>94</v>
      </c>
      <c r="N1850" s="19">
        <v>45681.504351851901</v>
      </c>
    </row>
    <row r="1851" spans="1:14" x14ac:dyDescent="0.3">
      <c r="A1851" s="23" t="str">
        <f>VLOOKUP(C1851,销售员!A:C,3,0)</f>
        <v>广深</v>
      </c>
      <c r="B1851" s="29">
        <v>819925</v>
      </c>
      <c r="C1851" s="16" t="s">
        <v>238</v>
      </c>
      <c r="D1851" s="17" t="s">
        <v>1968</v>
      </c>
      <c r="E1851" s="17" t="s">
        <v>4171</v>
      </c>
      <c r="F1851" s="16" t="s">
        <v>1831</v>
      </c>
      <c r="G1851" s="16" t="s">
        <v>1969</v>
      </c>
      <c r="H1851" s="16" t="s">
        <v>1970</v>
      </c>
      <c r="I1851" s="16" t="s">
        <v>4161</v>
      </c>
      <c r="J1851" s="16" t="s">
        <v>79</v>
      </c>
      <c r="K1851" s="16">
        <v>0</v>
      </c>
      <c r="M1851" s="15" t="s">
        <v>94</v>
      </c>
      <c r="N1851" s="19">
        <v>45681.504351851901</v>
      </c>
    </row>
    <row r="1852" spans="1:14" x14ac:dyDescent="0.3">
      <c r="A1852" s="23" t="str">
        <f>VLOOKUP(C1852,销售员!A:C,3,0)</f>
        <v>广深</v>
      </c>
      <c r="B1852" s="29">
        <v>819925</v>
      </c>
      <c r="C1852" s="16" t="s">
        <v>238</v>
      </c>
      <c r="D1852" s="17" t="s">
        <v>1968</v>
      </c>
      <c r="E1852" s="17" t="s">
        <v>4171</v>
      </c>
      <c r="F1852" s="16" t="s">
        <v>1831</v>
      </c>
      <c r="G1852" s="16" t="s">
        <v>1969</v>
      </c>
      <c r="H1852" s="16" t="s">
        <v>1970</v>
      </c>
      <c r="I1852" s="16" t="s">
        <v>4160</v>
      </c>
      <c r="J1852" s="16" t="s">
        <v>79</v>
      </c>
      <c r="K1852" s="16">
        <v>7474.31</v>
      </c>
      <c r="M1852" s="15" t="s">
        <v>94</v>
      </c>
      <c r="N1852" s="19">
        <v>45681.504351851901</v>
      </c>
    </row>
    <row r="1853" spans="1:14" x14ac:dyDescent="0.3">
      <c r="A1853" s="23" t="str">
        <f>VLOOKUP(C1853,销售员!A:C,3,0)</f>
        <v>沪浙</v>
      </c>
      <c r="B1853" s="29">
        <v>820048</v>
      </c>
      <c r="C1853" s="16" t="s">
        <v>157</v>
      </c>
      <c r="D1853" s="17" t="s">
        <v>2269</v>
      </c>
      <c r="E1853" s="17" t="s">
        <v>4165</v>
      </c>
      <c r="F1853" s="16" t="s">
        <v>2270</v>
      </c>
      <c r="G1853" s="16" t="s">
        <v>2271</v>
      </c>
      <c r="H1853" s="16" t="s">
        <v>2272</v>
      </c>
      <c r="I1853" s="16" t="s">
        <v>4158</v>
      </c>
      <c r="J1853" s="16" t="s">
        <v>79</v>
      </c>
      <c r="K1853" s="16">
        <v>68607.399999999994</v>
      </c>
      <c r="L1853" s="18">
        <v>100996.82</v>
      </c>
      <c r="M1853" s="15" t="s">
        <v>1262</v>
      </c>
      <c r="N1853" s="19">
        <v>45679.399120370399</v>
      </c>
    </row>
    <row r="1854" spans="1:14" x14ac:dyDescent="0.3">
      <c r="A1854" s="23" t="str">
        <f>VLOOKUP(C1854,销售员!A:C,3,0)</f>
        <v>沪浙</v>
      </c>
      <c r="B1854" s="29">
        <v>820048</v>
      </c>
      <c r="C1854" s="16" t="s">
        <v>157</v>
      </c>
      <c r="D1854" s="17" t="s">
        <v>2269</v>
      </c>
      <c r="E1854" s="17" t="s">
        <v>4165</v>
      </c>
      <c r="F1854" s="16" t="s">
        <v>2270</v>
      </c>
      <c r="G1854" s="16" t="s">
        <v>2271</v>
      </c>
      <c r="H1854" s="16" t="s">
        <v>2272</v>
      </c>
      <c r="I1854" s="16" t="s">
        <v>4159</v>
      </c>
      <c r="J1854" s="16" t="s">
        <v>79</v>
      </c>
      <c r="K1854" s="16">
        <v>25528.15</v>
      </c>
      <c r="M1854" s="15" t="s">
        <v>1262</v>
      </c>
      <c r="N1854" s="19">
        <v>45679.399120370399</v>
      </c>
    </row>
    <row r="1855" spans="1:14" x14ac:dyDescent="0.3">
      <c r="A1855" s="23" t="str">
        <f>VLOOKUP(C1855,销售员!A:C,3,0)</f>
        <v>沪浙</v>
      </c>
      <c r="B1855" s="29">
        <v>820048</v>
      </c>
      <c r="C1855" s="16" t="s">
        <v>157</v>
      </c>
      <c r="D1855" s="17" t="s">
        <v>2269</v>
      </c>
      <c r="E1855" s="17" t="s">
        <v>4165</v>
      </c>
      <c r="F1855" s="16" t="s">
        <v>2270</v>
      </c>
      <c r="G1855" s="16" t="s">
        <v>2271</v>
      </c>
      <c r="H1855" s="16" t="s">
        <v>2272</v>
      </c>
      <c r="I1855" s="16" t="s">
        <v>4161</v>
      </c>
      <c r="J1855" s="16" t="s">
        <v>79</v>
      </c>
      <c r="K1855" s="16">
        <v>882.88</v>
      </c>
      <c r="M1855" s="15" t="s">
        <v>1262</v>
      </c>
      <c r="N1855" s="19">
        <v>45679.399120370399</v>
      </c>
    </row>
    <row r="1856" spans="1:14" x14ac:dyDescent="0.3">
      <c r="A1856" s="23" t="str">
        <f>VLOOKUP(C1856,销售员!A:C,3,0)</f>
        <v>沪浙</v>
      </c>
      <c r="B1856" s="29">
        <v>820048</v>
      </c>
      <c r="C1856" s="16" t="s">
        <v>157</v>
      </c>
      <c r="D1856" s="17" t="s">
        <v>2269</v>
      </c>
      <c r="E1856" s="17" t="s">
        <v>4165</v>
      </c>
      <c r="F1856" s="16" t="s">
        <v>2270</v>
      </c>
      <c r="G1856" s="16" t="s">
        <v>2271</v>
      </c>
      <c r="H1856" s="16" t="s">
        <v>2272</v>
      </c>
      <c r="I1856" s="16" t="s">
        <v>4160</v>
      </c>
      <c r="J1856" s="16" t="s">
        <v>79</v>
      </c>
      <c r="K1856" s="16">
        <v>1433.53</v>
      </c>
      <c r="M1856" s="15" t="s">
        <v>1262</v>
      </c>
      <c r="N1856" s="19">
        <v>45679.399120370399</v>
      </c>
    </row>
    <row r="1857" spans="1:14" x14ac:dyDescent="0.3">
      <c r="A1857" s="23" t="str">
        <f>VLOOKUP(C1857,销售员!A:C,3,0)</f>
        <v>京津冀</v>
      </c>
      <c r="B1857" s="29">
        <v>820042</v>
      </c>
      <c r="C1857" s="16" t="s">
        <v>776</v>
      </c>
      <c r="D1857" s="17" t="s">
        <v>2079</v>
      </c>
      <c r="E1857" s="17" t="s">
        <v>4165</v>
      </c>
      <c r="F1857" s="16" t="s">
        <v>2080</v>
      </c>
      <c r="G1857" s="16" t="s">
        <v>2081</v>
      </c>
      <c r="H1857" s="16" t="s">
        <v>2082</v>
      </c>
      <c r="I1857" s="16" t="s">
        <v>4158</v>
      </c>
      <c r="J1857" s="16" t="s">
        <v>79</v>
      </c>
      <c r="K1857" s="16">
        <v>1949.7</v>
      </c>
      <c r="L1857" s="18">
        <v>2100</v>
      </c>
      <c r="M1857" s="15" t="s">
        <v>127</v>
      </c>
      <c r="N1857" s="19">
        <v>45679.402986111098</v>
      </c>
    </row>
    <row r="1858" spans="1:14" x14ac:dyDescent="0.3">
      <c r="A1858" s="23" t="str">
        <f>VLOOKUP(C1858,销售员!A:C,3,0)</f>
        <v>京津冀</v>
      </c>
      <c r="B1858" s="29">
        <v>820042</v>
      </c>
      <c r="C1858" s="16" t="s">
        <v>776</v>
      </c>
      <c r="D1858" s="17" t="s">
        <v>2079</v>
      </c>
      <c r="E1858" s="17" t="s">
        <v>4165</v>
      </c>
      <c r="F1858" s="16" t="s">
        <v>2080</v>
      </c>
      <c r="G1858" s="16" t="s">
        <v>2081</v>
      </c>
      <c r="H1858" s="16" t="s">
        <v>2082</v>
      </c>
      <c r="I1858" s="16" t="s">
        <v>4159</v>
      </c>
      <c r="J1858" s="16" t="s">
        <v>79</v>
      </c>
      <c r="K1858" s="16">
        <v>0</v>
      </c>
      <c r="M1858" s="15" t="s">
        <v>127</v>
      </c>
      <c r="N1858" s="19">
        <v>45679.402986111098</v>
      </c>
    </row>
    <row r="1859" spans="1:14" x14ac:dyDescent="0.3">
      <c r="A1859" s="23" t="str">
        <f>VLOOKUP(C1859,销售员!A:C,3,0)</f>
        <v>京津冀</v>
      </c>
      <c r="B1859" s="29">
        <v>820042</v>
      </c>
      <c r="C1859" s="16" t="s">
        <v>776</v>
      </c>
      <c r="D1859" s="17" t="s">
        <v>2079</v>
      </c>
      <c r="E1859" s="17" t="s">
        <v>4165</v>
      </c>
      <c r="F1859" s="16" t="s">
        <v>2080</v>
      </c>
      <c r="G1859" s="16" t="s">
        <v>2081</v>
      </c>
      <c r="H1859" s="16" t="s">
        <v>2082</v>
      </c>
      <c r="I1859" s="16" t="s">
        <v>4161</v>
      </c>
      <c r="J1859" s="16" t="s">
        <v>79</v>
      </c>
      <c r="K1859" s="16">
        <v>26.1</v>
      </c>
      <c r="M1859" s="15" t="s">
        <v>127</v>
      </c>
      <c r="N1859" s="19">
        <v>45679.402986111098</v>
      </c>
    </row>
    <row r="1860" spans="1:14" x14ac:dyDescent="0.3">
      <c r="A1860" s="23" t="str">
        <f>VLOOKUP(C1860,销售员!A:C,3,0)</f>
        <v>京津冀</v>
      </c>
      <c r="B1860" s="29">
        <v>820042</v>
      </c>
      <c r="C1860" s="16" t="s">
        <v>776</v>
      </c>
      <c r="D1860" s="17" t="s">
        <v>2079</v>
      </c>
      <c r="E1860" s="17" t="s">
        <v>4165</v>
      </c>
      <c r="F1860" s="16" t="s">
        <v>2080</v>
      </c>
      <c r="G1860" s="16" t="s">
        <v>2081</v>
      </c>
      <c r="H1860" s="16" t="s">
        <v>2082</v>
      </c>
      <c r="I1860" s="16" t="s">
        <v>4160</v>
      </c>
      <c r="J1860" s="16" t="s">
        <v>79</v>
      </c>
      <c r="K1860" s="16">
        <v>29.7</v>
      </c>
      <c r="M1860" s="15" t="s">
        <v>127</v>
      </c>
      <c r="N1860" s="19">
        <v>45679.402986111098</v>
      </c>
    </row>
    <row r="1861" spans="1:14" x14ac:dyDescent="0.3">
      <c r="A1861" s="23" t="str">
        <f>VLOOKUP(C1861,销售员!A:C,3,0)</f>
        <v>湘桂琼</v>
      </c>
      <c r="B1861" s="29">
        <v>819985</v>
      </c>
      <c r="C1861" s="16" t="s">
        <v>969</v>
      </c>
      <c r="D1861" s="17" t="s">
        <v>1027</v>
      </c>
      <c r="E1861" s="17" t="s">
        <v>4165</v>
      </c>
      <c r="F1861" s="16" t="s">
        <v>971</v>
      </c>
      <c r="G1861" s="16" t="s">
        <v>1028</v>
      </c>
      <c r="H1861" s="16" t="s">
        <v>1029</v>
      </c>
      <c r="I1861" s="16" t="s">
        <v>4158</v>
      </c>
      <c r="J1861" s="16" t="s">
        <v>79</v>
      </c>
      <c r="K1861" s="16">
        <v>392130.01</v>
      </c>
      <c r="L1861" s="18">
        <v>473575.62</v>
      </c>
      <c r="M1861" s="15" t="s">
        <v>83</v>
      </c>
      <c r="N1861" s="19">
        <v>45679.421689814801</v>
      </c>
    </row>
    <row r="1862" spans="1:14" x14ac:dyDescent="0.3">
      <c r="A1862" s="23" t="str">
        <f>VLOOKUP(C1862,销售员!A:C,3,0)</f>
        <v>湘桂琼</v>
      </c>
      <c r="B1862" s="29">
        <v>819985</v>
      </c>
      <c r="C1862" s="16" t="s">
        <v>969</v>
      </c>
      <c r="D1862" s="17" t="s">
        <v>1027</v>
      </c>
      <c r="E1862" s="17" t="s">
        <v>4165</v>
      </c>
      <c r="F1862" s="16" t="s">
        <v>971</v>
      </c>
      <c r="G1862" s="16" t="s">
        <v>1028</v>
      </c>
      <c r="H1862" s="16" t="s">
        <v>1029</v>
      </c>
      <c r="I1862" s="16" t="s">
        <v>4159</v>
      </c>
      <c r="J1862" s="16" t="s">
        <v>79</v>
      </c>
      <c r="K1862" s="16">
        <v>48601.66</v>
      </c>
      <c r="M1862" s="15" t="s">
        <v>83</v>
      </c>
      <c r="N1862" s="19">
        <v>45679.421689814801</v>
      </c>
    </row>
    <row r="1863" spans="1:14" x14ac:dyDescent="0.3">
      <c r="A1863" s="23" t="str">
        <f>VLOOKUP(C1863,销售员!A:C,3,0)</f>
        <v>湘桂琼</v>
      </c>
      <c r="B1863" s="29">
        <v>819985</v>
      </c>
      <c r="C1863" s="16" t="s">
        <v>969</v>
      </c>
      <c r="D1863" s="17" t="s">
        <v>1027</v>
      </c>
      <c r="E1863" s="17" t="s">
        <v>4165</v>
      </c>
      <c r="F1863" s="16" t="s">
        <v>971</v>
      </c>
      <c r="G1863" s="16" t="s">
        <v>1028</v>
      </c>
      <c r="H1863" s="16" t="s">
        <v>1029</v>
      </c>
      <c r="I1863" s="16" t="s">
        <v>4161</v>
      </c>
      <c r="J1863" s="16" t="s">
        <v>79</v>
      </c>
      <c r="K1863" s="16">
        <v>4820.25</v>
      </c>
      <c r="M1863" s="15" t="s">
        <v>83</v>
      </c>
      <c r="N1863" s="19">
        <v>45679.421689814801</v>
      </c>
    </row>
    <row r="1864" spans="1:14" x14ac:dyDescent="0.3">
      <c r="A1864" s="23" t="str">
        <f>VLOOKUP(C1864,销售员!A:C,3,0)</f>
        <v>湘桂琼</v>
      </c>
      <c r="B1864" s="29">
        <v>819985</v>
      </c>
      <c r="C1864" s="16" t="s">
        <v>969</v>
      </c>
      <c r="D1864" s="17" t="s">
        <v>1027</v>
      </c>
      <c r="E1864" s="17" t="s">
        <v>4165</v>
      </c>
      <c r="F1864" s="16" t="s">
        <v>971</v>
      </c>
      <c r="G1864" s="16" t="s">
        <v>1028</v>
      </c>
      <c r="H1864" s="16" t="s">
        <v>1029</v>
      </c>
      <c r="I1864" s="16" t="s">
        <v>4160</v>
      </c>
      <c r="J1864" s="16" t="s">
        <v>79</v>
      </c>
      <c r="K1864" s="16">
        <v>6712.3</v>
      </c>
      <c r="M1864" s="15" t="s">
        <v>83</v>
      </c>
      <c r="N1864" s="19">
        <v>45679.421689814801</v>
      </c>
    </row>
    <row r="1865" spans="1:14" x14ac:dyDescent="0.3">
      <c r="A1865" s="23" t="str">
        <f>VLOOKUP(C1865,销售员!A:C,3,0)</f>
        <v>湘桂琼</v>
      </c>
      <c r="B1865" s="29">
        <v>820111</v>
      </c>
      <c r="C1865" s="16" t="s">
        <v>1901</v>
      </c>
      <c r="D1865" s="17" t="s">
        <v>1982</v>
      </c>
      <c r="E1865" s="17" t="s">
        <v>4165</v>
      </c>
      <c r="F1865" s="16" t="s">
        <v>1983</v>
      </c>
      <c r="G1865" s="16" t="s">
        <v>1984</v>
      </c>
      <c r="H1865" s="16" t="s">
        <v>1985</v>
      </c>
      <c r="I1865" s="16" t="s">
        <v>4158</v>
      </c>
      <c r="J1865" s="16" t="s">
        <v>79</v>
      </c>
      <c r="K1865" s="16">
        <v>347407.5</v>
      </c>
      <c r="L1865" s="18">
        <v>395334.5</v>
      </c>
      <c r="M1865" s="15" t="s">
        <v>83</v>
      </c>
      <c r="N1865" s="19">
        <v>45680.409097222197</v>
      </c>
    </row>
    <row r="1866" spans="1:14" x14ac:dyDescent="0.3">
      <c r="A1866" s="23" t="str">
        <f>VLOOKUP(C1866,销售员!A:C,3,0)</f>
        <v>湘桂琼</v>
      </c>
      <c r="B1866" s="29">
        <v>820111</v>
      </c>
      <c r="C1866" s="16" t="s">
        <v>1901</v>
      </c>
      <c r="D1866" s="17" t="s">
        <v>1982</v>
      </c>
      <c r="E1866" s="17" t="s">
        <v>4165</v>
      </c>
      <c r="F1866" s="16" t="s">
        <v>1983</v>
      </c>
      <c r="G1866" s="16" t="s">
        <v>1984</v>
      </c>
      <c r="H1866" s="16" t="s">
        <v>1985</v>
      </c>
      <c r="I1866" s="16" t="s">
        <v>4159</v>
      </c>
      <c r="J1866" s="16" t="s">
        <v>79</v>
      </c>
      <c r="K1866" s="16">
        <v>14052.5</v>
      </c>
      <c r="M1866" s="15" t="s">
        <v>83</v>
      </c>
      <c r="N1866" s="19">
        <v>45680.409097222197</v>
      </c>
    </row>
    <row r="1867" spans="1:14" x14ac:dyDescent="0.3">
      <c r="A1867" s="23" t="str">
        <f>VLOOKUP(C1867,销售员!A:C,3,0)</f>
        <v>湘桂琼</v>
      </c>
      <c r="B1867" s="29">
        <v>820111</v>
      </c>
      <c r="C1867" s="16" t="s">
        <v>1901</v>
      </c>
      <c r="D1867" s="17" t="s">
        <v>1982</v>
      </c>
      <c r="E1867" s="17" t="s">
        <v>4165</v>
      </c>
      <c r="F1867" s="16" t="s">
        <v>1983</v>
      </c>
      <c r="G1867" s="16" t="s">
        <v>1984</v>
      </c>
      <c r="H1867" s="16" t="s">
        <v>1985</v>
      </c>
      <c r="I1867" s="16" t="s">
        <v>4161</v>
      </c>
      <c r="J1867" s="16" t="s">
        <v>79</v>
      </c>
      <c r="K1867" s="16">
        <v>4647.5</v>
      </c>
      <c r="M1867" s="15" t="s">
        <v>83</v>
      </c>
      <c r="N1867" s="19">
        <v>45680.409097222197</v>
      </c>
    </row>
    <row r="1868" spans="1:14" x14ac:dyDescent="0.3">
      <c r="A1868" s="23" t="str">
        <f>VLOOKUP(C1868,销售员!A:C,3,0)</f>
        <v>湘桂琼</v>
      </c>
      <c r="B1868" s="29">
        <v>820111</v>
      </c>
      <c r="C1868" s="16" t="s">
        <v>1901</v>
      </c>
      <c r="D1868" s="17" t="s">
        <v>1982</v>
      </c>
      <c r="E1868" s="17" t="s">
        <v>4165</v>
      </c>
      <c r="F1868" s="16" t="s">
        <v>1983</v>
      </c>
      <c r="G1868" s="16" t="s">
        <v>1984</v>
      </c>
      <c r="H1868" s="16" t="s">
        <v>1985</v>
      </c>
      <c r="I1868" s="16" t="s">
        <v>4160</v>
      </c>
      <c r="J1868" s="16" t="s">
        <v>79</v>
      </c>
      <c r="K1868" s="16">
        <v>5505.5</v>
      </c>
      <c r="M1868" s="15" t="s">
        <v>83</v>
      </c>
      <c r="N1868" s="19">
        <v>45680.409097222197</v>
      </c>
    </row>
    <row r="1869" spans="1:14" x14ac:dyDescent="0.3">
      <c r="A1869" s="23" t="str">
        <f>VLOOKUP(C1869,销售员!A:C,3,0)</f>
        <v>广深</v>
      </c>
      <c r="B1869" s="29">
        <v>820744</v>
      </c>
      <c r="C1869" s="16" t="s">
        <v>843</v>
      </c>
      <c r="D1869" s="17" t="s">
        <v>1998</v>
      </c>
      <c r="E1869" s="17" t="s">
        <v>4165</v>
      </c>
      <c r="F1869" s="16" t="s">
        <v>1799</v>
      </c>
      <c r="G1869" s="16" t="s">
        <v>1999</v>
      </c>
      <c r="H1869" s="16" t="s">
        <v>2000</v>
      </c>
      <c r="I1869" s="16" t="s">
        <v>4158</v>
      </c>
      <c r="J1869" s="16" t="s">
        <v>79</v>
      </c>
      <c r="K1869" s="16">
        <v>91101.71</v>
      </c>
      <c r="L1869" s="18">
        <v>106672.16</v>
      </c>
      <c r="M1869" s="15" t="s">
        <v>94</v>
      </c>
      <c r="N1869" s="19">
        <v>45694.68</v>
      </c>
    </row>
    <row r="1870" spans="1:14" x14ac:dyDescent="0.3">
      <c r="A1870" s="23" t="str">
        <f>VLOOKUP(C1870,销售员!A:C,3,0)</f>
        <v>广深</v>
      </c>
      <c r="B1870" s="29">
        <v>820744</v>
      </c>
      <c r="C1870" s="16" t="s">
        <v>843</v>
      </c>
      <c r="D1870" s="17" t="s">
        <v>1998</v>
      </c>
      <c r="E1870" s="17" t="s">
        <v>4165</v>
      </c>
      <c r="F1870" s="16" t="s">
        <v>1799</v>
      </c>
      <c r="G1870" s="16" t="s">
        <v>1999</v>
      </c>
      <c r="H1870" s="16" t="s">
        <v>2000</v>
      </c>
      <c r="I1870" s="16" t="s">
        <v>4159</v>
      </c>
      <c r="J1870" s="16" t="s">
        <v>79</v>
      </c>
      <c r="K1870" s="16">
        <v>8504.32</v>
      </c>
      <c r="M1870" s="15" t="s">
        <v>94</v>
      </c>
      <c r="N1870" s="19">
        <v>45694.68</v>
      </c>
    </row>
    <row r="1871" spans="1:14" x14ac:dyDescent="0.3">
      <c r="A1871" s="23" t="str">
        <f>VLOOKUP(C1871,销售员!A:C,3,0)</f>
        <v>广深</v>
      </c>
      <c r="B1871" s="29">
        <v>820744</v>
      </c>
      <c r="C1871" s="16" t="s">
        <v>843</v>
      </c>
      <c r="D1871" s="17" t="s">
        <v>1998</v>
      </c>
      <c r="E1871" s="17" t="s">
        <v>4165</v>
      </c>
      <c r="F1871" s="16" t="s">
        <v>1799</v>
      </c>
      <c r="G1871" s="16" t="s">
        <v>1999</v>
      </c>
      <c r="H1871" s="16" t="s">
        <v>2000</v>
      </c>
      <c r="I1871" s="16" t="s">
        <v>4161</v>
      </c>
      <c r="J1871" s="16" t="s">
        <v>79</v>
      </c>
      <c r="K1871" s="16">
        <v>749.01</v>
      </c>
      <c r="M1871" s="15" t="s">
        <v>94</v>
      </c>
      <c r="N1871" s="19">
        <v>45694.68</v>
      </c>
    </row>
    <row r="1872" spans="1:14" x14ac:dyDescent="0.3">
      <c r="A1872" s="23" t="str">
        <f>VLOOKUP(C1872,销售员!A:C,3,0)</f>
        <v>广深</v>
      </c>
      <c r="B1872" s="29">
        <v>820744</v>
      </c>
      <c r="C1872" s="16" t="s">
        <v>843</v>
      </c>
      <c r="D1872" s="17" t="s">
        <v>1998</v>
      </c>
      <c r="E1872" s="17" t="s">
        <v>4165</v>
      </c>
      <c r="F1872" s="16" t="s">
        <v>1799</v>
      </c>
      <c r="G1872" s="16" t="s">
        <v>1999</v>
      </c>
      <c r="H1872" s="16" t="s">
        <v>2000</v>
      </c>
      <c r="I1872" s="16" t="s">
        <v>4160</v>
      </c>
      <c r="J1872" s="16" t="s">
        <v>79</v>
      </c>
      <c r="K1872" s="16">
        <v>1516.82</v>
      </c>
      <c r="M1872" s="15" t="s">
        <v>94</v>
      </c>
      <c r="N1872" s="19">
        <v>45694.68</v>
      </c>
    </row>
    <row r="1873" spans="1:14" x14ac:dyDescent="0.3">
      <c r="A1873" s="23" t="str">
        <f>VLOOKUP(C1873,销售员!A:C,3,0)</f>
        <v>沪浙</v>
      </c>
      <c r="B1873" s="29">
        <v>820056</v>
      </c>
      <c r="C1873" s="16" t="s">
        <v>164</v>
      </c>
      <c r="D1873" s="17" t="s">
        <v>2088</v>
      </c>
      <c r="E1873" s="17" t="s">
        <v>4165</v>
      </c>
      <c r="F1873" s="16" t="s">
        <v>2089</v>
      </c>
      <c r="G1873" s="16" t="s">
        <v>2090</v>
      </c>
      <c r="H1873" s="16" t="s">
        <v>2091</v>
      </c>
      <c r="I1873" s="16" t="s">
        <v>4158</v>
      </c>
      <c r="J1873" s="16" t="s">
        <v>79</v>
      </c>
      <c r="K1873" s="16">
        <v>97692.45</v>
      </c>
      <c r="L1873" s="18">
        <v>112047.5</v>
      </c>
      <c r="M1873" s="15" t="s">
        <v>1262</v>
      </c>
      <c r="N1873" s="19">
        <v>45679.457048611097</v>
      </c>
    </row>
    <row r="1874" spans="1:14" x14ac:dyDescent="0.3">
      <c r="A1874" s="23" t="str">
        <f>VLOOKUP(C1874,销售员!A:C,3,0)</f>
        <v>沪浙</v>
      </c>
      <c r="B1874" s="29">
        <v>820056</v>
      </c>
      <c r="C1874" s="16" t="s">
        <v>164</v>
      </c>
      <c r="D1874" s="17" t="s">
        <v>2088</v>
      </c>
      <c r="E1874" s="17" t="s">
        <v>4165</v>
      </c>
      <c r="F1874" s="16" t="s">
        <v>2089</v>
      </c>
      <c r="G1874" s="16" t="s">
        <v>2090</v>
      </c>
      <c r="H1874" s="16" t="s">
        <v>2091</v>
      </c>
      <c r="I1874" s="16" t="s">
        <v>4159</v>
      </c>
      <c r="J1874" s="16" t="s">
        <v>79</v>
      </c>
      <c r="K1874" s="16">
        <v>9363.41</v>
      </c>
      <c r="M1874" s="15" t="s">
        <v>1262</v>
      </c>
      <c r="N1874" s="19">
        <v>45679.457048611097</v>
      </c>
    </row>
    <row r="1875" spans="1:14" x14ac:dyDescent="0.3">
      <c r="A1875" s="23" t="str">
        <f>VLOOKUP(C1875,销售员!A:C,3,0)</f>
        <v>沪浙</v>
      </c>
      <c r="B1875" s="29">
        <v>820056</v>
      </c>
      <c r="C1875" s="16" t="s">
        <v>164</v>
      </c>
      <c r="D1875" s="17" t="s">
        <v>2088</v>
      </c>
      <c r="E1875" s="17" t="s">
        <v>4165</v>
      </c>
      <c r="F1875" s="16" t="s">
        <v>2089</v>
      </c>
      <c r="G1875" s="16" t="s">
        <v>2090</v>
      </c>
      <c r="H1875" s="16" t="s">
        <v>2091</v>
      </c>
      <c r="I1875" s="16" t="s">
        <v>4161</v>
      </c>
      <c r="J1875" s="16" t="s">
        <v>79</v>
      </c>
      <c r="K1875" s="16">
        <v>0</v>
      </c>
      <c r="M1875" s="15" t="s">
        <v>1262</v>
      </c>
      <c r="N1875" s="19">
        <v>45679.457048611097</v>
      </c>
    </row>
    <row r="1876" spans="1:14" x14ac:dyDescent="0.3">
      <c r="A1876" s="23" t="str">
        <f>VLOOKUP(C1876,销售员!A:C,3,0)</f>
        <v>沪浙</v>
      </c>
      <c r="B1876" s="29">
        <v>820056</v>
      </c>
      <c r="C1876" s="16" t="s">
        <v>164</v>
      </c>
      <c r="D1876" s="17" t="s">
        <v>2088</v>
      </c>
      <c r="E1876" s="17" t="s">
        <v>4165</v>
      </c>
      <c r="F1876" s="16" t="s">
        <v>2089</v>
      </c>
      <c r="G1876" s="16" t="s">
        <v>2090</v>
      </c>
      <c r="H1876" s="16" t="s">
        <v>2091</v>
      </c>
      <c r="I1876" s="16" t="s">
        <v>4160</v>
      </c>
      <c r="J1876" s="16" t="s">
        <v>79</v>
      </c>
      <c r="K1876" s="16">
        <v>1630.16</v>
      </c>
      <c r="M1876" s="15" t="s">
        <v>1262</v>
      </c>
      <c r="N1876" s="19">
        <v>45679.457048611097</v>
      </c>
    </row>
    <row r="1877" spans="1:14" x14ac:dyDescent="0.3">
      <c r="A1877" s="23" t="str">
        <f>VLOOKUP(C1877,销售员!A:C,3,0)</f>
        <v>晋蒙宁</v>
      </c>
      <c r="B1877" s="29">
        <v>820080</v>
      </c>
      <c r="C1877" s="16" t="s">
        <v>790</v>
      </c>
      <c r="D1877" s="17" t="s">
        <v>2098</v>
      </c>
      <c r="E1877" s="17" t="s">
        <v>4165</v>
      </c>
      <c r="F1877" s="16" t="s">
        <v>792</v>
      </c>
      <c r="G1877" s="16" t="s">
        <v>2099</v>
      </c>
      <c r="H1877" s="16" t="s">
        <v>4232</v>
      </c>
      <c r="I1877" s="16" t="s">
        <v>4158</v>
      </c>
      <c r="J1877" s="16" t="s">
        <v>79</v>
      </c>
      <c r="K1877" s="16">
        <v>208502.84</v>
      </c>
      <c r="L1877" s="18">
        <v>299757.21000000002</v>
      </c>
      <c r="M1877" s="15" t="s">
        <v>127</v>
      </c>
      <c r="N1877" s="19">
        <v>45679.458773148202</v>
      </c>
    </row>
    <row r="1878" spans="1:14" x14ac:dyDescent="0.3">
      <c r="A1878" s="23" t="str">
        <f>VLOOKUP(C1878,销售员!A:C,3,0)</f>
        <v>晋蒙宁</v>
      </c>
      <c r="B1878" s="29">
        <v>820080</v>
      </c>
      <c r="C1878" s="16" t="s">
        <v>790</v>
      </c>
      <c r="D1878" s="17" t="s">
        <v>2098</v>
      </c>
      <c r="E1878" s="17" t="s">
        <v>4165</v>
      </c>
      <c r="F1878" s="16" t="s">
        <v>792</v>
      </c>
      <c r="G1878" s="16" t="s">
        <v>2099</v>
      </c>
      <c r="H1878" s="16" t="s">
        <v>4232</v>
      </c>
      <c r="I1878" s="16" t="s">
        <v>4159</v>
      </c>
      <c r="J1878" s="16" t="s">
        <v>79</v>
      </c>
      <c r="K1878" s="16">
        <v>71723.86</v>
      </c>
      <c r="M1878" s="15" t="s">
        <v>127</v>
      </c>
      <c r="N1878" s="19">
        <v>45679.458773148202</v>
      </c>
    </row>
    <row r="1879" spans="1:14" x14ac:dyDescent="0.3">
      <c r="A1879" s="23" t="str">
        <f>VLOOKUP(C1879,销售员!A:C,3,0)</f>
        <v>晋蒙宁</v>
      </c>
      <c r="B1879" s="29">
        <v>820080</v>
      </c>
      <c r="C1879" s="16" t="s">
        <v>790</v>
      </c>
      <c r="D1879" s="17" t="s">
        <v>2098</v>
      </c>
      <c r="E1879" s="17" t="s">
        <v>4165</v>
      </c>
      <c r="F1879" s="16" t="s">
        <v>792</v>
      </c>
      <c r="G1879" s="16" t="s">
        <v>2099</v>
      </c>
      <c r="H1879" s="16" t="s">
        <v>4232</v>
      </c>
      <c r="I1879" s="16" t="s">
        <v>4161</v>
      </c>
      <c r="J1879" s="16" t="s">
        <v>79</v>
      </c>
      <c r="K1879" s="16">
        <v>1774.2</v>
      </c>
      <c r="M1879" s="15" t="s">
        <v>127</v>
      </c>
      <c r="N1879" s="19">
        <v>45679.458773148202</v>
      </c>
    </row>
    <row r="1880" spans="1:14" x14ac:dyDescent="0.3">
      <c r="A1880" s="23" t="str">
        <f>VLOOKUP(C1880,销售员!A:C,3,0)</f>
        <v>晋蒙宁</v>
      </c>
      <c r="B1880" s="29">
        <v>820080</v>
      </c>
      <c r="C1880" s="16" t="s">
        <v>790</v>
      </c>
      <c r="D1880" s="17" t="s">
        <v>2098</v>
      </c>
      <c r="E1880" s="17" t="s">
        <v>4165</v>
      </c>
      <c r="F1880" s="16" t="s">
        <v>792</v>
      </c>
      <c r="G1880" s="16" t="s">
        <v>2099</v>
      </c>
      <c r="H1880" s="16" t="s">
        <v>4232</v>
      </c>
      <c r="I1880" s="16" t="s">
        <v>4160</v>
      </c>
      <c r="J1880" s="16" t="s">
        <v>79</v>
      </c>
      <c r="K1880" s="16">
        <v>4267.24</v>
      </c>
      <c r="M1880" s="15" t="s">
        <v>127</v>
      </c>
      <c r="N1880" s="19">
        <v>45679.458773148202</v>
      </c>
    </row>
    <row r="1881" spans="1:14" x14ac:dyDescent="0.3">
      <c r="A1881" s="23" t="str">
        <f>VLOOKUP(C1881,销售员!A:C,3,0)</f>
        <v>晋蒙宁</v>
      </c>
      <c r="B1881" s="29">
        <v>820080</v>
      </c>
      <c r="C1881" s="16" t="s">
        <v>790</v>
      </c>
      <c r="D1881" s="17" t="s">
        <v>2098</v>
      </c>
      <c r="E1881" s="17" t="s">
        <v>4165</v>
      </c>
      <c r="F1881" s="16" t="s">
        <v>792</v>
      </c>
      <c r="G1881" s="16" t="s">
        <v>2099</v>
      </c>
      <c r="H1881" s="16" t="s">
        <v>4233</v>
      </c>
      <c r="I1881" s="16" t="s">
        <v>4158</v>
      </c>
      <c r="J1881" s="16" t="s">
        <v>79</v>
      </c>
      <c r="K1881" s="16">
        <v>1311506.57</v>
      </c>
      <c r="L1881" s="18">
        <v>1949955.3</v>
      </c>
      <c r="M1881" s="15" t="s">
        <v>127</v>
      </c>
      <c r="N1881" s="19">
        <v>45679.458773148202</v>
      </c>
    </row>
    <row r="1882" spans="1:14" x14ac:dyDescent="0.3">
      <c r="A1882" s="23" t="str">
        <f>VLOOKUP(C1882,销售员!A:C,3,0)</f>
        <v>晋蒙宁</v>
      </c>
      <c r="B1882" s="29">
        <v>820080</v>
      </c>
      <c r="C1882" s="16" t="s">
        <v>790</v>
      </c>
      <c r="D1882" s="17" t="s">
        <v>2098</v>
      </c>
      <c r="E1882" s="17" t="s">
        <v>4165</v>
      </c>
      <c r="F1882" s="16" t="s">
        <v>792</v>
      </c>
      <c r="G1882" s="16" t="s">
        <v>2099</v>
      </c>
      <c r="H1882" s="16" t="s">
        <v>4233</v>
      </c>
      <c r="I1882" s="16" t="s">
        <v>4159</v>
      </c>
      <c r="J1882" s="16" t="s">
        <v>79</v>
      </c>
      <c r="K1882" s="16">
        <v>506726.43</v>
      </c>
      <c r="M1882" s="15" t="s">
        <v>127</v>
      </c>
      <c r="N1882" s="19">
        <v>45679.458773148202</v>
      </c>
    </row>
    <row r="1883" spans="1:14" x14ac:dyDescent="0.3">
      <c r="A1883" s="23" t="str">
        <f>VLOOKUP(C1883,销售员!A:C,3,0)</f>
        <v>晋蒙宁</v>
      </c>
      <c r="B1883" s="29">
        <v>820080</v>
      </c>
      <c r="C1883" s="16" t="s">
        <v>790</v>
      </c>
      <c r="D1883" s="17" t="s">
        <v>2098</v>
      </c>
      <c r="E1883" s="17" t="s">
        <v>4165</v>
      </c>
      <c r="F1883" s="16" t="s">
        <v>792</v>
      </c>
      <c r="G1883" s="16" t="s">
        <v>2099</v>
      </c>
      <c r="H1883" s="16" t="s">
        <v>4233</v>
      </c>
      <c r="I1883" s="16" t="s">
        <v>4161</v>
      </c>
      <c r="J1883" s="16" t="s">
        <v>79</v>
      </c>
      <c r="K1883" s="16">
        <v>16284.9</v>
      </c>
      <c r="M1883" s="15" t="s">
        <v>127</v>
      </c>
      <c r="N1883" s="19">
        <v>45679.458773148202</v>
      </c>
    </row>
    <row r="1884" spans="1:14" x14ac:dyDescent="0.3">
      <c r="A1884" s="23" t="str">
        <f>VLOOKUP(C1884,销售员!A:C,3,0)</f>
        <v>晋蒙宁</v>
      </c>
      <c r="B1884" s="29">
        <v>820080</v>
      </c>
      <c r="C1884" s="16" t="s">
        <v>790</v>
      </c>
      <c r="D1884" s="17" t="s">
        <v>2098</v>
      </c>
      <c r="E1884" s="17" t="s">
        <v>4165</v>
      </c>
      <c r="F1884" s="16" t="s">
        <v>792</v>
      </c>
      <c r="G1884" s="16" t="s">
        <v>2099</v>
      </c>
      <c r="H1884" s="16" t="s">
        <v>4233</v>
      </c>
      <c r="I1884" s="16" t="s">
        <v>4160</v>
      </c>
      <c r="J1884" s="16" t="s">
        <v>79</v>
      </c>
      <c r="K1884" s="16">
        <v>27688.959999999999</v>
      </c>
      <c r="M1884" s="15" t="s">
        <v>127</v>
      </c>
      <c r="N1884" s="19">
        <v>45679.458773148202</v>
      </c>
    </row>
    <row r="1885" spans="1:14" x14ac:dyDescent="0.3">
      <c r="A1885" s="23" t="str">
        <f>VLOOKUP(C1885,销售员!A:C,3,0)</f>
        <v>沪浙</v>
      </c>
      <c r="B1885" s="29">
        <v>819121</v>
      </c>
      <c r="C1885" s="16" t="s">
        <v>164</v>
      </c>
      <c r="D1885" s="17" t="s">
        <v>2093</v>
      </c>
      <c r="E1885" s="17" t="s">
        <v>4165</v>
      </c>
      <c r="F1885" s="16" t="s">
        <v>2094</v>
      </c>
      <c r="G1885" s="16" t="s">
        <v>2095</v>
      </c>
      <c r="H1885" s="16" t="s">
        <v>2096</v>
      </c>
      <c r="I1885" s="16" t="s">
        <v>4166</v>
      </c>
      <c r="J1885" s="16" t="s">
        <v>79</v>
      </c>
      <c r="K1885" s="16">
        <v>4268.9799999999996</v>
      </c>
      <c r="L1885" s="18">
        <v>4598</v>
      </c>
      <c r="M1885" s="15" t="s">
        <v>1262</v>
      </c>
      <c r="N1885" s="19">
        <v>45677.620752314797</v>
      </c>
    </row>
    <row r="1886" spans="1:14" x14ac:dyDescent="0.3">
      <c r="A1886" s="23" t="str">
        <f>VLOOKUP(C1886,销售员!A:C,3,0)</f>
        <v>沪浙</v>
      </c>
      <c r="B1886" s="29">
        <v>819121</v>
      </c>
      <c r="C1886" s="16" t="s">
        <v>164</v>
      </c>
      <c r="D1886" s="17" t="s">
        <v>2093</v>
      </c>
      <c r="E1886" s="17" t="s">
        <v>4165</v>
      </c>
      <c r="F1886" s="16" t="s">
        <v>2094</v>
      </c>
      <c r="G1886" s="16" t="s">
        <v>2095</v>
      </c>
      <c r="H1886" s="16" t="s">
        <v>2096</v>
      </c>
      <c r="I1886" s="16" t="s">
        <v>4167</v>
      </c>
      <c r="J1886" s="16" t="s">
        <v>79</v>
      </c>
      <c r="K1886" s="16">
        <v>0</v>
      </c>
      <c r="M1886" s="15" t="s">
        <v>1262</v>
      </c>
      <c r="N1886" s="19">
        <v>45677.620752314797</v>
      </c>
    </row>
    <row r="1887" spans="1:14" x14ac:dyDescent="0.3">
      <c r="A1887" s="23" t="str">
        <f>VLOOKUP(C1887,销售员!A:C,3,0)</f>
        <v>沪浙</v>
      </c>
      <c r="B1887" s="29">
        <v>819121</v>
      </c>
      <c r="C1887" s="16" t="s">
        <v>164</v>
      </c>
      <c r="D1887" s="17" t="s">
        <v>2093</v>
      </c>
      <c r="E1887" s="17" t="s">
        <v>4165</v>
      </c>
      <c r="F1887" s="16" t="s">
        <v>2094</v>
      </c>
      <c r="G1887" s="16" t="s">
        <v>2095</v>
      </c>
      <c r="H1887" s="16" t="s">
        <v>2096</v>
      </c>
      <c r="I1887" s="16" t="s">
        <v>4161</v>
      </c>
      <c r="J1887" s="16" t="s">
        <v>79</v>
      </c>
      <c r="K1887" s="16">
        <v>55.496740000000003</v>
      </c>
      <c r="M1887" s="15" t="s">
        <v>1262</v>
      </c>
      <c r="N1887" s="19">
        <v>45677.620752314797</v>
      </c>
    </row>
    <row r="1888" spans="1:14" x14ac:dyDescent="0.3">
      <c r="A1888" s="23" t="str">
        <f>VLOOKUP(C1888,销售员!A:C,3,0)</f>
        <v>沪浙</v>
      </c>
      <c r="B1888" s="29">
        <v>819121</v>
      </c>
      <c r="C1888" s="16" t="s">
        <v>164</v>
      </c>
      <c r="D1888" s="17" t="s">
        <v>2093</v>
      </c>
      <c r="E1888" s="17" t="s">
        <v>4165</v>
      </c>
      <c r="F1888" s="16" t="s">
        <v>2094</v>
      </c>
      <c r="G1888" s="16" t="s">
        <v>2095</v>
      </c>
      <c r="H1888" s="16" t="s">
        <v>2096</v>
      </c>
      <c r="I1888" s="16" t="s">
        <v>4160</v>
      </c>
      <c r="J1888" s="16" t="s">
        <v>79</v>
      </c>
      <c r="K1888" s="16">
        <v>64.034700000000001</v>
      </c>
      <c r="M1888" s="15" t="s">
        <v>1262</v>
      </c>
      <c r="N1888" s="19">
        <v>45677.620752314797</v>
      </c>
    </row>
    <row r="1889" spans="1:14" x14ac:dyDescent="0.3">
      <c r="A1889" s="23" t="str">
        <f>VLOOKUP(C1889,销售员!A:C,3,0)</f>
        <v>陕豫鲁</v>
      </c>
      <c r="B1889" s="29">
        <v>820082</v>
      </c>
      <c r="C1889" s="16" t="s">
        <v>107</v>
      </c>
      <c r="D1889" s="17" t="s">
        <v>2101</v>
      </c>
      <c r="E1889" s="17" t="s">
        <v>4165</v>
      </c>
      <c r="F1889" s="16" t="s">
        <v>1493</v>
      </c>
      <c r="G1889" s="16" t="s">
        <v>2102</v>
      </c>
      <c r="H1889" s="16" t="s">
        <v>2103</v>
      </c>
      <c r="I1889" s="16" t="s">
        <v>4158</v>
      </c>
      <c r="J1889" s="16" t="s">
        <v>79</v>
      </c>
      <c r="K1889" s="16">
        <v>4913.28</v>
      </c>
      <c r="L1889" s="18">
        <v>5292</v>
      </c>
      <c r="M1889" s="15" t="s">
        <v>105</v>
      </c>
      <c r="N1889" s="19">
        <v>45679.467499999999</v>
      </c>
    </row>
    <row r="1890" spans="1:14" x14ac:dyDescent="0.3">
      <c r="A1890" s="23" t="str">
        <f>VLOOKUP(C1890,销售员!A:C,3,0)</f>
        <v>陕豫鲁</v>
      </c>
      <c r="B1890" s="29">
        <v>820082</v>
      </c>
      <c r="C1890" s="16" t="s">
        <v>107</v>
      </c>
      <c r="D1890" s="17" t="s">
        <v>2101</v>
      </c>
      <c r="E1890" s="17" t="s">
        <v>4165</v>
      </c>
      <c r="F1890" s="16" t="s">
        <v>1493</v>
      </c>
      <c r="G1890" s="16" t="s">
        <v>2102</v>
      </c>
      <c r="H1890" s="16" t="s">
        <v>2103</v>
      </c>
      <c r="I1890" s="16" t="s">
        <v>4159</v>
      </c>
      <c r="J1890" s="16" t="s">
        <v>79</v>
      </c>
      <c r="K1890" s="16">
        <v>0</v>
      </c>
      <c r="M1890" s="15" t="s">
        <v>105</v>
      </c>
      <c r="N1890" s="19">
        <v>45679.467499999999</v>
      </c>
    </row>
    <row r="1891" spans="1:14" x14ac:dyDescent="0.3">
      <c r="A1891" s="23" t="str">
        <f>VLOOKUP(C1891,销售员!A:C,3,0)</f>
        <v>陕豫鲁</v>
      </c>
      <c r="B1891" s="29">
        <v>820082</v>
      </c>
      <c r="C1891" s="16" t="s">
        <v>107</v>
      </c>
      <c r="D1891" s="17" t="s">
        <v>2101</v>
      </c>
      <c r="E1891" s="17" t="s">
        <v>4165</v>
      </c>
      <c r="F1891" s="16" t="s">
        <v>1493</v>
      </c>
      <c r="G1891" s="16" t="s">
        <v>2102</v>
      </c>
      <c r="H1891" s="16" t="s">
        <v>2103</v>
      </c>
      <c r="I1891" s="16" t="s">
        <v>4161</v>
      </c>
      <c r="J1891" s="16" t="s">
        <v>79</v>
      </c>
      <c r="K1891" s="16">
        <v>65.760000000000005</v>
      </c>
      <c r="M1891" s="15" t="s">
        <v>105</v>
      </c>
      <c r="N1891" s="19">
        <v>45679.467499999999</v>
      </c>
    </row>
    <row r="1892" spans="1:14" x14ac:dyDescent="0.3">
      <c r="A1892" s="23" t="str">
        <f>VLOOKUP(C1892,销售员!A:C,3,0)</f>
        <v>陕豫鲁</v>
      </c>
      <c r="B1892" s="29">
        <v>820082</v>
      </c>
      <c r="C1892" s="16" t="s">
        <v>107</v>
      </c>
      <c r="D1892" s="17" t="s">
        <v>2101</v>
      </c>
      <c r="E1892" s="17" t="s">
        <v>4165</v>
      </c>
      <c r="F1892" s="16" t="s">
        <v>1493</v>
      </c>
      <c r="G1892" s="16" t="s">
        <v>2102</v>
      </c>
      <c r="H1892" s="16" t="s">
        <v>2103</v>
      </c>
      <c r="I1892" s="16" t="s">
        <v>4160</v>
      </c>
      <c r="J1892" s="16" t="s">
        <v>79</v>
      </c>
      <c r="K1892" s="16">
        <v>74.88</v>
      </c>
      <c r="M1892" s="15" t="s">
        <v>105</v>
      </c>
      <c r="N1892" s="19">
        <v>45679.467499999999</v>
      </c>
    </row>
    <row r="1893" spans="1:14" x14ac:dyDescent="0.3">
      <c r="A1893" s="23" t="str">
        <f>VLOOKUP(C1893,销售员!A:C,3,0)</f>
        <v>鄂赣</v>
      </c>
      <c r="B1893" s="29">
        <v>820035</v>
      </c>
      <c r="C1893" s="16" t="s">
        <v>121</v>
      </c>
      <c r="D1893" s="17" t="s">
        <v>2632</v>
      </c>
      <c r="E1893" s="17" t="s">
        <v>4165</v>
      </c>
      <c r="F1893" s="16" t="s">
        <v>1763</v>
      </c>
      <c r="G1893" s="16" t="s">
        <v>2633</v>
      </c>
      <c r="H1893" s="16" t="s">
        <v>2634</v>
      </c>
      <c r="I1893" s="16" t="s">
        <v>4158</v>
      </c>
      <c r="J1893" s="16" t="s">
        <v>79</v>
      </c>
      <c r="K1893" s="16">
        <v>122497.11</v>
      </c>
      <c r="L1893" s="18">
        <v>128208.33</v>
      </c>
      <c r="M1893" s="15" t="s">
        <v>1262</v>
      </c>
      <c r="N1893" s="19">
        <v>45679.492175925901</v>
      </c>
    </row>
    <row r="1894" spans="1:14" x14ac:dyDescent="0.3">
      <c r="A1894" s="23" t="str">
        <f>VLOOKUP(C1894,销售员!A:C,3,0)</f>
        <v>鄂赣</v>
      </c>
      <c r="B1894" s="29">
        <v>820035</v>
      </c>
      <c r="C1894" s="16" t="s">
        <v>121</v>
      </c>
      <c r="D1894" s="17" t="s">
        <v>2632</v>
      </c>
      <c r="E1894" s="17" t="s">
        <v>4165</v>
      </c>
      <c r="F1894" s="16" t="s">
        <v>1763</v>
      </c>
      <c r="G1894" s="16" t="s">
        <v>2633</v>
      </c>
      <c r="H1894" s="16" t="s">
        <v>2634</v>
      </c>
      <c r="I1894" s="16" t="s">
        <v>4159</v>
      </c>
      <c r="J1894" s="16" t="s">
        <v>79</v>
      </c>
      <c r="K1894" s="16">
        <v>0</v>
      </c>
      <c r="M1894" s="15" t="s">
        <v>1262</v>
      </c>
      <c r="N1894" s="19">
        <v>45679.492175925901</v>
      </c>
    </row>
    <row r="1895" spans="1:14" x14ac:dyDescent="0.3">
      <c r="A1895" s="23" t="str">
        <f>VLOOKUP(C1895,销售员!A:C,3,0)</f>
        <v>鄂赣</v>
      </c>
      <c r="B1895" s="29">
        <v>820035</v>
      </c>
      <c r="C1895" s="16" t="s">
        <v>121</v>
      </c>
      <c r="D1895" s="17" t="s">
        <v>2632</v>
      </c>
      <c r="E1895" s="17" t="s">
        <v>4165</v>
      </c>
      <c r="F1895" s="16" t="s">
        <v>1763</v>
      </c>
      <c r="G1895" s="16" t="s">
        <v>2633</v>
      </c>
      <c r="H1895" s="16" t="s">
        <v>2634</v>
      </c>
      <c r="I1895" s="16" t="s">
        <v>4161</v>
      </c>
      <c r="J1895" s="16" t="s">
        <v>79</v>
      </c>
      <c r="K1895" s="16">
        <v>0</v>
      </c>
      <c r="M1895" s="15" t="s">
        <v>1262</v>
      </c>
      <c r="N1895" s="19">
        <v>45679.492175925901</v>
      </c>
    </row>
    <row r="1896" spans="1:14" x14ac:dyDescent="0.3">
      <c r="A1896" s="23" t="str">
        <f>VLOOKUP(C1896,销售员!A:C,3,0)</f>
        <v>鄂赣</v>
      </c>
      <c r="B1896" s="29">
        <v>820035</v>
      </c>
      <c r="C1896" s="16" t="s">
        <v>121</v>
      </c>
      <c r="D1896" s="17" t="s">
        <v>2632</v>
      </c>
      <c r="E1896" s="17" t="s">
        <v>4165</v>
      </c>
      <c r="F1896" s="16" t="s">
        <v>1763</v>
      </c>
      <c r="G1896" s="16" t="s">
        <v>2633</v>
      </c>
      <c r="H1896" s="16" t="s">
        <v>2634</v>
      </c>
      <c r="I1896" s="16" t="s">
        <v>4160</v>
      </c>
      <c r="J1896" s="16" t="s">
        <v>79</v>
      </c>
      <c r="K1896" s="16">
        <v>1864.92</v>
      </c>
      <c r="M1896" s="15" t="s">
        <v>1262</v>
      </c>
      <c r="N1896" s="19">
        <v>45679.492175925901</v>
      </c>
    </row>
    <row r="1897" spans="1:14" x14ac:dyDescent="0.3">
      <c r="A1897" s="23" t="str">
        <f>VLOOKUP(C1897,销售员!A:C,3,0)</f>
        <v>沪浙</v>
      </c>
      <c r="B1897" s="29">
        <v>819915</v>
      </c>
      <c r="C1897" s="16" t="s">
        <v>338</v>
      </c>
      <c r="D1897" s="17" t="s">
        <v>2280</v>
      </c>
      <c r="E1897" s="17" t="s">
        <v>4165</v>
      </c>
      <c r="F1897" s="16" t="s">
        <v>2281</v>
      </c>
      <c r="G1897" s="16" t="s">
        <v>2282</v>
      </c>
      <c r="H1897" s="16" t="s">
        <v>2283</v>
      </c>
      <c r="I1897" s="16" t="s">
        <v>4158</v>
      </c>
      <c r="J1897" s="16" t="s">
        <v>79</v>
      </c>
      <c r="K1897" s="16">
        <v>1749825.05</v>
      </c>
      <c r="L1897" s="18">
        <v>1997805.45</v>
      </c>
      <c r="M1897" s="15" t="s">
        <v>1262</v>
      </c>
      <c r="N1897" s="19">
        <v>45679.493993055599</v>
      </c>
    </row>
    <row r="1898" spans="1:14" x14ac:dyDescent="0.3">
      <c r="A1898" s="23" t="str">
        <f>VLOOKUP(C1898,销售员!A:C,3,0)</f>
        <v>沪浙</v>
      </c>
      <c r="B1898" s="29">
        <v>819915</v>
      </c>
      <c r="C1898" s="16" t="s">
        <v>338</v>
      </c>
      <c r="D1898" s="17" t="s">
        <v>2280</v>
      </c>
      <c r="E1898" s="17" t="s">
        <v>4165</v>
      </c>
      <c r="F1898" s="16" t="s">
        <v>2281</v>
      </c>
      <c r="G1898" s="16" t="s">
        <v>2282</v>
      </c>
      <c r="H1898" s="16" t="s">
        <v>2283</v>
      </c>
      <c r="I1898" s="16" t="s">
        <v>4159</v>
      </c>
      <c r="J1898" s="16" t="s">
        <v>79</v>
      </c>
      <c r="K1898" s="16">
        <v>202810.25</v>
      </c>
      <c r="M1898" s="15" t="s">
        <v>1262</v>
      </c>
      <c r="N1898" s="19">
        <v>45679.493993055599</v>
      </c>
    </row>
    <row r="1899" spans="1:14" x14ac:dyDescent="0.3">
      <c r="A1899" s="23" t="str">
        <f>VLOOKUP(C1899,销售员!A:C,3,0)</f>
        <v>沪浙</v>
      </c>
      <c r="B1899" s="29">
        <v>819915</v>
      </c>
      <c r="C1899" s="16" t="s">
        <v>338</v>
      </c>
      <c r="D1899" s="17" t="s">
        <v>2280</v>
      </c>
      <c r="E1899" s="17" t="s">
        <v>4165</v>
      </c>
      <c r="F1899" s="16" t="s">
        <v>2281</v>
      </c>
      <c r="G1899" s="16" t="s">
        <v>2282</v>
      </c>
      <c r="H1899" s="16" t="s">
        <v>2283</v>
      </c>
      <c r="I1899" s="16" t="s">
        <v>4161</v>
      </c>
      <c r="J1899" s="16" t="s">
        <v>79</v>
      </c>
      <c r="K1899" s="16">
        <v>15434.55</v>
      </c>
      <c r="M1899" s="15" t="s">
        <v>1262</v>
      </c>
      <c r="N1899" s="19">
        <v>45679.493993055599</v>
      </c>
    </row>
    <row r="1900" spans="1:14" x14ac:dyDescent="0.3">
      <c r="A1900" s="23" t="str">
        <f>VLOOKUP(C1900,销售员!A:C,3,0)</f>
        <v>沪浙</v>
      </c>
      <c r="B1900" s="29">
        <v>819915</v>
      </c>
      <c r="C1900" s="16" t="s">
        <v>338</v>
      </c>
      <c r="D1900" s="17" t="s">
        <v>2280</v>
      </c>
      <c r="E1900" s="17" t="s">
        <v>4165</v>
      </c>
      <c r="F1900" s="16" t="s">
        <v>2281</v>
      </c>
      <c r="G1900" s="16" t="s">
        <v>2282</v>
      </c>
      <c r="H1900" s="16" t="s">
        <v>2283</v>
      </c>
      <c r="I1900" s="16" t="s">
        <v>4160</v>
      </c>
      <c r="J1900" s="16" t="s">
        <v>79</v>
      </c>
      <c r="K1900" s="16">
        <v>29735.599999999999</v>
      </c>
      <c r="M1900" s="15" t="s">
        <v>1262</v>
      </c>
      <c r="N1900" s="19">
        <v>45679.493993055599</v>
      </c>
    </row>
    <row r="1901" spans="1:14" x14ac:dyDescent="0.3">
      <c r="A1901" s="23" t="str">
        <f>VLOOKUP(C1901,销售员!A:C,3,0)</f>
        <v>云贵川渝</v>
      </c>
      <c r="B1901" s="29">
        <v>820108</v>
      </c>
      <c r="C1901" s="16" t="s">
        <v>931</v>
      </c>
      <c r="D1901" s="17" t="s">
        <v>2110</v>
      </c>
      <c r="E1901" s="17" t="s">
        <v>4165</v>
      </c>
      <c r="F1901" s="16" t="s">
        <v>2111</v>
      </c>
      <c r="G1901" s="16" t="s">
        <v>2112</v>
      </c>
      <c r="H1901" s="16" t="s">
        <v>4234</v>
      </c>
      <c r="I1901" s="16" t="s">
        <v>4158</v>
      </c>
      <c r="J1901" s="16" t="s">
        <v>79</v>
      </c>
      <c r="K1901" s="16">
        <v>88674.84</v>
      </c>
      <c r="L1901" s="18">
        <v>94168.2</v>
      </c>
      <c r="M1901" s="15" t="s">
        <v>54</v>
      </c>
      <c r="N1901" s="19">
        <v>45679.583796296298</v>
      </c>
    </row>
    <row r="1902" spans="1:14" x14ac:dyDescent="0.3">
      <c r="A1902" s="23" t="str">
        <f>VLOOKUP(C1902,销售员!A:C,3,0)</f>
        <v>云贵川渝</v>
      </c>
      <c r="B1902" s="29">
        <v>820108</v>
      </c>
      <c r="C1902" s="16" t="s">
        <v>931</v>
      </c>
      <c r="D1902" s="17" t="s">
        <v>2110</v>
      </c>
      <c r="E1902" s="17" t="s">
        <v>4165</v>
      </c>
      <c r="F1902" s="16" t="s">
        <v>2111</v>
      </c>
      <c r="G1902" s="16" t="s">
        <v>2112</v>
      </c>
      <c r="H1902" s="16" t="s">
        <v>4234</v>
      </c>
      <c r="I1902" s="16" t="s">
        <v>4159</v>
      </c>
      <c r="J1902" s="16" t="s">
        <v>79</v>
      </c>
      <c r="K1902" s="16">
        <v>0</v>
      </c>
      <c r="M1902" s="15" t="s">
        <v>54</v>
      </c>
      <c r="N1902" s="19">
        <v>45679.583796296298</v>
      </c>
    </row>
    <row r="1903" spans="1:14" x14ac:dyDescent="0.3">
      <c r="A1903" s="23" t="str">
        <f>VLOOKUP(C1903,销售员!A:C,3,0)</f>
        <v>云贵川渝</v>
      </c>
      <c r="B1903" s="29">
        <v>820108</v>
      </c>
      <c r="C1903" s="16" t="s">
        <v>931</v>
      </c>
      <c r="D1903" s="17" t="s">
        <v>2110</v>
      </c>
      <c r="E1903" s="17" t="s">
        <v>4165</v>
      </c>
      <c r="F1903" s="16" t="s">
        <v>2111</v>
      </c>
      <c r="G1903" s="16" t="s">
        <v>2112</v>
      </c>
      <c r="H1903" s="16" t="s">
        <v>4234</v>
      </c>
      <c r="I1903" s="16" t="s">
        <v>4161</v>
      </c>
      <c r="J1903" s="16" t="s">
        <v>79</v>
      </c>
      <c r="K1903" s="16">
        <v>0</v>
      </c>
      <c r="M1903" s="15" t="s">
        <v>54</v>
      </c>
      <c r="N1903" s="19">
        <v>45679.583796296298</v>
      </c>
    </row>
    <row r="1904" spans="1:14" x14ac:dyDescent="0.3">
      <c r="A1904" s="23" t="str">
        <f>VLOOKUP(C1904,销售员!A:C,3,0)</f>
        <v>云贵川渝</v>
      </c>
      <c r="B1904" s="29">
        <v>820108</v>
      </c>
      <c r="C1904" s="16" t="s">
        <v>931</v>
      </c>
      <c r="D1904" s="17" t="s">
        <v>2110</v>
      </c>
      <c r="E1904" s="17" t="s">
        <v>4165</v>
      </c>
      <c r="F1904" s="16" t="s">
        <v>2111</v>
      </c>
      <c r="G1904" s="16" t="s">
        <v>2112</v>
      </c>
      <c r="H1904" s="16" t="s">
        <v>4234</v>
      </c>
      <c r="I1904" s="16" t="s">
        <v>4160</v>
      </c>
      <c r="J1904" s="16" t="s">
        <v>79</v>
      </c>
      <c r="K1904" s="16">
        <v>1351.13</v>
      </c>
      <c r="M1904" s="15" t="s">
        <v>54</v>
      </c>
      <c r="N1904" s="19">
        <v>45679.583796296298</v>
      </c>
    </row>
    <row r="1905" spans="1:14" x14ac:dyDescent="0.3">
      <c r="A1905" s="23" t="str">
        <f>VLOOKUP(C1905,销售员!A:C,3,0)</f>
        <v>云贵川渝</v>
      </c>
      <c r="B1905" s="29">
        <v>820108</v>
      </c>
      <c r="C1905" s="16" t="s">
        <v>931</v>
      </c>
      <c r="D1905" s="17" t="s">
        <v>2110</v>
      </c>
      <c r="E1905" s="17" t="s">
        <v>4168</v>
      </c>
      <c r="F1905" s="16" t="s">
        <v>2111</v>
      </c>
      <c r="G1905" s="16" t="s">
        <v>2112</v>
      </c>
      <c r="H1905" s="16" t="s">
        <v>4235</v>
      </c>
      <c r="I1905" s="16" t="s">
        <v>4158</v>
      </c>
      <c r="J1905" s="16" t="s">
        <v>79</v>
      </c>
      <c r="K1905" s="16">
        <v>8647229.6699999999</v>
      </c>
      <c r="L1905" s="18">
        <v>9051345.4000000004</v>
      </c>
      <c r="M1905" s="15" t="s">
        <v>54</v>
      </c>
      <c r="N1905" s="19">
        <v>45679.583796296298</v>
      </c>
    </row>
    <row r="1906" spans="1:14" x14ac:dyDescent="0.3">
      <c r="A1906" s="23" t="str">
        <f>VLOOKUP(C1906,销售员!A:C,3,0)</f>
        <v>云贵川渝</v>
      </c>
      <c r="B1906" s="29">
        <v>820108</v>
      </c>
      <c r="C1906" s="16" t="s">
        <v>931</v>
      </c>
      <c r="D1906" s="17" t="s">
        <v>2110</v>
      </c>
      <c r="E1906" s="17" t="s">
        <v>4168</v>
      </c>
      <c r="F1906" s="16" t="s">
        <v>2111</v>
      </c>
      <c r="G1906" s="16" t="s">
        <v>2112</v>
      </c>
      <c r="H1906" s="16" t="s">
        <v>4235</v>
      </c>
      <c r="I1906" s="16" t="s">
        <v>4159</v>
      </c>
      <c r="J1906" s="16" t="s">
        <v>79</v>
      </c>
      <c r="K1906" s="16">
        <v>0</v>
      </c>
      <c r="M1906" s="15" t="s">
        <v>54</v>
      </c>
      <c r="N1906" s="19">
        <v>45679.583796296298</v>
      </c>
    </row>
    <row r="1907" spans="1:14" x14ac:dyDescent="0.3">
      <c r="A1907" s="23" t="str">
        <f>VLOOKUP(C1907,销售员!A:C,3,0)</f>
        <v>云贵川渝</v>
      </c>
      <c r="B1907" s="29">
        <v>820108</v>
      </c>
      <c r="C1907" s="16" t="s">
        <v>931</v>
      </c>
      <c r="D1907" s="17" t="s">
        <v>2110</v>
      </c>
      <c r="E1907" s="17" t="s">
        <v>4168</v>
      </c>
      <c r="F1907" s="16" t="s">
        <v>2111</v>
      </c>
      <c r="G1907" s="16" t="s">
        <v>2112</v>
      </c>
      <c r="H1907" s="16" t="s">
        <v>4235</v>
      </c>
      <c r="I1907" s="16" t="s">
        <v>4161</v>
      </c>
      <c r="J1907" s="16" t="s">
        <v>79</v>
      </c>
      <c r="K1907" s="16">
        <v>858.8</v>
      </c>
      <c r="M1907" s="15" t="s">
        <v>54</v>
      </c>
      <c r="N1907" s="19">
        <v>45679.583796296298</v>
      </c>
    </row>
    <row r="1908" spans="1:14" x14ac:dyDescent="0.3">
      <c r="A1908" s="23" t="str">
        <f>VLOOKUP(C1908,销售员!A:C,3,0)</f>
        <v>云贵川渝</v>
      </c>
      <c r="B1908" s="29">
        <v>820108</v>
      </c>
      <c r="C1908" s="16" t="s">
        <v>931</v>
      </c>
      <c r="D1908" s="17" t="s">
        <v>2110</v>
      </c>
      <c r="E1908" s="17" t="s">
        <v>4168</v>
      </c>
      <c r="F1908" s="16" t="s">
        <v>2111</v>
      </c>
      <c r="G1908" s="16" t="s">
        <v>2112</v>
      </c>
      <c r="H1908" s="16" t="s">
        <v>4235</v>
      </c>
      <c r="I1908" s="16" t="s">
        <v>4160</v>
      </c>
      <c r="J1908" s="16" t="s">
        <v>79</v>
      </c>
      <c r="K1908" s="16">
        <v>131686.72</v>
      </c>
      <c r="M1908" s="15" t="s">
        <v>54</v>
      </c>
      <c r="N1908" s="19">
        <v>45679.583796296298</v>
      </c>
    </row>
    <row r="1909" spans="1:14" x14ac:dyDescent="0.3">
      <c r="A1909" s="23" t="str">
        <f>VLOOKUP(C1909,销售员!A:C,3,0)</f>
        <v>云贵川渝</v>
      </c>
      <c r="B1909" s="29">
        <v>820105</v>
      </c>
      <c r="C1909" s="16" t="s">
        <v>931</v>
      </c>
      <c r="D1909" s="17" t="s">
        <v>2115</v>
      </c>
      <c r="E1909" s="17" t="s">
        <v>4165</v>
      </c>
      <c r="F1909" s="16" t="s">
        <v>2111</v>
      </c>
      <c r="G1909" s="16" t="s">
        <v>2116</v>
      </c>
      <c r="H1909" s="16" t="s">
        <v>4236</v>
      </c>
      <c r="I1909" s="16" t="s">
        <v>4158</v>
      </c>
      <c r="J1909" s="16" t="s">
        <v>278</v>
      </c>
      <c r="K1909" s="16">
        <v>0</v>
      </c>
      <c r="L1909" s="18">
        <v>8400</v>
      </c>
      <c r="M1909" s="15" t="s">
        <v>54</v>
      </c>
      <c r="N1909" s="19">
        <v>45679.587812500002</v>
      </c>
    </row>
    <row r="1910" spans="1:14" x14ac:dyDescent="0.3">
      <c r="A1910" s="23" t="str">
        <f>VLOOKUP(C1910,销售员!A:C,3,0)</f>
        <v>云贵川渝</v>
      </c>
      <c r="B1910" s="29">
        <v>820105</v>
      </c>
      <c r="C1910" s="16" t="s">
        <v>931</v>
      </c>
      <c r="D1910" s="17" t="s">
        <v>2115</v>
      </c>
      <c r="E1910" s="17" t="s">
        <v>4165</v>
      </c>
      <c r="F1910" s="16" t="s">
        <v>2111</v>
      </c>
      <c r="G1910" s="16" t="s">
        <v>2116</v>
      </c>
      <c r="H1910" s="16" t="s">
        <v>4236</v>
      </c>
      <c r="I1910" s="16" t="s">
        <v>4159</v>
      </c>
      <c r="J1910" s="16" t="s">
        <v>278</v>
      </c>
      <c r="K1910" s="16">
        <v>7860.29</v>
      </c>
      <c r="M1910" s="15" t="s">
        <v>54</v>
      </c>
      <c r="N1910" s="19">
        <v>45679.587812500002</v>
      </c>
    </row>
    <row r="1911" spans="1:14" x14ac:dyDescent="0.3">
      <c r="A1911" s="23" t="str">
        <f>VLOOKUP(C1911,销售员!A:C,3,0)</f>
        <v>云贵川渝</v>
      </c>
      <c r="B1911" s="29">
        <v>820105</v>
      </c>
      <c r="C1911" s="16" t="s">
        <v>931</v>
      </c>
      <c r="D1911" s="17" t="s">
        <v>2115</v>
      </c>
      <c r="E1911" s="17" t="s">
        <v>4165</v>
      </c>
      <c r="F1911" s="16" t="s">
        <v>2111</v>
      </c>
      <c r="G1911" s="16" t="s">
        <v>2116</v>
      </c>
      <c r="H1911" s="16" t="s">
        <v>4236</v>
      </c>
      <c r="I1911" s="16" t="s">
        <v>4161</v>
      </c>
      <c r="J1911" s="16" t="s">
        <v>278</v>
      </c>
      <c r="K1911" s="16">
        <v>0</v>
      </c>
      <c r="M1911" s="15" t="s">
        <v>54</v>
      </c>
      <c r="N1911" s="19">
        <v>45679.587812500002</v>
      </c>
    </row>
    <row r="1912" spans="1:14" x14ac:dyDescent="0.3">
      <c r="A1912" s="23" t="str">
        <f>VLOOKUP(C1912,销售员!A:C,3,0)</f>
        <v>云贵川渝</v>
      </c>
      <c r="B1912" s="29">
        <v>820105</v>
      </c>
      <c r="C1912" s="16" t="s">
        <v>931</v>
      </c>
      <c r="D1912" s="17" t="s">
        <v>2115</v>
      </c>
      <c r="E1912" s="17" t="s">
        <v>4165</v>
      </c>
      <c r="F1912" s="16" t="s">
        <v>2111</v>
      </c>
      <c r="G1912" s="16" t="s">
        <v>2116</v>
      </c>
      <c r="H1912" s="16" t="s">
        <v>4236</v>
      </c>
      <c r="I1912" s="16" t="s">
        <v>4160</v>
      </c>
      <c r="J1912" s="16" t="s">
        <v>278</v>
      </c>
      <c r="K1912" s="16">
        <v>119.71</v>
      </c>
      <c r="M1912" s="15" t="s">
        <v>54</v>
      </c>
      <c r="N1912" s="19">
        <v>45679.587812500002</v>
      </c>
    </row>
    <row r="1913" spans="1:14" x14ac:dyDescent="0.3">
      <c r="A1913" s="23" t="str">
        <f>VLOOKUP(C1913,销售员!A:C,3,0)</f>
        <v>云贵川渝</v>
      </c>
      <c r="B1913" s="29">
        <v>820105</v>
      </c>
      <c r="C1913" s="16" t="s">
        <v>931</v>
      </c>
      <c r="D1913" s="17" t="s">
        <v>2115</v>
      </c>
      <c r="E1913" s="17" t="s">
        <v>4168</v>
      </c>
      <c r="F1913" s="16" t="s">
        <v>2111</v>
      </c>
      <c r="G1913" s="16" t="s">
        <v>2116</v>
      </c>
      <c r="H1913" s="16" t="s">
        <v>4237</v>
      </c>
      <c r="I1913" s="16" t="s">
        <v>4158</v>
      </c>
      <c r="J1913" s="16" t="s">
        <v>278</v>
      </c>
      <c r="K1913" s="16">
        <v>0</v>
      </c>
      <c r="L1913" s="18">
        <v>3326027.24</v>
      </c>
      <c r="M1913" s="15" t="s">
        <v>54</v>
      </c>
      <c r="N1913" s="19">
        <v>45679.587812500002</v>
      </c>
    </row>
    <row r="1914" spans="1:14" x14ac:dyDescent="0.3">
      <c r="A1914" s="23" t="str">
        <f>VLOOKUP(C1914,销售员!A:C,3,0)</f>
        <v>云贵川渝</v>
      </c>
      <c r="B1914" s="29">
        <v>820105</v>
      </c>
      <c r="C1914" s="16" t="s">
        <v>931</v>
      </c>
      <c r="D1914" s="17" t="s">
        <v>2115</v>
      </c>
      <c r="E1914" s="17" t="s">
        <v>4168</v>
      </c>
      <c r="F1914" s="16" t="s">
        <v>2111</v>
      </c>
      <c r="G1914" s="16" t="s">
        <v>2116</v>
      </c>
      <c r="H1914" s="16" t="s">
        <v>4237</v>
      </c>
      <c r="I1914" s="16" t="s">
        <v>4159</v>
      </c>
      <c r="J1914" s="16" t="s">
        <v>278</v>
      </c>
      <c r="K1914" s="16">
        <v>3177855.3</v>
      </c>
      <c r="M1914" s="15" t="s">
        <v>54</v>
      </c>
      <c r="N1914" s="19">
        <v>45679.587812500002</v>
      </c>
    </row>
    <row r="1915" spans="1:14" x14ac:dyDescent="0.3">
      <c r="A1915" s="23" t="str">
        <f>VLOOKUP(C1915,销售员!A:C,3,0)</f>
        <v>云贵川渝</v>
      </c>
      <c r="B1915" s="29">
        <v>820105</v>
      </c>
      <c r="C1915" s="16" t="s">
        <v>931</v>
      </c>
      <c r="D1915" s="17" t="s">
        <v>2115</v>
      </c>
      <c r="E1915" s="17" t="s">
        <v>4168</v>
      </c>
      <c r="F1915" s="16" t="s">
        <v>2111</v>
      </c>
      <c r="G1915" s="16" t="s">
        <v>2116</v>
      </c>
      <c r="H1915" s="16" t="s">
        <v>4237</v>
      </c>
      <c r="I1915" s="16" t="s">
        <v>4161</v>
      </c>
      <c r="J1915" s="16" t="s">
        <v>278</v>
      </c>
      <c r="K1915" s="16">
        <v>0</v>
      </c>
      <c r="M1915" s="15" t="s">
        <v>54</v>
      </c>
      <c r="N1915" s="19">
        <v>45679.587812500002</v>
      </c>
    </row>
    <row r="1916" spans="1:14" x14ac:dyDescent="0.3">
      <c r="A1916" s="23" t="str">
        <f>VLOOKUP(C1916,销售员!A:C,3,0)</f>
        <v>云贵川渝</v>
      </c>
      <c r="B1916" s="29">
        <v>820105</v>
      </c>
      <c r="C1916" s="16" t="s">
        <v>931</v>
      </c>
      <c r="D1916" s="17" t="s">
        <v>2115</v>
      </c>
      <c r="E1916" s="17" t="s">
        <v>4168</v>
      </c>
      <c r="F1916" s="16" t="s">
        <v>2111</v>
      </c>
      <c r="G1916" s="16" t="s">
        <v>2116</v>
      </c>
      <c r="H1916" s="16" t="s">
        <v>4237</v>
      </c>
      <c r="I1916" s="16" t="s">
        <v>4160</v>
      </c>
      <c r="J1916" s="16" t="s">
        <v>278</v>
      </c>
      <c r="K1916" s="16">
        <v>48394.97</v>
      </c>
      <c r="M1916" s="15" t="s">
        <v>54</v>
      </c>
      <c r="N1916" s="19">
        <v>45679.587812500002</v>
      </c>
    </row>
    <row r="1917" spans="1:14" x14ac:dyDescent="0.3">
      <c r="A1917" s="23" t="str">
        <f>VLOOKUP(C1917,销售员!A:C,3,0)</f>
        <v>沪浙</v>
      </c>
      <c r="B1917" s="29">
        <v>820119</v>
      </c>
      <c r="C1917" s="16" t="s">
        <v>604</v>
      </c>
      <c r="D1917" s="17" t="s">
        <v>2385</v>
      </c>
      <c r="E1917" s="17" t="s">
        <v>4165</v>
      </c>
      <c r="F1917" s="16" t="s">
        <v>1712</v>
      </c>
      <c r="G1917" s="16" t="s">
        <v>2386</v>
      </c>
      <c r="H1917" s="16" t="s">
        <v>2387</v>
      </c>
      <c r="I1917" s="16" t="s">
        <v>4158</v>
      </c>
      <c r="J1917" s="16" t="s">
        <v>79</v>
      </c>
      <c r="K1917" s="16">
        <v>109913.12</v>
      </c>
      <c r="L1917" s="18">
        <v>122545.06</v>
      </c>
      <c r="M1917" s="15" t="s">
        <v>1262</v>
      </c>
      <c r="N1917" s="19">
        <v>45679.595937500002</v>
      </c>
    </row>
    <row r="1918" spans="1:14" x14ac:dyDescent="0.3">
      <c r="A1918" s="23" t="str">
        <f>VLOOKUP(C1918,销售员!A:C,3,0)</f>
        <v>沪浙</v>
      </c>
      <c r="B1918" s="29">
        <v>820119</v>
      </c>
      <c r="C1918" s="16" t="s">
        <v>604</v>
      </c>
      <c r="D1918" s="17" t="s">
        <v>2385</v>
      </c>
      <c r="E1918" s="17" t="s">
        <v>4165</v>
      </c>
      <c r="F1918" s="16" t="s">
        <v>1712</v>
      </c>
      <c r="G1918" s="16" t="s">
        <v>2386</v>
      </c>
      <c r="H1918" s="16" t="s">
        <v>2387</v>
      </c>
      <c r="I1918" s="16" t="s">
        <v>4159</v>
      </c>
      <c r="J1918" s="16" t="s">
        <v>79</v>
      </c>
      <c r="K1918" s="16">
        <v>4152.7299999999996</v>
      </c>
      <c r="M1918" s="15" t="s">
        <v>1262</v>
      </c>
      <c r="N1918" s="19">
        <v>45679.595937500002</v>
      </c>
    </row>
    <row r="1919" spans="1:14" x14ac:dyDescent="0.3">
      <c r="A1919" s="23" t="str">
        <f>VLOOKUP(C1919,销售员!A:C,3,0)</f>
        <v>沪浙</v>
      </c>
      <c r="B1919" s="29">
        <v>820119</v>
      </c>
      <c r="C1919" s="16" t="s">
        <v>604</v>
      </c>
      <c r="D1919" s="17" t="s">
        <v>2385</v>
      </c>
      <c r="E1919" s="17" t="s">
        <v>4165</v>
      </c>
      <c r="F1919" s="16" t="s">
        <v>1712</v>
      </c>
      <c r="G1919" s="16" t="s">
        <v>2386</v>
      </c>
      <c r="H1919" s="16" t="s">
        <v>2387</v>
      </c>
      <c r="I1919" s="16" t="s">
        <v>4161</v>
      </c>
      <c r="J1919" s="16" t="s">
        <v>79</v>
      </c>
      <c r="K1919" s="16">
        <v>1227.54</v>
      </c>
      <c r="M1919" s="15" t="s">
        <v>1262</v>
      </c>
      <c r="N1919" s="19">
        <v>45679.595937500002</v>
      </c>
    </row>
    <row r="1920" spans="1:14" x14ac:dyDescent="0.3">
      <c r="A1920" s="23" t="str">
        <f>VLOOKUP(C1920,销售员!A:C,3,0)</f>
        <v>沪浙</v>
      </c>
      <c r="B1920" s="29">
        <v>820119</v>
      </c>
      <c r="C1920" s="16" t="s">
        <v>604</v>
      </c>
      <c r="D1920" s="17" t="s">
        <v>2385</v>
      </c>
      <c r="E1920" s="17" t="s">
        <v>4165</v>
      </c>
      <c r="F1920" s="16" t="s">
        <v>1712</v>
      </c>
      <c r="G1920" s="16" t="s">
        <v>2386</v>
      </c>
      <c r="H1920" s="16" t="s">
        <v>2387</v>
      </c>
      <c r="I1920" s="16" t="s">
        <v>4160</v>
      </c>
      <c r="J1920" s="16" t="s">
        <v>79</v>
      </c>
      <c r="K1920" s="16">
        <v>1737.06</v>
      </c>
      <c r="M1920" s="15" t="s">
        <v>1262</v>
      </c>
      <c r="N1920" s="19">
        <v>45679.595937500002</v>
      </c>
    </row>
    <row r="1921" spans="1:14" x14ac:dyDescent="0.3">
      <c r="A1921" s="23" t="str">
        <f>VLOOKUP(C1921,销售员!A:C,3,0)</f>
        <v>苏皖</v>
      </c>
      <c r="B1921" s="29">
        <v>817238</v>
      </c>
      <c r="C1921" s="16" t="s">
        <v>2172</v>
      </c>
      <c r="D1921" s="17" t="s">
        <v>2173</v>
      </c>
      <c r="E1921" s="17" t="s">
        <v>4165</v>
      </c>
      <c r="F1921" s="16" t="s">
        <v>2174</v>
      </c>
      <c r="G1921" s="16" t="s">
        <v>2175</v>
      </c>
      <c r="H1921" s="16" t="s">
        <v>2176</v>
      </c>
      <c r="I1921" s="16" t="s">
        <v>4158</v>
      </c>
      <c r="J1921" s="16" t="s">
        <v>79</v>
      </c>
      <c r="K1921" s="16">
        <v>299715.33</v>
      </c>
      <c r="L1921" s="18">
        <v>359251.35</v>
      </c>
      <c r="M1921" s="15" t="s">
        <v>127</v>
      </c>
      <c r="N1921" s="19">
        <v>45664.751284722202</v>
      </c>
    </row>
    <row r="1922" spans="1:14" x14ac:dyDescent="0.3">
      <c r="A1922" s="23" t="str">
        <f>VLOOKUP(C1922,销售员!A:C,3,0)</f>
        <v>苏皖</v>
      </c>
      <c r="B1922" s="29">
        <v>817238</v>
      </c>
      <c r="C1922" s="16" t="s">
        <v>2172</v>
      </c>
      <c r="D1922" s="17" t="s">
        <v>2173</v>
      </c>
      <c r="E1922" s="17" t="s">
        <v>4165</v>
      </c>
      <c r="F1922" s="16" t="s">
        <v>2174</v>
      </c>
      <c r="G1922" s="16" t="s">
        <v>2175</v>
      </c>
      <c r="H1922" s="16" t="s">
        <v>2176</v>
      </c>
      <c r="I1922" s="16" t="s">
        <v>4159</v>
      </c>
      <c r="J1922" s="16" t="s">
        <v>79</v>
      </c>
      <c r="K1922" s="16">
        <v>31535.360000000001</v>
      </c>
      <c r="M1922" s="15" t="s">
        <v>127</v>
      </c>
      <c r="N1922" s="19">
        <v>45664.751284722202</v>
      </c>
    </row>
    <row r="1923" spans="1:14" x14ac:dyDescent="0.3">
      <c r="A1923" s="23" t="str">
        <f>VLOOKUP(C1923,销售员!A:C,3,0)</f>
        <v>苏皖</v>
      </c>
      <c r="B1923" s="29">
        <v>817238</v>
      </c>
      <c r="C1923" s="16" t="s">
        <v>2172</v>
      </c>
      <c r="D1923" s="17" t="s">
        <v>2173</v>
      </c>
      <c r="E1923" s="17" t="s">
        <v>4165</v>
      </c>
      <c r="F1923" s="16" t="s">
        <v>2174</v>
      </c>
      <c r="G1923" s="16" t="s">
        <v>2175</v>
      </c>
      <c r="H1923" s="16" t="s">
        <v>2176</v>
      </c>
      <c r="I1923" s="16" t="s">
        <v>4161</v>
      </c>
      <c r="J1923" s="16" t="s">
        <v>79</v>
      </c>
      <c r="K1923" s="16">
        <v>3699.67</v>
      </c>
      <c r="M1923" s="15" t="s">
        <v>127</v>
      </c>
      <c r="N1923" s="19">
        <v>45664.751284722202</v>
      </c>
    </row>
    <row r="1924" spans="1:14" x14ac:dyDescent="0.3">
      <c r="A1924" s="23" t="str">
        <f>VLOOKUP(C1924,销售员!A:C,3,0)</f>
        <v>苏皖</v>
      </c>
      <c r="B1924" s="29">
        <v>817238</v>
      </c>
      <c r="C1924" s="16" t="s">
        <v>2172</v>
      </c>
      <c r="D1924" s="17" t="s">
        <v>2173</v>
      </c>
      <c r="E1924" s="17" t="s">
        <v>4165</v>
      </c>
      <c r="F1924" s="16" t="s">
        <v>2174</v>
      </c>
      <c r="G1924" s="16" t="s">
        <v>2175</v>
      </c>
      <c r="H1924" s="16" t="s">
        <v>2176</v>
      </c>
      <c r="I1924" s="16" t="s">
        <v>4160</v>
      </c>
      <c r="J1924" s="16" t="s">
        <v>79</v>
      </c>
      <c r="K1924" s="16">
        <v>5044.97</v>
      </c>
      <c r="M1924" s="15" t="s">
        <v>127</v>
      </c>
      <c r="N1924" s="19">
        <v>45664.751284722202</v>
      </c>
    </row>
    <row r="1925" spans="1:14" x14ac:dyDescent="0.3">
      <c r="A1925" s="23" t="str">
        <f>VLOOKUP(C1925,销售员!A:C,3,0)</f>
        <v>京津冀</v>
      </c>
      <c r="B1925" s="29">
        <v>820121</v>
      </c>
      <c r="C1925" s="16" t="s">
        <v>485</v>
      </c>
      <c r="D1925" s="17" t="s">
        <v>553</v>
      </c>
      <c r="E1925" s="17" t="s">
        <v>4165</v>
      </c>
      <c r="F1925" s="16" t="s">
        <v>554</v>
      </c>
      <c r="G1925" s="16" t="s">
        <v>555</v>
      </c>
      <c r="H1925" s="16" t="s">
        <v>556</v>
      </c>
      <c r="I1925" s="16" t="s">
        <v>4158</v>
      </c>
      <c r="J1925" s="16" t="s">
        <v>79</v>
      </c>
      <c r="K1925" s="16">
        <v>117176.74</v>
      </c>
      <c r="L1925" s="18">
        <v>155369.28</v>
      </c>
      <c r="M1925" s="15" t="s">
        <v>127</v>
      </c>
      <c r="N1925" s="19">
        <v>45679.611122685201</v>
      </c>
    </row>
    <row r="1926" spans="1:14" x14ac:dyDescent="0.3">
      <c r="A1926" s="23" t="str">
        <f>VLOOKUP(C1926,销售员!A:C,3,0)</f>
        <v>京津冀</v>
      </c>
      <c r="B1926" s="29">
        <v>820121</v>
      </c>
      <c r="C1926" s="16" t="s">
        <v>485</v>
      </c>
      <c r="D1926" s="17" t="s">
        <v>553</v>
      </c>
      <c r="E1926" s="17" t="s">
        <v>4165</v>
      </c>
      <c r="F1926" s="16" t="s">
        <v>554</v>
      </c>
      <c r="G1926" s="16" t="s">
        <v>555</v>
      </c>
      <c r="H1926" s="16" t="s">
        <v>556</v>
      </c>
      <c r="I1926" s="16" t="s">
        <v>4159</v>
      </c>
      <c r="J1926" s="16" t="s">
        <v>79</v>
      </c>
      <c r="K1926" s="16">
        <v>27969.83</v>
      </c>
      <c r="M1926" s="15" t="s">
        <v>127</v>
      </c>
      <c r="N1926" s="19">
        <v>45679.611122685201</v>
      </c>
    </row>
    <row r="1927" spans="1:14" x14ac:dyDescent="0.3">
      <c r="A1927" s="23" t="str">
        <f>VLOOKUP(C1927,销售员!A:C,3,0)</f>
        <v>京津冀</v>
      </c>
      <c r="B1927" s="29">
        <v>820121</v>
      </c>
      <c r="C1927" s="16" t="s">
        <v>485</v>
      </c>
      <c r="D1927" s="17" t="s">
        <v>553</v>
      </c>
      <c r="E1927" s="17" t="s">
        <v>4165</v>
      </c>
      <c r="F1927" s="16" t="s">
        <v>554</v>
      </c>
      <c r="G1927" s="16" t="s">
        <v>555</v>
      </c>
      <c r="H1927" s="16" t="s">
        <v>556</v>
      </c>
      <c r="I1927" s="16" t="s">
        <v>4161</v>
      </c>
      <c r="J1927" s="16" t="s">
        <v>79</v>
      </c>
      <c r="K1927" s="16">
        <v>1020.46</v>
      </c>
      <c r="M1927" s="15" t="s">
        <v>127</v>
      </c>
      <c r="N1927" s="19">
        <v>45679.611122685201</v>
      </c>
    </row>
    <row r="1928" spans="1:14" x14ac:dyDescent="0.3">
      <c r="A1928" s="23" t="str">
        <f>VLOOKUP(C1928,销售员!A:C,3,0)</f>
        <v>京津冀</v>
      </c>
      <c r="B1928" s="29">
        <v>820121</v>
      </c>
      <c r="C1928" s="16" t="s">
        <v>485</v>
      </c>
      <c r="D1928" s="17" t="s">
        <v>553</v>
      </c>
      <c r="E1928" s="17" t="s">
        <v>4165</v>
      </c>
      <c r="F1928" s="16" t="s">
        <v>554</v>
      </c>
      <c r="G1928" s="16" t="s">
        <v>555</v>
      </c>
      <c r="H1928" s="16" t="s">
        <v>556</v>
      </c>
      <c r="I1928" s="16" t="s">
        <v>4160</v>
      </c>
      <c r="J1928" s="16" t="s">
        <v>79</v>
      </c>
      <c r="K1928" s="16">
        <v>2210.48</v>
      </c>
      <c r="M1928" s="15" t="s">
        <v>127</v>
      </c>
      <c r="N1928" s="19">
        <v>45679.611122685201</v>
      </c>
    </row>
    <row r="1929" spans="1:14" x14ac:dyDescent="0.3">
      <c r="A1929" s="23" t="str">
        <f>VLOOKUP(C1929,销售员!A:C,3,0)</f>
        <v>黑吉辽</v>
      </c>
      <c r="B1929" s="29">
        <v>820128</v>
      </c>
      <c r="C1929" s="16" t="s">
        <v>214</v>
      </c>
      <c r="D1929" s="17" t="s">
        <v>2130</v>
      </c>
      <c r="E1929" s="17" t="s">
        <v>4171</v>
      </c>
      <c r="F1929" s="16" t="s">
        <v>2131</v>
      </c>
      <c r="G1929" s="16" t="s">
        <v>2132</v>
      </c>
      <c r="H1929" s="16" t="s">
        <v>2133</v>
      </c>
      <c r="I1929" s="16" t="s">
        <v>4158</v>
      </c>
      <c r="J1929" s="16" t="s">
        <v>79</v>
      </c>
      <c r="K1929" s="16">
        <v>625.82000000000005</v>
      </c>
      <c r="L1929" s="18">
        <v>655</v>
      </c>
      <c r="M1929" s="15" t="s">
        <v>127</v>
      </c>
      <c r="N1929" s="19">
        <v>45679.613379629598</v>
      </c>
    </row>
    <row r="1930" spans="1:14" x14ac:dyDescent="0.3">
      <c r="A1930" s="23" t="str">
        <f>VLOOKUP(C1930,销售员!A:C,3,0)</f>
        <v>黑吉辽</v>
      </c>
      <c r="B1930" s="29">
        <v>820128</v>
      </c>
      <c r="C1930" s="16" t="s">
        <v>214</v>
      </c>
      <c r="D1930" s="17" t="s">
        <v>2130</v>
      </c>
      <c r="E1930" s="17" t="s">
        <v>4171</v>
      </c>
      <c r="F1930" s="16" t="s">
        <v>2131</v>
      </c>
      <c r="G1930" s="16" t="s">
        <v>2132</v>
      </c>
      <c r="H1930" s="16" t="s">
        <v>2133</v>
      </c>
      <c r="I1930" s="16" t="s">
        <v>4159</v>
      </c>
      <c r="J1930" s="16" t="s">
        <v>79</v>
      </c>
      <c r="K1930" s="16">
        <v>0</v>
      </c>
      <c r="M1930" s="15" t="s">
        <v>127</v>
      </c>
      <c r="N1930" s="19">
        <v>45679.613379629598</v>
      </c>
    </row>
    <row r="1931" spans="1:14" x14ac:dyDescent="0.3">
      <c r="A1931" s="23" t="str">
        <f>VLOOKUP(C1931,销售员!A:C,3,0)</f>
        <v>黑吉辽</v>
      </c>
      <c r="B1931" s="29">
        <v>820128</v>
      </c>
      <c r="C1931" s="16" t="s">
        <v>214</v>
      </c>
      <c r="D1931" s="17" t="s">
        <v>2130</v>
      </c>
      <c r="E1931" s="17" t="s">
        <v>4171</v>
      </c>
      <c r="F1931" s="16" t="s">
        <v>2131</v>
      </c>
      <c r="G1931" s="16" t="s">
        <v>2132</v>
      </c>
      <c r="H1931" s="16" t="s">
        <v>2133</v>
      </c>
      <c r="I1931" s="16" t="s">
        <v>4161</v>
      </c>
      <c r="J1931" s="16" t="s">
        <v>79</v>
      </c>
      <c r="K1931" s="16">
        <v>0</v>
      </c>
      <c r="M1931" s="15" t="s">
        <v>127</v>
      </c>
      <c r="N1931" s="19">
        <v>45679.613379629598</v>
      </c>
    </row>
    <row r="1932" spans="1:14" x14ac:dyDescent="0.3">
      <c r="A1932" s="23" t="str">
        <f>VLOOKUP(C1932,销售员!A:C,3,0)</f>
        <v>黑吉辽</v>
      </c>
      <c r="B1932" s="29">
        <v>820128</v>
      </c>
      <c r="C1932" s="16" t="s">
        <v>214</v>
      </c>
      <c r="D1932" s="17" t="s">
        <v>2130</v>
      </c>
      <c r="E1932" s="17" t="s">
        <v>4171</v>
      </c>
      <c r="F1932" s="16" t="s">
        <v>2131</v>
      </c>
      <c r="G1932" s="16" t="s">
        <v>2132</v>
      </c>
      <c r="H1932" s="16" t="s">
        <v>2133</v>
      </c>
      <c r="I1932" s="16" t="s">
        <v>4160</v>
      </c>
      <c r="J1932" s="16" t="s">
        <v>79</v>
      </c>
      <c r="K1932" s="16">
        <v>9.5299999999999994</v>
      </c>
      <c r="M1932" s="15" t="s">
        <v>127</v>
      </c>
      <c r="N1932" s="19">
        <v>45679.613379629598</v>
      </c>
    </row>
    <row r="1933" spans="1:14" x14ac:dyDescent="0.3">
      <c r="A1933" s="23" t="str">
        <f>VLOOKUP(C1933,销售员!A:C,3,0)</f>
        <v>苏皖</v>
      </c>
      <c r="B1933" s="29">
        <v>819053</v>
      </c>
      <c r="C1933" s="16" t="s">
        <v>632</v>
      </c>
      <c r="D1933" s="17" t="s">
        <v>2225</v>
      </c>
      <c r="E1933" s="17" t="s">
        <v>4165</v>
      </c>
      <c r="F1933" s="16" t="s">
        <v>2226</v>
      </c>
      <c r="G1933" s="16" t="s">
        <v>2227</v>
      </c>
      <c r="H1933" s="16" t="s">
        <v>2228</v>
      </c>
      <c r="I1933" s="16" t="s">
        <v>4158</v>
      </c>
      <c r="J1933" s="16" t="s">
        <v>79</v>
      </c>
      <c r="K1933" s="16">
        <v>389276.52</v>
      </c>
      <c r="L1933" s="18">
        <v>501919.57</v>
      </c>
      <c r="M1933" s="15" t="s">
        <v>83</v>
      </c>
      <c r="N1933" s="19">
        <v>45673.464398148099</v>
      </c>
    </row>
    <row r="1934" spans="1:14" x14ac:dyDescent="0.3">
      <c r="A1934" s="23" t="str">
        <f>VLOOKUP(C1934,销售员!A:C,3,0)</f>
        <v>苏皖</v>
      </c>
      <c r="B1934" s="29">
        <v>819053</v>
      </c>
      <c r="C1934" s="16" t="s">
        <v>632</v>
      </c>
      <c r="D1934" s="17" t="s">
        <v>2225</v>
      </c>
      <c r="E1934" s="17" t="s">
        <v>4165</v>
      </c>
      <c r="F1934" s="16" t="s">
        <v>2226</v>
      </c>
      <c r="G1934" s="16" t="s">
        <v>2227</v>
      </c>
      <c r="H1934" s="16" t="s">
        <v>2228</v>
      </c>
      <c r="I1934" s="16" t="s">
        <v>4159</v>
      </c>
      <c r="J1934" s="16" t="s">
        <v>79</v>
      </c>
      <c r="K1934" s="16">
        <v>83794.33</v>
      </c>
      <c r="M1934" s="15" t="s">
        <v>83</v>
      </c>
      <c r="N1934" s="19">
        <v>45673.464398148099</v>
      </c>
    </row>
    <row r="1935" spans="1:14" x14ac:dyDescent="0.3">
      <c r="A1935" s="23" t="str">
        <f>VLOOKUP(C1935,销售员!A:C,3,0)</f>
        <v>苏皖</v>
      </c>
      <c r="B1935" s="29">
        <v>819053</v>
      </c>
      <c r="C1935" s="16" t="s">
        <v>632</v>
      </c>
      <c r="D1935" s="17" t="s">
        <v>2225</v>
      </c>
      <c r="E1935" s="17" t="s">
        <v>4165</v>
      </c>
      <c r="F1935" s="16" t="s">
        <v>2226</v>
      </c>
      <c r="G1935" s="16" t="s">
        <v>2227</v>
      </c>
      <c r="H1935" s="16" t="s">
        <v>2228</v>
      </c>
      <c r="I1935" s="16" t="s">
        <v>4161</v>
      </c>
      <c r="J1935" s="16" t="s">
        <v>79</v>
      </c>
      <c r="K1935" s="16">
        <v>2493.4699999999998</v>
      </c>
      <c r="M1935" s="15" t="s">
        <v>83</v>
      </c>
      <c r="N1935" s="19">
        <v>45673.464398148099</v>
      </c>
    </row>
    <row r="1936" spans="1:14" x14ac:dyDescent="0.3">
      <c r="A1936" s="23" t="str">
        <f>VLOOKUP(C1936,销售员!A:C,3,0)</f>
        <v>苏皖</v>
      </c>
      <c r="B1936" s="29">
        <v>819053</v>
      </c>
      <c r="C1936" s="16" t="s">
        <v>632</v>
      </c>
      <c r="D1936" s="17" t="s">
        <v>2225</v>
      </c>
      <c r="E1936" s="17" t="s">
        <v>4165</v>
      </c>
      <c r="F1936" s="16" t="s">
        <v>2226</v>
      </c>
      <c r="G1936" s="16" t="s">
        <v>2227</v>
      </c>
      <c r="H1936" s="16" t="s">
        <v>2228</v>
      </c>
      <c r="I1936" s="16" t="s">
        <v>4160</v>
      </c>
      <c r="J1936" s="16" t="s">
        <v>79</v>
      </c>
      <c r="K1936" s="16">
        <v>7203.97</v>
      </c>
      <c r="M1936" s="15" t="s">
        <v>83</v>
      </c>
      <c r="N1936" s="19">
        <v>45673.464398148099</v>
      </c>
    </row>
    <row r="1937" spans="1:14" x14ac:dyDescent="0.3">
      <c r="A1937" s="23" t="str">
        <f>VLOOKUP(C1937,销售员!A:C,3,0)</f>
        <v>京津冀</v>
      </c>
      <c r="B1937" s="29">
        <v>820139</v>
      </c>
      <c r="C1937" s="16" t="s">
        <v>115</v>
      </c>
      <c r="D1937" s="17" t="s">
        <v>2140</v>
      </c>
      <c r="E1937" s="17" t="s">
        <v>4165</v>
      </c>
      <c r="F1937" s="16" t="s">
        <v>2141</v>
      </c>
      <c r="G1937" s="16" t="s">
        <v>2142</v>
      </c>
      <c r="H1937" s="16" t="s">
        <v>2143</v>
      </c>
      <c r="I1937" s="16" t="s">
        <v>4158</v>
      </c>
      <c r="J1937" s="16" t="s">
        <v>79</v>
      </c>
      <c r="K1937" s="16">
        <v>37357.5</v>
      </c>
      <c r="L1937" s="18">
        <v>40878.5</v>
      </c>
      <c r="M1937" s="15" t="s">
        <v>127</v>
      </c>
      <c r="N1937" s="19">
        <v>45679.629155092603</v>
      </c>
    </row>
    <row r="1938" spans="1:14" x14ac:dyDescent="0.3">
      <c r="A1938" s="23" t="str">
        <f>VLOOKUP(C1938,销售员!A:C,3,0)</f>
        <v>京津冀</v>
      </c>
      <c r="B1938" s="29">
        <v>820139</v>
      </c>
      <c r="C1938" s="16" t="s">
        <v>115</v>
      </c>
      <c r="D1938" s="17" t="s">
        <v>2140</v>
      </c>
      <c r="E1938" s="17" t="s">
        <v>4165</v>
      </c>
      <c r="F1938" s="16" t="s">
        <v>2141</v>
      </c>
      <c r="G1938" s="16" t="s">
        <v>2142</v>
      </c>
      <c r="H1938" s="16" t="s">
        <v>2143</v>
      </c>
      <c r="I1938" s="16" t="s">
        <v>4159</v>
      </c>
      <c r="J1938" s="16" t="s">
        <v>79</v>
      </c>
      <c r="K1938" s="16">
        <v>0</v>
      </c>
      <c r="M1938" s="15" t="s">
        <v>127</v>
      </c>
      <c r="N1938" s="19">
        <v>45679.629155092603</v>
      </c>
    </row>
    <row r="1939" spans="1:14" x14ac:dyDescent="0.3">
      <c r="A1939" s="23" t="str">
        <f>VLOOKUP(C1939,销售员!A:C,3,0)</f>
        <v>京津冀</v>
      </c>
      <c r="B1939" s="29">
        <v>820139</v>
      </c>
      <c r="C1939" s="16" t="s">
        <v>115</v>
      </c>
      <c r="D1939" s="17" t="s">
        <v>2140</v>
      </c>
      <c r="E1939" s="17" t="s">
        <v>4165</v>
      </c>
      <c r="F1939" s="16" t="s">
        <v>2141</v>
      </c>
      <c r="G1939" s="16" t="s">
        <v>2142</v>
      </c>
      <c r="H1939" s="16" t="s">
        <v>2143</v>
      </c>
      <c r="I1939" s="16" t="s">
        <v>4161</v>
      </c>
      <c r="J1939" s="16" t="s">
        <v>79</v>
      </c>
      <c r="K1939" s="16">
        <v>499.5</v>
      </c>
      <c r="M1939" s="15" t="s">
        <v>127</v>
      </c>
      <c r="N1939" s="19">
        <v>45679.629155092603</v>
      </c>
    </row>
    <row r="1940" spans="1:14" x14ac:dyDescent="0.3">
      <c r="A1940" s="23" t="str">
        <f>VLOOKUP(C1940,销售员!A:C,3,0)</f>
        <v>京津冀</v>
      </c>
      <c r="B1940" s="29">
        <v>820139</v>
      </c>
      <c r="C1940" s="16" t="s">
        <v>115</v>
      </c>
      <c r="D1940" s="17" t="s">
        <v>2140</v>
      </c>
      <c r="E1940" s="17" t="s">
        <v>4165</v>
      </c>
      <c r="F1940" s="16" t="s">
        <v>2141</v>
      </c>
      <c r="G1940" s="16" t="s">
        <v>2142</v>
      </c>
      <c r="H1940" s="16" t="s">
        <v>2143</v>
      </c>
      <c r="I1940" s="16" t="s">
        <v>4160</v>
      </c>
      <c r="J1940" s="16" t="s">
        <v>79</v>
      </c>
      <c r="K1940" s="16">
        <v>569</v>
      </c>
      <c r="M1940" s="15" t="s">
        <v>127</v>
      </c>
      <c r="N1940" s="19">
        <v>45679.629155092603</v>
      </c>
    </row>
    <row r="1941" spans="1:14" x14ac:dyDescent="0.3">
      <c r="A1941" s="23" t="str">
        <f>VLOOKUP(C1941,销售员!A:C,3,0)</f>
        <v>沪浙</v>
      </c>
      <c r="B1941" s="29">
        <v>821155</v>
      </c>
      <c r="C1941" s="16" t="s">
        <v>338</v>
      </c>
      <c r="D1941" s="17" t="s">
        <v>2254</v>
      </c>
      <c r="E1941" s="17" t="s">
        <v>4165</v>
      </c>
      <c r="F1941" s="16" t="s">
        <v>2255</v>
      </c>
      <c r="G1941" s="16" t="s">
        <v>2256</v>
      </c>
      <c r="H1941" s="16" t="s">
        <v>2257</v>
      </c>
      <c r="I1941" s="16" t="s">
        <v>4158</v>
      </c>
      <c r="J1941" s="16" t="s">
        <v>79</v>
      </c>
      <c r="K1941" s="16">
        <v>1483763.6</v>
      </c>
      <c r="L1941" s="18">
        <v>1786106.6</v>
      </c>
      <c r="M1941" s="15" t="s">
        <v>1262</v>
      </c>
      <c r="N1941" s="19">
        <v>45700.432673611103</v>
      </c>
    </row>
    <row r="1942" spans="1:14" x14ac:dyDescent="0.3">
      <c r="A1942" s="23" t="str">
        <f>VLOOKUP(C1942,销售员!A:C,3,0)</f>
        <v>沪浙</v>
      </c>
      <c r="B1942" s="29">
        <v>821155</v>
      </c>
      <c r="C1942" s="16" t="s">
        <v>338</v>
      </c>
      <c r="D1942" s="17" t="s">
        <v>2254</v>
      </c>
      <c r="E1942" s="17" t="s">
        <v>4165</v>
      </c>
      <c r="F1942" s="16" t="s">
        <v>2255</v>
      </c>
      <c r="G1942" s="16" t="s">
        <v>2256</v>
      </c>
      <c r="H1942" s="16" t="s">
        <v>2257</v>
      </c>
      <c r="I1942" s="16" t="s">
        <v>4159</v>
      </c>
      <c r="J1942" s="16" t="s">
        <v>79</v>
      </c>
      <c r="K1942" s="16">
        <v>179495.47</v>
      </c>
      <c r="M1942" s="15" t="s">
        <v>1262</v>
      </c>
      <c r="N1942" s="19">
        <v>45700.432673611103</v>
      </c>
    </row>
    <row r="1943" spans="1:14" x14ac:dyDescent="0.3">
      <c r="A1943" s="23" t="str">
        <f>VLOOKUP(C1943,销售员!A:C,3,0)</f>
        <v>沪浙</v>
      </c>
      <c r="B1943" s="29">
        <v>821155</v>
      </c>
      <c r="C1943" s="16" t="s">
        <v>338</v>
      </c>
      <c r="D1943" s="17" t="s">
        <v>2254</v>
      </c>
      <c r="E1943" s="17" t="s">
        <v>4165</v>
      </c>
      <c r="F1943" s="16" t="s">
        <v>2255</v>
      </c>
      <c r="G1943" s="16" t="s">
        <v>2256</v>
      </c>
      <c r="H1943" s="16" t="s">
        <v>2257</v>
      </c>
      <c r="I1943" s="16" t="s">
        <v>4161</v>
      </c>
      <c r="J1943" s="16" t="s">
        <v>79</v>
      </c>
      <c r="K1943" s="16">
        <v>17186.599999999999</v>
      </c>
      <c r="M1943" s="15" t="s">
        <v>1262</v>
      </c>
      <c r="N1943" s="19">
        <v>45700.432673611103</v>
      </c>
    </row>
    <row r="1944" spans="1:14" x14ac:dyDescent="0.3">
      <c r="A1944" s="23" t="str">
        <f>VLOOKUP(C1944,销售员!A:C,3,0)</f>
        <v>沪浙</v>
      </c>
      <c r="B1944" s="29">
        <v>821155</v>
      </c>
      <c r="C1944" s="16" t="s">
        <v>338</v>
      </c>
      <c r="D1944" s="17" t="s">
        <v>2254</v>
      </c>
      <c r="E1944" s="17" t="s">
        <v>4165</v>
      </c>
      <c r="F1944" s="16" t="s">
        <v>2255</v>
      </c>
      <c r="G1944" s="16" t="s">
        <v>2256</v>
      </c>
      <c r="H1944" s="16" t="s">
        <v>2257</v>
      </c>
      <c r="I1944" s="16" t="s">
        <v>4160</v>
      </c>
      <c r="J1944" s="16" t="s">
        <v>79</v>
      </c>
      <c r="K1944" s="16">
        <v>25328.03</v>
      </c>
      <c r="M1944" s="15" t="s">
        <v>1262</v>
      </c>
      <c r="N1944" s="19">
        <v>45700.432673611103</v>
      </c>
    </row>
    <row r="1945" spans="1:14" x14ac:dyDescent="0.3">
      <c r="A1945" s="23" t="str">
        <f>VLOOKUP(C1945,销售员!A:C,3,0)</f>
        <v>沪浙</v>
      </c>
      <c r="B1945" s="29">
        <v>817808</v>
      </c>
      <c r="C1945" s="16" t="s">
        <v>157</v>
      </c>
      <c r="D1945" s="17" t="s">
        <v>2269</v>
      </c>
      <c r="E1945" s="17" t="s">
        <v>4165</v>
      </c>
      <c r="F1945" s="16" t="s">
        <v>2270</v>
      </c>
      <c r="G1945" s="16" t="s">
        <v>2271</v>
      </c>
      <c r="H1945" s="16" t="s">
        <v>2272</v>
      </c>
      <c r="I1945" s="16" t="s">
        <v>4158</v>
      </c>
      <c r="J1945" s="16" t="s">
        <v>79</v>
      </c>
      <c r="K1945" s="16">
        <v>68607.399999999994</v>
      </c>
      <c r="L1945" s="18">
        <v>100996.82</v>
      </c>
      <c r="M1945" s="15" t="s">
        <v>127</v>
      </c>
      <c r="N1945" s="19">
        <v>45665.646724537</v>
      </c>
    </row>
    <row r="1946" spans="1:14" x14ac:dyDescent="0.3">
      <c r="A1946" s="23" t="str">
        <f>VLOOKUP(C1946,销售员!A:C,3,0)</f>
        <v>沪浙</v>
      </c>
      <c r="B1946" s="29">
        <v>817808</v>
      </c>
      <c r="C1946" s="16" t="s">
        <v>157</v>
      </c>
      <c r="D1946" s="17" t="s">
        <v>2269</v>
      </c>
      <c r="E1946" s="17" t="s">
        <v>4165</v>
      </c>
      <c r="F1946" s="16" t="s">
        <v>2270</v>
      </c>
      <c r="G1946" s="16" t="s">
        <v>2271</v>
      </c>
      <c r="H1946" s="16" t="s">
        <v>2272</v>
      </c>
      <c r="I1946" s="16" t="s">
        <v>4159</v>
      </c>
      <c r="J1946" s="16" t="s">
        <v>79</v>
      </c>
      <c r="K1946" s="16">
        <v>25528.15</v>
      </c>
      <c r="M1946" s="15" t="s">
        <v>127</v>
      </c>
      <c r="N1946" s="19">
        <v>45665.646724537</v>
      </c>
    </row>
    <row r="1947" spans="1:14" x14ac:dyDescent="0.3">
      <c r="A1947" s="23" t="str">
        <f>VLOOKUP(C1947,销售员!A:C,3,0)</f>
        <v>沪浙</v>
      </c>
      <c r="B1947" s="29">
        <v>817808</v>
      </c>
      <c r="C1947" s="16" t="s">
        <v>157</v>
      </c>
      <c r="D1947" s="17" t="s">
        <v>2269</v>
      </c>
      <c r="E1947" s="17" t="s">
        <v>4165</v>
      </c>
      <c r="F1947" s="16" t="s">
        <v>2270</v>
      </c>
      <c r="G1947" s="16" t="s">
        <v>2271</v>
      </c>
      <c r="H1947" s="16" t="s">
        <v>2272</v>
      </c>
      <c r="I1947" s="16" t="s">
        <v>4161</v>
      </c>
      <c r="J1947" s="16" t="s">
        <v>79</v>
      </c>
      <c r="K1947" s="16">
        <v>882.88</v>
      </c>
      <c r="M1947" s="15" t="s">
        <v>127</v>
      </c>
      <c r="N1947" s="19">
        <v>45665.646724537</v>
      </c>
    </row>
    <row r="1948" spans="1:14" x14ac:dyDescent="0.3">
      <c r="A1948" s="23" t="str">
        <f>VLOOKUP(C1948,销售员!A:C,3,0)</f>
        <v>沪浙</v>
      </c>
      <c r="B1948" s="29">
        <v>817808</v>
      </c>
      <c r="C1948" s="16" t="s">
        <v>157</v>
      </c>
      <c r="D1948" s="17" t="s">
        <v>2269</v>
      </c>
      <c r="E1948" s="17" t="s">
        <v>4165</v>
      </c>
      <c r="F1948" s="16" t="s">
        <v>2270</v>
      </c>
      <c r="G1948" s="16" t="s">
        <v>2271</v>
      </c>
      <c r="H1948" s="16" t="s">
        <v>2272</v>
      </c>
      <c r="I1948" s="16" t="s">
        <v>4160</v>
      </c>
      <c r="J1948" s="16" t="s">
        <v>79</v>
      </c>
      <c r="K1948" s="16">
        <v>1433.53</v>
      </c>
      <c r="M1948" s="15" t="s">
        <v>127</v>
      </c>
      <c r="N1948" s="19">
        <v>45665.646724537</v>
      </c>
    </row>
    <row r="1949" spans="1:14" x14ac:dyDescent="0.3">
      <c r="A1949" s="23" t="str">
        <f>VLOOKUP(C1949,销售员!A:C,3,0)</f>
        <v>福建</v>
      </c>
      <c r="B1949" s="29">
        <v>820177</v>
      </c>
      <c r="C1949" s="16" t="s">
        <v>226</v>
      </c>
      <c r="D1949" s="17" t="s">
        <v>2149</v>
      </c>
      <c r="E1949" s="17" t="s">
        <v>4165</v>
      </c>
      <c r="F1949" s="16" t="s">
        <v>756</v>
      </c>
      <c r="G1949" s="16" t="s">
        <v>2150</v>
      </c>
      <c r="H1949" s="16" t="s">
        <v>2151</v>
      </c>
      <c r="I1949" s="16" t="s">
        <v>4158</v>
      </c>
      <c r="J1949" s="16" t="s">
        <v>79</v>
      </c>
      <c r="K1949" s="16">
        <v>752.45</v>
      </c>
      <c r="L1949" s="18">
        <v>799.9</v>
      </c>
      <c r="M1949" s="15" t="s">
        <v>94</v>
      </c>
      <c r="N1949" s="19">
        <v>45679.695300925901</v>
      </c>
    </row>
    <row r="1950" spans="1:14" x14ac:dyDescent="0.3">
      <c r="A1950" s="23" t="str">
        <f>VLOOKUP(C1950,销售员!A:C,3,0)</f>
        <v>福建</v>
      </c>
      <c r="B1950" s="29">
        <v>820177</v>
      </c>
      <c r="C1950" s="16" t="s">
        <v>226</v>
      </c>
      <c r="D1950" s="17" t="s">
        <v>2149</v>
      </c>
      <c r="E1950" s="17" t="s">
        <v>4165</v>
      </c>
      <c r="F1950" s="16" t="s">
        <v>756</v>
      </c>
      <c r="G1950" s="16" t="s">
        <v>2150</v>
      </c>
      <c r="H1950" s="16" t="s">
        <v>2151</v>
      </c>
      <c r="I1950" s="16" t="s">
        <v>4159</v>
      </c>
      <c r="J1950" s="16" t="s">
        <v>79</v>
      </c>
      <c r="K1950" s="16">
        <v>0</v>
      </c>
      <c r="M1950" s="15" t="s">
        <v>94</v>
      </c>
      <c r="N1950" s="19">
        <v>45679.695300925901</v>
      </c>
    </row>
    <row r="1951" spans="1:14" x14ac:dyDescent="0.3">
      <c r="A1951" s="23" t="str">
        <f>VLOOKUP(C1951,销售员!A:C,3,0)</f>
        <v>福建</v>
      </c>
      <c r="B1951" s="29">
        <v>820177</v>
      </c>
      <c r="C1951" s="16" t="s">
        <v>226</v>
      </c>
      <c r="D1951" s="17" t="s">
        <v>2149</v>
      </c>
      <c r="E1951" s="17" t="s">
        <v>4165</v>
      </c>
      <c r="F1951" s="16" t="s">
        <v>756</v>
      </c>
      <c r="G1951" s="16" t="s">
        <v>2150</v>
      </c>
      <c r="H1951" s="16" t="s">
        <v>2151</v>
      </c>
      <c r="I1951" s="16" t="s">
        <v>4161</v>
      </c>
      <c r="J1951" s="16" t="s">
        <v>79</v>
      </c>
      <c r="K1951" s="16">
        <v>0</v>
      </c>
      <c r="M1951" s="15" t="s">
        <v>94</v>
      </c>
      <c r="N1951" s="19">
        <v>45679.695300925901</v>
      </c>
    </row>
    <row r="1952" spans="1:14" x14ac:dyDescent="0.3">
      <c r="A1952" s="23" t="str">
        <f>VLOOKUP(C1952,销售员!A:C,3,0)</f>
        <v>福建</v>
      </c>
      <c r="B1952" s="29">
        <v>820177</v>
      </c>
      <c r="C1952" s="16" t="s">
        <v>226</v>
      </c>
      <c r="D1952" s="17" t="s">
        <v>2149</v>
      </c>
      <c r="E1952" s="17" t="s">
        <v>4165</v>
      </c>
      <c r="F1952" s="16" t="s">
        <v>756</v>
      </c>
      <c r="G1952" s="16" t="s">
        <v>2150</v>
      </c>
      <c r="H1952" s="16" t="s">
        <v>2151</v>
      </c>
      <c r="I1952" s="16" t="s">
        <v>4160</v>
      </c>
      <c r="J1952" s="16" t="s">
        <v>79</v>
      </c>
      <c r="K1952" s="16">
        <v>11.45</v>
      </c>
      <c r="M1952" s="15" t="s">
        <v>94</v>
      </c>
      <c r="N1952" s="19">
        <v>45679.695300925901</v>
      </c>
    </row>
    <row r="1953" spans="1:14" x14ac:dyDescent="0.3">
      <c r="A1953" s="23" t="str">
        <f>VLOOKUP(C1953,销售员!A:C,3,0)</f>
        <v>陕豫鲁</v>
      </c>
      <c r="B1953" s="29">
        <v>820173</v>
      </c>
      <c r="C1953" s="16" t="s">
        <v>1451</v>
      </c>
      <c r="D1953" s="17" t="s">
        <v>2152</v>
      </c>
      <c r="E1953" s="17" t="s">
        <v>4168</v>
      </c>
      <c r="F1953" s="16" t="s">
        <v>1319</v>
      </c>
      <c r="G1953" s="16" t="s">
        <v>2153</v>
      </c>
      <c r="H1953" s="16" t="s">
        <v>4238</v>
      </c>
      <c r="I1953" s="16" t="s">
        <v>4158</v>
      </c>
      <c r="J1953" s="16" t="s">
        <v>79</v>
      </c>
      <c r="K1953" s="16">
        <v>0</v>
      </c>
      <c r="L1953" s="18">
        <v>12104.82</v>
      </c>
      <c r="M1953" s="15" t="s">
        <v>105</v>
      </c>
      <c r="N1953" s="19">
        <v>45679.706689814797</v>
      </c>
    </row>
    <row r="1954" spans="1:14" x14ac:dyDescent="0.3">
      <c r="A1954" s="23" t="str">
        <f>VLOOKUP(C1954,销售员!A:C,3,0)</f>
        <v>陕豫鲁</v>
      </c>
      <c r="B1954" s="29">
        <v>820173</v>
      </c>
      <c r="C1954" s="16" t="s">
        <v>1451</v>
      </c>
      <c r="D1954" s="17" t="s">
        <v>2152</v>
      </c>
      <c r="E1954" s="17" t="s">
        <v>4168</v>
      </c>
      <c r="F1954" s="16" t="s">
        <v>1319</v>
      </c>
      <c r="G1954" s="16" t="s">
        <v>2153</v>
      </c>
      <c r="H1954" s="16" t="s">
        <v>4238</v>
      </c>
      <c r="I1954" s="16" t="s">
        <v>4159</v>
      </c>
      <c r="J1954" s="16" t="s">
        <v>79</v>
      </c>
      <c r="K1954" s="16">
        <v>11565.55</v>
      </c>
      <c r="M1954" s="15" t="s">
        <v>105</v>
      </c>
      <c r="N1954" s="19">
        <v>45679.706689814797</v>
      </c>
    </row>
    <row r="1955" spans="1:14" x14ac:dyDescent="0.3">
      <c r="A1955" s="23" t="str">
        <f>VLOOKUP(C1955,销售员!A:C,3,0)</f>
        <v>陕豫鲁</v>
      </c>
      <c r="B1955" s="29">
        <v>820173</v>
      </c>
      <c r="C1955" s="16" t="s">
        <v>1451</v>
      </c>
      <c r="D1955" s="17" t="s">
        <v>2152</v>
      </c>
      <c r="E1955" s="17" t="s">
        <v>4168</v>
      </c>
      <c r="F1955" s="16" t="s">
        <v>1319</v>
      </c>
      <c r="G1955" s="16" t="s">
        <v>2153</v>
      </c>
      <c r="H1955" s="16" t="s">
        <v>4238</v>
      </c>
      <c r="I1955" s="16" t="s">
        <v>4161</v>
      </c>
      <c r="J1955" s="16" t="s">
        <v>79</v>
      </c>
      <c r="K1955" s="16">
        <v>0</v>
      </c>
      <c r="M1955" s="15" t="s">
        <v>105</v>
      </c>
      <c r="N1955" s="19">
        <v>45679.706689814797</v>
      </c>
    </row>
    <row r="1956" spans="1:14" x14ac:dyDescent="0.3">
      <c r="A1956" s="23" t="str">
        <f>VLOOKUP(C1956,销售员!A:C,3,0)</f>
        <v>陕豫鲁</v>
      </c>
      <c r="B1956" s="29">
        <v>820173</v>
      </c>
      <c r="C1956" s="16" t="s">
        <v>1451</v>
      </c>
      <c r="D1956" s="17" t="s">
        <v>2152</v>
      </c>
      <c r="E1956" s="17" t="s">
        <v>4168</v>
      </c>
      <c r="F1956" s="16" t="s">
        <v>1319</v>
      </c>
      <c r="G1956" s="16" t="s">
        <v>2153</v>
      </c>
      <c r="H1956" s="16" t="s">
        <v>4238</v>
      </c>
      <c r="I1956" s="16" t="s">
        <v>4160</v>
      </c>
      <c r="J1956" s="16" t="s">
        <v>79</v>
      </c>
      <c r="K1956" s="16">
        <v>176.13</v>
      </c>
      <c r="M1956" s="15" t="s">
        <v>105</v>
      </c>
      <c r="N1956" s="19">
        <v>45679.706689814797</v>
      </c>
    </row>
    <row r="1957" spans="1:14" x14ac:dyDescent="0.3">
      <c r="A1957" s="23" t="str">
        <f>VLOOKUP(C1957,销售员!A:C,3,0)</f>
        <v>陕豫鲁</v>
      </c>
      <c r="B1957" s="29">
        <v>820173</v>
      </c>
      <c r="C1957" s="16" t="s">
        <v>1451</v>
      </c>
      <c r="D1957" s="17" t="s">
        <v>2152</v>
      </c>
      <c r="E1957" s="17" t="s">
        <v>4168</v>
      </c>
      <c r="F1957" s="16" t="s">
        <v>1319</v>
      </c>
      <c r="G1957" s="16" t="s">
        <v>2153</v>
      </c>
      <c r="H1957" s="16" t="s">
        <v>4239</v>
      </c>
      <c r="I1957" s="16" t="s">
        <v>4158</v>
      </c>
      <c r="J1957" s="16" t="s">
        <v>79</v>
      </c>
      <c r="K1957" s="16">
        <v>81391.38</v>
      </c>
      <c r="L1957" s="18">
        <v>85186.38</v>
      </c>
      <c r="M1957" s="15" t="s">
        <v>105</v>
      </c>
      <c r="N1957" s="19">
        <v>45679.706689814797</v>
      </c>
    </row>
    <row r="1958" spans="1:14" x14ac:dyDescent="0.3">
      <c r="A1958" s="23" t="str">
        <f>VLOOKUP(C1958,销售员!A:C,3,0)</f>
        <v>陕豫鲁</v>
      </c>
      <c r="B1958" s="29">
        <v>820173</v>
      </c>
      <c r="C1958" s="16" t="s">
        <v>1451</v>
      </c>
      <c r="D1958" s="17" t="s">
        <v>2152</v>
      </c>
      <c r="E1958" s="17" t="s">
        <v>4168</v>
      </c>
      <c r="F1958" s="16" t="s">
        <v>1319</v>
      </c>
      <c r="G1958" s="16" t="s">
        <v>2153</v>
      </c>
      <c r="H1958" s="16" t="s">
        <v>4239</v>
      </c>
      <c r="I1958" s="16" t="s">
        <v>4159</v>
      </c>
      <c r="J1958" s="16" t="s">
        <v>79</v>
      </c>
      <c r="K1958" s="16">
        <v>0</v>
      </c>
      <c r="M1958" s="15" t="s">
        <v>105</v>
      </c>
      <c r="N1958" s="19">
        <v>45679.706689814797</v>
      </c>
    </row>
    <row r="1959" spans="1:14" x14ac:dyDescent="0.3">
      <c r="A1959" s="23" t="str">
        <f>VLOOKUP(C1959,销售员!A:C,3,0)</f>
        <v>陕豫鲁</v>
      </c>
      <c r="B1959" s="29">
        <v>820173</v>
      </c>
      <c r="C1959" s="16" t="s">
        <v>1451</v>
      </c>
      <c r="D1959" s="17" t="s">
        <v>2152</v>
      </c>
      <c r="E1959" s="17" t="s">
        <v>4168</v>
      </c>
      <c r="F1959" s="16" t="s">
        <v>1319</v>
      </c>
      <c r="G1959" s="16" t="s">
        <v>2153</v>
      </c>
      <c r="H1959" s="16" t="s">
        <v>4239</v>
      </c>
      <c r="I1959" s="16" t="s">
        <v>4161</v>
      </c>
      <c r="J1959" s="16" t="s">
        <v>79</v>
      </c>
      <c r="K1959" s="16">
        <v>0</v>
      </c>
      <c r="M1959" s="15" t="s">
        <v>105</v>
      </c>
      <c r="N1959" s="19">
        <v>45679.706689814797</v>
      </c>
    </row>
    <row r="1960" spans="1:14" x14ac:dyDescent="0.3">
      <c r="A1960" s="23" t="str">
        <f>VLOOKUP(C1960,销售员!A:C,3,0)</f>
        <v>陕豫鲁</v>
      </c>
      <c r="B1960" s="29">
        <v>820173</v>
      </c>
      <c r="C1960" s="16" t="s">
        <v>1451</v>
      </c>
      <c r="D1960" s="17" t="s">
        <v>2152</v>
      </c>
      <c r="E1960" s="17" t="s">
        <v>4168</v>
      </c>
      <c r="F1960" s="16" t="s">
        <v>1319</v>
      </c>
      <c r="G1960" s="16" t="s">
        <v>2153</v>
      </c>
      <c r="H1960" s="16" t="s">
        <v>4239</v>
      </c>
      <c r="I1960" s="16" t="s">
        <v>4160</v>
      </c>
      <c r="J1960" s="16" t="s">
        <v>79</v>
      </c>
      <c r="K1960" s="16">
        <v>1239.42</v>
      </c>
      <c r="M1960" s="15" t="s">
        <v>105</v>
      </c>
      <c r="N1960" s="19">
        <v>45679.706689814797</v>
      </c>
    </row>
    <row r="1961" spans="1:14" x14ac:dyDescent="0.3">
      <c r="A1961" s="23" t="str">
        <f>VLOOKUP(C1961,销售员!A:C,3,0)</f>
        <v>福建</v>
      </c>
      <c r="B1961" s="29">
        <v>820192</v>
      </c>
      <c r="C1961" s="16" t="s">
        <v>226</v>
      </c>
      <c r="D1961" s="17" t="s">
        <v>1061</v>
      </c>
      <c r="E1961" s="17" t="s">
        <v>4165</v>
      </c>
      <c r="F1961" s="16" t="s">
        <v>1062</v>
      </c>
      <c r="G1961" s="16" t="s">
        <v>1063</v>
      </c>
      <c r="H1961" s="16" t="s">
        <v>1064</v>
      </c>
      <c r="I1961" s="16" t="s">
        <v>4166</v>
      </c>
      <c r="J1961" s="16" t="s">
        <v>79</v>
      </c>
      <c r="K1961" s="16">
        <v>14609.85</v>
      </c>
      <c r="L1961" s="18">
        <v>15531.25</v>
      </c>
      <c r="M1961" s="15" t="s">
        <v>94</v>
      </c>
      <c r="N1961" s="19">
        <v>45679.714872685203</v>
      </c>
    </row>
    <row r="1962" spans="1:14" x14ac:dyDescent="0.3">
      <c r="A1962" s="23" t="str">
        <f>VLOOKUP(C1962,销售员!A:C,3,0)</f>
        <v>福建</v>
      </c>
      <c r="B1962" s="29">
        <v>820192</v>
      </c>
      <c r="C1962" s="16" t="s">
        <v>226</v>
      </c>
      <c r="D1962" s="17" t="s">
        <v>1061</v>
      </c>
      <c r="E1962" s="17" t="s">
        <v>4165</v>
      </c>
      <c r="F1962" s="16" t="s">
        <v>1062</v>
      </c>
      <c r="G1962" s="16" t="s">
        <v>1063</v>
      </c>
      <c r="H1962" s="16" t="s">
        <v>1064</v>
      </c>
      <c r="I1962" s="16" t="s">
        <v>4167</v>
      </c>
      <c r="J1962" s="16" t="s">
        <v>79</v>
      </c>
      <c r="K1962" s="16">
        <v>0</v>
      </c>
      <c r="M1962" s="15" t="s">
        <v>94</v>
      </c>
      <c r="N1962" s="19">
        <v>45679.714872685203</v>
      </c>
    </row>
    <row r="1963" spans="1:14" x14ac:dyDescent="0.3">
      <c r="A1963" s="23" t="str">
        <f>VLOOKUP(C1963,销售员!A:C,3,0)</f>
        <v>福建</v>
      </c>
      <c r="B1963" s="29">
        <v>820192</v>
      </c>
      <c r="C1963" s="16" t="s">
        <v>226</v>
      </c>
      <c r="D1963" s="17" t="s">
        <v>1061</v>
      </c>
      <c r="E1963" s="17" t="s">
        <v>4165</v>
      </c>
      <c r="F1963" s="16" t="s">
        <v>1062</v>
      </c>
      <c r="G1963" s="16" t="s">
        <v>1063</v>
      </c>
      <c r="H1963" s="16" t="s">
        <v>1064</v>
      </c>
      <c r="I1963" s="16" t="s">
        <v>4161</v>
      </c>
      <c r="J1963" s="16" t="s">
        <v>79</v>
      </c>
      <c r="K1963" s="16">
        <v>189.92805000000001</v>
      </c>
      <c r="M1963" s="15" t="s">
        <v>94</v>
      </c>
      <c r="N1963" s="19">
        <v>45679.714872685203</v>
      </c>
    </row>
    <row r="1964" spans="1:14" x14ac:dyDescent="0.3">
      <c r="A1964" s="23" t="str">
        <f>VLOOKUP(C1964,销售员!A:C,3,0)</f>
        <v>福建</v>
      </c>
      <c r="B1964" s="29">
        <v>820192</v>
      </c>
      <c r="C1964" s="16" t="s">
        <v>226</v>
      </c>
      <c r="D1964" s="17" t="s">
        <v>1061</v>
      </c>
      <c r="E1964" s="17" t="s">
        <v>4165</v>
      </c>
      <c r="F1964" s="16" t="s">
        <v>1062</v>
      </c>
      <c r="G1964" s="16" t="s">
        <v>1063</v>
      </c>
      <c r="H1964" s="16" t="s">
        <v>1064</v>
      </c>
      <c r="I1964" s="16" t="s">
        <v>4160</v>
      </c>
      <c r="J1964" s="16" t="s">
        <v>79</v>
      </c>
      <c r="K1964" s="16">
        <v>219.14775</v>
      </c>
      <c r="M1964" s="15" t="s">
        <v>94</v>
      </c>
      <c r="N1964" s="19">
        <v>45679.714872685203</v>
      </c>
    </row>
    <row r="1965" spans="1:14" x14ac:dyDescent="0.3">
      <c r="A1965" s="23" t="str">
        <f>VLOOKUP(C1965,销售员!A:C,3,0)</f>
        <v>广深</v>
      </c>
      <c r="B1965" s="29">
        <v>820208</v>
      </c>
      <c r="C1965" s="16" t="s">
        <v>2161</v>
      </c>
      <c r="D1965" s="17" t="s">
        <v>2162</v>
      </c>
      <c r="E1965" s="17" t="s">
        <v>4165</v>
      </c>
      <c r="F1965" s="16" t="s">
        <v>2163</v>
      </c>
      <c r="G1965" s="16" t="s">
        <v>2164</v>
      </c>
      <c r="H1965" s="16" t="s">
        <v>2165</v>
      </c>
      <c r="I1965" s="16" t="s">
        <v>4158</v>
      </c>
      <c r="J1965" s="16" t="s">
        <v>79</v>
      </c>
      <c r="K1965" s="16">
        <v>4585.6899999999996</v>
      </c>
      <c r="L1965" s="18">
        <v>4921.32</v>
      </c>
      <c r="M1965" s="15" t="s">
        <v>94</v>
      </c>
      <c r="N1965" s="19">
        <v>45679.725763888899</v>
      </c>
    </row>
    <row r="1966" spans="1:14" x14ac:dyDescent="0.3">
      <c r="A1966" s="23" t="str">
        <f>VLOOKUP(C1966,销售员!A:C,3,0)</f>
        <v>广深</v>
      </c>
      <c r="B1966" s="29">
        <v>820208</v>
      </c>
      <c r="C1966" s="16" t="s">
        <v>2161</v>
      </c>
      <c r="D1966" s="17" t="s">
        <v>2162</v>
      </c>
      <c r="E1966" s="17" t="s">
        <v>4165</v>
      </c>
      <c r="F1966" s="16" t="s">
        <v>2163</v>
      </c>
      <c r="G1966" s="16" t="s">
        <v>2164</v>
      </c>
      <c r="H1966" s="16" t="s">
        <v>2165</v>
      </c>
      <c r="I1966" s="16" t="s">
        <v>4159</v>
      </c>
      <c r="J1966" s="16" t="s">
        <v>79</v>
      </c>
      <c r="K1966" s="16">
        <v>0</v>
      </c>
      <c r="M1966" s="15" t="s">
        <v>94</v>
      </c>
      <c r="N1966" s="19">
        <v>45679.725763888899</v>
      </c>
    </row>
    <row r="1967" spans="1:14" x14ac:dyDescent="0.3">
      <c r="A1967" s="23" t="str">
        <f>VLOOKUP(C1967,销售员!A:C,3,0)</f>
        <v>广深</v>
      </c>
      <c r="B1967" s="29">
        <v>820208</v>
      </c>
      <c r="C1967" s="16" t="s">
        <v>2161</v>
      </c>
      <c r="D1967" s="17" t="s">
        <v>2162</v>
      </c>
      <c r="E1967" s="17" t="s">
        <v>4165</v>
      </c>
      <c r="F1967" s="16" t="s">
        <v>2163</v>
      </c>
      <c r="G1967" s="16" t="s">
        <v>2164</v>
      </c>
      <c r="H1967" s="16" t="s">
        <v>2165</v>
      </c>
      <c r="I1967" s="16" t="s">
        <v>4161</v>
      </c>
      <c r="J1967" s="16" t="s">
        <v>79</v>
      </c>
      <c r="K1967" s="16">
        <v>44.34</v>
      </c>
      <c r="M1967" s="15" t="s">
        <v>94</v>
      </c>
      <c r="N1967" s="19">
        <v>45679.725763888899</v>
      </c>
    </row>
    <row r="1968" spans="1:14" x14ac:dyDescent="0.3">
      <c r="A1968" s="23" t="str">
        <f>VLOOKUP(C1968,销售员!A:C,3,0)</f>
        <v>广深</v>
      </c>
      <c r="B1968" s="29">
        <v>820208</v>
      </c>
      <c r="C1968" s="16" t="s">
        <v>2161</v>
      </c>
      <c r="D1968" s="17" t="s">
        <v>2162</v>
      </c>
      <c r="E1968" s="17" t="s">
        <v>4165</v>
      </c>
      <c r="F1968" s="16" t="s">
        <v>2163</v>
      </c>
      <c r="G1968" s="16" t="s">
        <v>2164</v>
      </c>
      <c r="H1968" s="16" t="s">
        <v>2165</v>
      </c>
      <c r="I1968" s="16" t="s">
        <v>4160</v>
      </c>
      <c r="J1968" s="16" t="s">
        <v>79</v>
      </c>
      <c r="K1968" s="16">
        <v>69.83</v>
      </c>
      <c r="M1968" s="15" t="s">
        <v>94</v>
      </c>
      <c r="N1968" s="19">
        <v>45679.725763888899</v>
      </c>
    </row>
    <row r="1969" spans="1:14" x14ac:dyDescent="0.3">
      <c r="A1969" s="23" t="str">
        <f>VLOOKUP(C1969,销售员!A:C,3,0)</f>
        <v>沪浙</v>
      </c>
      <c r="B1969" s="29">
        <v>820162</v>
      </c>
      <c r="C1969" s="16" t="s">
        <v>908</v>
      </c>
      <c r="D1969" s="17" t="s">
        <v>2416</v>
      </c>
      <c r="E1969" s="17" t="s">
        <v>4165</v>
      </c>
      <c r="F1969" s="16" t="s">
        <v>1096</v>
      </c>
      <c r="G1969" s="16" t="s">
        <v>2417</v>
      </c>
      <c r="H1969" s="16" t="s">
        <v>2418</v>
      </c>
      <c r="I1969" s="16" t="s">
        <v>4158</v>
      </c>
      <c r="J1969" s="16" t="s">
        <v>79</v>
      </c>
      <c r="K1969" s="16">
        <v>45542.14</v>
      </c>
      <c r="L1969" s="18">
        <v>52149.18</v>
      </c>
      <c r="M1969" s="15" t="s">
        <v>1262</v>
      </c>
      <c r="N1969" s="19">
        <v>45679.746365740699</v>
      </c>
    </row>
    <row r="1970" spans="1:14" x14ac:dyDescent="0.3">
      <c r="A1970" s="23" t="str">
        <f>VLOOKUP(C1970,销售员!A:C,3,0)</f>
        <v>沪浙</v>
      </c>
      <c r="B1970" s="29">
        <v>820162</v>
      </c>
      <c r="C1970" s="16" t="s">
        <v>908</v>
      </c>
      <c r="D1970" s="17" t="s">
        <v>2416</v>
      </c>
      <c r="E1970" s="17" t="s">
        <v>4165</v>
      </c>
      <c r="F1970" s="16" t="s">
        <v>1096</v>
      </c>
      <c r="G1970" s="16" t="s">
        <v>2417</v>
      </c>
      <c r="H1970" s="16" t="s">
        <v>2418</v>
      </c>
      <c r="I1970" s="16" t="s">
        <v>4159</v>
      </c>
      <c r="J1970" s="16" t="s">
        <v>79</v>
      </c>
      <c r="K1970" s="16">
        <v>2916.12</v>
      </c>
      <c r="M1970" s="15" t="s">
        <v>1262</v>
      </c>
      <c r="N1970" s="19">
        <v>45679.746365740699</v>
      </c>
    </row>
    <row r="1971" spans="1:14" x14ac:dyDescent="0.3">
      <c r="A1971" s="23" t="str">
        <f>VLOOKUP(C1971,销售员!A:C,3,0)</f>
        <v>沪浙</v>
      </c>
      <c r="B1971" s="29">
        <v>820162</v>
      </c>
      <c r="C1971" s="16" t="s">
        <v>908</v>
      </c>
      <c r="D1971" s="17" t="s">
        <v>2416</v>
      </c>
      <c r="E1971" s="17" t="s">
        <v>4165</v>
      </c>
      <c r="F1971" s="16" t="s">
        <v>1096</v>
      </c>
      <c r="G1971" s="16" t="s">
        <v>2417</v>
      </c>
      <c r="H1971" s="16" t="s">
        <v>2418</v>
      </c>
      <c r="I1971" s="16" t="s">
        <v>4161</v>
      </c>
      <c r="J1971" s="16" t="s">
        <v>79</v>
      </c>
      <c r="K1971" s="16">
        <v>606.09</v>
      </c>
      <c r="M1971" s="15" t="s">
        <v>1262</v>
      </c>
      <c r="N1971" s="19">
        <v>45679.746365740699</v>
      </c>
    </row>
    <row r="1972" spans="1:14" x14ac:dyDescent="0.3">
      <c r="A1972" s="23" t="str">
        <f>VLOOKUP(C1972,销售员!A:C,3,0)</f>
        <v>沪浙</v>
      </c>
      <c r="B1972" s="29">
        <v>820162</v>
      </c>
      <c r="C1972" s="16" t="s">
        <v>908</v>
      </c>
      <c r="D1972" s="17" t="s">
        <v>2416</v>
      </c>
      <c r="E1972" s="17" t="s">
        <v>4165</v>
      </c>
      <c r="F1972" s="16" t="s">
        <v>1096</v>
      </c>
      <c r="G1972" s="16" t="s">
        <v>2417</v>
      </c>
      <c r="H1972" s="16" t="s">
        <v>2418</v>
      </c>
      <c r="I1972" s="16" t="s">
        <v>4160</v>
      </c>
      <c r="J1972" s="16" t="s">
        <v>79</v>
      </c>
      <c r="K1972" s="16">
        <v>737.89</v>
      </c>
      <c r="M1972" s="15" t="s">
        <v>1262</v>
      </c>
      <c r="N1972" s="19">
        <v>45679.746365740699</v>
      </c>
    </row>
    <row r="1973" spans="1:14" x14ac:dyDescent="0.3">
      <c r="A1973" s="23" t="str">
        <f>VLOOKUP(C1973,销售员!A:C,3,0)</f>
        <v>新甘青</v>
      </c>
      <c r="B1973" s="29">
        <v>820206</v>
      </c>
      <c r="C1973" s="16" t="s">
        <v>1864</v>
      </c>
      <c r="D1973" s="17" t="s">
        <v>2167</v>
      </c>
      <c r="E1973" s="17" t="s">
        <v>4165</v>
      </c>
      <c r="F1973" s="16" t="s">
        <v>2168</v>
      </c>
      <c r="G1973" s="16" t="s">
        <v>2169</v>
      </c>
      <c r="H1973" s="16" t="s">
        <v>2170</v>
      </c>
      <c r="I1973" s="16" t="s">
        <v>4158</v>
      </c>
      <c r="J1973" s="16" t="s">
        <v>79</v>
      </c>
      <c r="K1973" s="16">
        <v>8314.25</v>
      </c>
      <c r="L1973" s="18">
        <v>11335.79</v>
      </c>
      <c r="M1973" s="15" t="s">
        <v>54</v>
      </c>
      <c r="N1973" s="19">
        <v>45679.748356481497</v>
      </c>
    </row>
    <row r="1974" spans="1:14" x14ac:dyDescent="0.3">
      <c r="A1974" s="23" t="str">
        <f>VLOOKUP(C1974,销售员!A:C,3,0)</f>
        <v>新甘青</v>
      </c>
      <c r="B1974" s="29">
        <v>820206</v>
      </c>
      <c r="C1974" s="16" t="s">
        <v>1864</v>
      </c>
      <c r="D1974" s="17" t="s">
        <v>2167</v>
      </c>
      <c r="E1974" s="17" t="s">
        <v>4165</v>
      </c>
      <c r="F1974" s="16" t="s">
        <v>2168</v>
      </c>
      <c r="G1974" s="16" t="s">
        <v>2169</v>
      </c>
      <c r="H1974" s="16" t="s">
        <v>2170</v>
      </c>
      <c r="I1974" s="16" t="s">
        <v>4159</v>
      </c>
      <c r="J1974" s="16" t="s">
        <v>79</v>
      </c>
      <c r="K1974" s="16">
        <v>2239.5500000000002</v>
      </c>
      <c r="M1974" s="15" t="s">
        <v>54</v>
      </c>
      <c r="N1974" s="19">
        <v>45679.748356481497</v>
      </c>
    </row>
    <row r="1975" spans="1:14" x14ac:dyDescent="0.3">
      <c r="A1975" s="23" t="str">
        <f>VLOOKUP(C1975,销售员!A:C,3,0)</f>
        <v>新甘青</v>
      </c>
      <c r="B1975" s="29">
        <v>820206</v>
      </c>
      <c r="C1975" s="16" t="s">
        <v>1864</v>
      </c>
      <c r="D1975" s="17" t="s">
        <v>2167</v>
      </c>
      <c r="E1975" s="17" t="s">
        <v>4165</v>
      </c>
      <c r="F1975" s="16" t="s">
        <v>2168</v>
      </c>
      <c r="G1975" s="16" t="s">
        <v>2169</v>
      </c>
      <c r="H1975" s="16" t="s">
        <v>2170</v>
      </c>
      <c r="I1975" s="16" t="s">
        <v>4161</v>
      </c>
      <c r="J1975" s="16" t="s">
        <v>79</v>
      </c>
      <c r="K1975" s="16">
        <v>111.17</v>
      </c>
      <c r="M1975" s="15" t="s">
        <v>54</v>
      </c>
      <c r="N1975" s="19">
        <v>45679.748356481497</v>
      </c>
    </row>
    <row r="1976" spans="1:14" x14ac:dyDescent="0.3">
      <c r="A1976" s="23" t="str">
        <f>VLOOKUP(C1976,销售员!A:C,3,0)</f>
        <v>新甘青</v>
      </c>
      <c r="B1976" s="29">
        <v>820206</v>
      </c>
      <c r="C1976" s="16" t="s">
        <v>1864</v>
      </c>
      <c r="D1976" s="17" t="s">
        <v>2167</v>
      </c>
      <c r="E1976" s="17" t="s">
        <v>4165</v>
      </c>
      <c r="F1976" s="16" t="s">
        <v>2168</v>
      </c>
      <c r="G1976" s="16" t="s">
        <v>2169</v>
      </c>
      <c r="H1976" s="16" t="s">
        <v>2170</v>
      </c>
      <c r="I1976" s="16" t="s">
        <v>4160</v>
      </c>
      <c r="J1976" s="16" t="s">
        <v>79</v>
      </c>
      <c r="K1976" s="16">
        <v>160.69999999999999</v>
      </c>
      <c r="M1976" s="15" t="s">
        <v>54</v>
      </c>
      <c r="N1976" s="19">
        <v>45679.748356481497</v>
      </c>
    </row>
    <row r="1977" spans="1:14" x14ac:dyDescent="0.3">
      <c r="A1977" s="23" t="str">
        <f>VLOOKUP(C1977,销售员!A:C,3,0)</f>
        <v>晋蒙宁</v>
      </c>
      <c r="B1977" s="29">
        <v>820237</v>
      </c>
      <c r="C1977" s="16" t="s">
        <v>986</v>
      </c>
      <c r="D1977" s="17" t="s">
        <v>2178</v>
      </c>
      <c r="E1977" s="17" t="s">
        <v>4168</v>
      </c>
      <c r="F1977" s="16" t="s">
        <v>2179</v>
      </c>
      <c r="G1977" s="16" t="s">
        <v>2180</v>
      </c>
      <c r="H1977" s="16" t="s">
        <v>2181</v>
      </c>
      <c r="I1977" s="16" t="s">
        <v>4158</v>
      </c>
      <c r="J1977" s="16" t="s">
        <v>278</v>
      </c>
      <c r="K1977" s="16">
        <v>0</v>
      </c>
      <c r="L1977" s="18">
        <v>80000</v>
      </c>
      <c r="M1977" s="15" t="s">
        <v>127</v>
      </c>
      <c r="N1977" s="19">
        <v>45680.429131944402</v>
      </c>
    </row>
    <row r="1978" spans="1:14" x14ac:dyDescent="0.3">
      <c r="A1978" s="23" t="str">
        <f>VLOOKUP(C1978,销售员!A:C,3,0)</f>
        <v>晋蒙宁</v>
      </c>
      <c r="B1978" s="29">
        <v>820237</v>
      </c>
      <c r="C1978" s="16" t="s">
        <v>986</v>
      </c>
      <c r="D1978" s="17" t="s">
        <v>2178</v>
      </c>
      <c r="E1978" s="17" t="s">
        <v>4168</v>
      </c>
      <c r="F1978" s="16" t="s">
        <v>2179</v>
      </c>
      <c r="G1978" s="16" t="s">
        <v>2180</v>
      </c>
      <c r="H1978" s="16" t="s">
        <v>2181</v>
      </c>
      <c r="I1978" s="16" t="s">
        <v>4159</v>
      </c>
      <c r="J1978" s="16" t="s">
        <v>278</v>
      </c>
      <c r="K1978" s="16">
        <v>76436</v>
      </c>
      <c r="M1978" s="15" t="s">
        <v>127</v>
      </c>
      <c r="N1978" s="19">
        <v>45680.429131944402</v>
      </c>
    </row>
    <row r="1979" spans="1:14" x14ac:dyDescent="0.3">
      <c r="A1979" s="23" t="str">
        <f>VLOOKUP(C1979,销售员!A:C,3,0)</f>
        <v>晋蒙宁</v>
      </c>
      <c r="B1979" s="29">
        <v>820237</v>
      </c>
      <c r="C1979" s="16" t="s">
        <v>986</v>
      </c>
      <c r="D1979" s="17" t="s">
        <v>2178</v>
      </c>
      <c r="E1979" s="17" t="s">
        <v>4168</v>
      </c>
      <c r="F1979" s="16" t="s">
        <v>2179</v>
      </c>
      <c r="G1979" s="16" t="s">
        <v>2180</v>
      </c>
      <c r="H1979" s="16" t="s">
        <v>2181</v>
      </c>
      <c r="I1979" s="16" t="s">
        <v>4161</v>
      </c>
      <c r="J1979" s="16" t="s">
        <v>278</v>
      </c>
      <c r="K1979" s="16">
        <v>0</v>
      </c>
      <c r="M1979" s="15" t="s">
        <v>127</v>
      </c>
      <c r="N1979" s="19">
        <v>45680.429131944402</v>
      </c>
    </row>
    <row r="1980" spans="1:14" x14ac:dyDescent="0.3">
      <c r="A1980" s="23" t="str">
        <f>VLOOKUP(C1980,销售员!A:C,3,0)</f>
        <v>晋蒙宁</v>
      </c>
      <c r="B1980" s="29">
        <v>820237</v>
      </c>
      <c r="C1980" s="16" t="s">
        <v>986</v>
      </c>
      <c r="D1980" s="17" t="s">
        <v>2178</v>
      </c>
      <c r="E1980" s="17" t="s">
        <v>4168</v>
      </c>
      <c r="F1980" s="16" t="s">
        <v>2179</v>
      </c>
      <c r="G1980" s="16" t="s">
        <v>2180</v>
      </c>
      <c r="H1980" s="16" t="s">
        <v>2181</v>
      </c>
      <c r="I1980" s="16" t="s">
        <v>4160</v>
      </c>
      <c r="J1980" s="16" t="s">
        <v>278</v>
      </c>
      <c r="K1980" s="16">
        <v>1164</v>
      </c>
      <c r="M1980" s="15" t="s">
        <v>127</v>
      </c>
      <c r="N1980" s="19">
        <v>45680.429131944402</v>
      </c>
    </row>
    <row r="1981" spans="1:14" x14ac:dyDescent="0.3">
      <c r="A1981" s="23" t="str">
        <f>VLOOKUP(C1981,销售员!A:C,3,0)</f>
        <v>京津冀</v>
      </c>
      <c r="B1981" s="29">
        <v>820214</v>
      </c>
      <c r="C1981" s="16" t="s">
        <v>776</v>
      </c>
      <c r="D1981" s="17" t="s">
        <v>2182</v>
      </c>
      <c r="E1981" s="17" t="s">
        <v>4165</v>
      </c>
      <c r="F1981" s="16" t="s">
        <v>778</v>
      </c>
      <c r="G1981" s="16" t="s">
        <v>2183</v>
      </c>
      <c r="H1981" s="16" t="s">
        <v>2184</v>
      </c>
      <c r="I1981" s="16" t="s">
        <v>4158</v>
      </c>
      <c r="J1981" s="16" t="s">
        <v>79</v>
      </c>
      <c r="K1981" s="16">
        <v>21222.89</v>
      </c>
      <c r="L1981" s="18">
        <v>22578.9</v>
      </c>
      <c r="M1981" s="15" t="s">
        <v>127</v>
      </c>
      <c r="N1981" s="19">
        <v>45680.4301851852</v>
      </c>
    </row>
    <row r="1982" spans="1:14" x14ac:dyDescent="0.3">
      <c r="A1982" s="23" t="str">
        <f>VLOOKUP(C1982,销售员!A:C,3,0)</f>
        <v>京津冀</v>
      </c>
      <c r="B1982" s="29">
        <v>820214</v>
      </c>
      <c r="C1982" s="16" t="s">
        <v>776</v>
      </c>
      <c r="D1982" s="17" t="s">
        <v>2182</v>
      </c>
      <c r="E1982" s="17" t="s">
        <v>4165</v>
      </c>
      <c r="F1982" s="16" t="s">
        <v>778</v>
      </c>
      <c r="G1982" s="16" t="s">
        <v>2183</v>
      </c>
      <c r="H1982" s="16" t="s">
        <v>2184</v>
      </c>
      <c r="I1982" s="16" t="s">
        <v>4159</v>
      </c>
      <c r="J1982" s="16" t="s">
        <v>79</v>
      </c>
      <c r="K1982" s="16">
        <v>0</v>
      </c>
      <c r="M1982" s="15" t="s">
        <v>127</v>
      </c>
      <c r="N1982" s="19">
        <v>45680.4301851852</v>
      </c>
    </row>
    <row r="1983" spans="1:14" x14ac:dyDescent="0.3">
      <c r="A1983" s="23" t="str">
        <f>VLOOKUP(C1983,销售员!A:C,3,0)</f>
        <v>京津冀</v>
      </c>
      <c r="B1983" s="29">
        <v>820214</v>
      </c>
      <c r="C1983" s="16" t="s">
        <v>776</v>
      </c>
      <c r="D1983" s="17" t="s">
        <v>2182</v>
      </c>
      <c r="E1983" s="17" t="s">
        <v>4165</v>
      </c>
      <c r="F1983" s="16" t="s">
        <v>778</v>
      </c>
      <c r="G1983" s="16" t="s">
        <v>2183</v>
      </c>
      <c r="H1983" s="16" t="s">
        <v>2184</v>
      </c>
      <c r="I1983" s="16" t="s">
        <v>4161</v>
      </c>
      <c r="J1983" s="16" t="s">
        <v>79</v>
      </c>
      <c r="K1983" s="16">
        <v>42.24</v>
      </c>
      <c r="M1983" s="15" t="s">
        <v>127</v>
      </c>
      <c r="N1983" s="19">
        <v>45680.4301851852</v>
      </c>
    </row>
    <row r="1984" spans="1:14" x14ac:dyDescent="0.3">
      <c r="A1984" s="23" t="str">
        <f>VLOOKUP(C1984,销售员!A:C,3,0)</f>
        <v>京津冀</v>
      </c>
      <c r="B1984" s="29">
        <v>820214</v>
      </c>
      <c r="C1984" s="16" t="s">
        <v>776</v>
      </c>
      <c r="D1984" s="17" t="s">
        <v>2182</v>
      </c>
      <c r="E1984" s="17" t="s">
        <v>4165</v>
      </c>
      <c r="F1984" s="16" t="s">
        <v>778</v>
      </c>
      <c r="G1984" s="16" t="s">
        <v>2183</v>
      </c>
      <c r="H1984" s="16" t="s">
        <v>2184</v>
      </c>
      <c r="I1984" s="16" t="s">
        <v>4160</v>
      </c>
      <c r="J1984" s="16" t="s">
        <v>79</v>
      </c>
      <c r="K1984" s="16">
        <v>323.22000000000003</v>
      </c>
      <c r="M1984" s="15" t="s">
        <v>127</v>
      </c>
      <c r="N1984" s="19">
        <v>45680.4301851852</v>
      </c>
    </row>
    <row r="1985" spans="1:14" x14ac:dyDescent="0.3">
      <c r="A1985" s="23" t="str">
        <f>VLOOKUP(C1985,销售员!A:C,3,0)</f>
        <v>沪浙</v>
      </c>
      <c r="B1985" s="29">
        <v>817384</v>
      </c>
      <c r="C1985" s="16" t="s">
        <v>1015</v>
      </c>
      <c r="D1985" s="17" t="s">
        <v>2330</v>
      </c>
      <c r="E1985" s="17" t="s">
        <v>4165</v>
      </c>
      <c r="F1985" s="16" t="s">
        <v>2331</v>
      </c>
      <c r="G1985" s="16" t="s">
        <v>2332</v>
      </c>
      <c r="H1985" s="16" t="s">
        <v>2333</v>
      </c>
      <c r="I1985" s="16" t="s">
        <v>4158</v>
      </c>
      <c r="J1985" s="16" t="s">
        <v>79</v>
      </c>
      <c r="K1985" s="16">
        <v>7710.21</v>
      </c>
      <c r="L1985" s="18">
        <v>9335.85</v>
      </c>
      <c r="M1985" s="15" t="s">
        <v>127</v>
      </c>
      <c r="N1985" s="19">
        <v>45663.653738425899</v>
      </c>
    </row>
    <row r="1986" spans="1:14" x14ac:dyDescent="0.3">
      <c r="A1986" s="23" t="str">
        <f>VLOOKUP(C1986,销售员!A:C,3,0)</f>
        <v>沪浙</v>
      </c>
      <c r="B1986" s="29">
        <v>817384</v>
      </c>
      <c r="C1986" s="16" t="s">
        <v>1015</v>
      </c>
      <c r="D1986" s="17" t="s">
        <v>2330</v>
      </c>
      <c r="E1986" s="17" t="s">
        <v>4165</v>
      </c>
      <c r="F1986" s="16" t="s">
        <v>2331</v>
      </c>
      <c r="G1986" s="16" t="s">
        <v>2332</v>
      </c>
      <c r="H1986" s="16" t="s">
        <v>2333</v>
      </c>
      <c r="I1986" s="16" t="s">
        <v>4159</v>
      </c>
      <c r="J1986" s="16" t="s">
        <v>79</v>
      </c>
      <c r="K1986" s="16">
        <v>983.91</v>
      </c>
      <c r="M1986" s="15" t="s">
        <v>127</v>
      </c>
      <c r="N1986" s="19">
        <v>45663.653738425899</v>
      </c>
    </row>
    <row r="1987" spans="1:14" x14ac:dyDescent="0.3">
      <c r="A1987" s="23" t="str">
        <f>VLOOKUP(C1987,销售员!A:C,3,0)</f>
        <v>沪浙</v>
      </c>
      <c r="B1987" s="29">
        <v>817384</v>
      </c>
      <c r="C1987" s="16" t="s">
        <v>1015</v>
      </c>
      <c r="D1987" s="17" t="s">
        <v>2330</v>
      </c>
      <c r="E1987" s="17" t="s">
        <v>4165</v>
      </c>
      <c r="F1987" s="16" t="s">
        <v>2331</v>
      </c>
      <c r="G1987" s="16" t="s">
        <v>2332</v>
      </c>
      <c r="H1987" s="16" t="s">
        <v>2333</v>
      </c>
      <c r="I1987" s="16" t="s">
        <v>4161</v>
      </c>
      <c r="J1987" s="16" t="s">
        <v>79</v>
      </c>
      <c r="K1987" s="16">
        <v>89.23</v>
      </c>
      <c r="M1987" s="15" t="s">
        <v>127</v>
      </c>
      <c r="N1987" s="19">
        <v>45663.653738425899</v>
      </c>
    </row>
    <row r="1988" spans="1:14" x14ac:dyDescent="0.3">
      <c r="A1988" s="23" t="str">
        <f>VLOOKUP(C1988,销售员!A:C,3,0)</f>
        <v>沪浙</v>
      </c>
      <c r="B1988" s="29">
        <v>817384</v>
      </c>
      <c r="C1988" s="16" t="s">
        <v>1015</v>
      </c>
      <c r="D1988" s="17" t="s">
        <v>2330</v>
      </c>
      <c r="E1988" s="17" t="s">
        <v>4165</v>
      </c>
      <c r="F1988" s="16" t="s">
        <v>2331</v>
      </c>
      <c r="G1988" s="16" t="s">
        <v>2332</v>
      </c>
      <c r="H1988" s="16" t="s">
        <v>2333</v>
      </c>
      <c r="I1988" s="16" t="s">
        <v>4160</v>
      </c>
      <c r="J1988" s="16" t="s">
        <v>79</v>
      </c>
      <c r="K1988" s="16">
        <v>132.38999999999999</v>
      </c>
      <c r="M1988" s="15" t="s">
        <v>127</v>
      </c>
      <c r="N1988" s="19">
        <v>45663.653738425899</v>
      </c>
    </row>
    <row r="1989" spans="1:14" x14ac:dyDescent="0.3">
      <c r="A1989" s="23" t="str">
        <f>VLOOKUP(C1989,销售员!A:C,3,0)</f>
        <v>新甘青</v>
      </c>
      <c r="B1989" s="29">
        <v>820260</v>
      </c>
      <c r="C1989" s="16" t="s">
        <v>1152</v>
      </c>
      <c r="D1989" s="17" t="s">
        <v>2192</v>
      </c>
      <c r="E1989" s="17" t="s">
        <v>4165</v>
      </c>
      <c r="F1989" s="16" t="s">
        <v>2193</v>
      </c>
      <c r="G1989" s="16" t="s">
        <v>2194</v>
      </c>
      <c r="H1989" s="16" t="s">
        <v>2195</v>
      </c>
      <c r="I1989" s="16" t="s">
        <v>4158</v>
      </c>
      <c r="J1989" s="16" t="s">
        <v>79</v>
      </c>
      <c r="K1989" s="16">
        <v>28581.18</v>
      </c>
      <c r="L1989" s="18">
        <v>33930.94</v>
      </c>
      <c r="M1989" s="15" t="s">
        <v>105</v>
      </c>
      <c r="N1989" s="19">
        <v>45680.458229166703</v>
      </c>
    </row>
    <row r="1990" spans="1:14" x14ac:dyDescent="0.3">
      <c r="A1990" s="23" t="str">
        <f>VLOOKUP(C1990,销售员!A:C,3,0)</f>
        <v>新甘青</v>
      </c>
      <c r="B1990" s="29">
        <v>820260</v>
      </c>
      <c r="C1990" s="16" t="s">
        <v>1152</v>
      </c>
      <c r="D1990" s="17" t="s">
        <v>2192</v>
      </c>
      <c r="E1990" s="17" t="s">
        <v>4165</v>
      </c>
      <c r="F1990" s="16" t="s">
        <v>2193</v>
      </c>
      <c r="G1990" s="16" t="s">
        <v>2194</v>
      </c>
      <c r="H1990" s="16" t="s">
        <v>2195</v>
      </c>
      <c r="I1990" s="16" t="s">
        <v>4159</v>
      </c>
      <c r="J1990" s="16" t="s">
        <v>79</v>
      </c>
      <c r="K1990" s="16">
        <v>2974.22</v>
      </c>
      <c r="M1990" s="15" t="s">
        <v>105</v>
      </c>
      <c r="N1990" s="19">
        <v>45680.458229166703</v>
      </c>
    </row>
    <row r="1991" spans="1:14" x14ac:dyDescent="0.3">
      <c r="A1991" s="23" t="str">
        <f>VLOOKUP(C1991,销售员!A:C,3,0)</f>
        <v>新甘青</v>
      </c>
      <c r="B1991" s="29">
        <v>820260</v>
      </c>
      <c r="C1991" s="16" t="s">
        <v>1152</v>
      </c>
      <c r="D1991" s="17" t="s">
        <v>2192</v>
      </c>
      <c r="E1991" s="17" t="s">
        <v>4165</v>
      </c>
      <c r="F1991" s="16" t="s">
        <v>2193</v>
      </c>
      <c r="G1991" s="16" t="s">
        <v>2194</v>
      </c>
      <c r="H1991" s="16" t="s">
        <v>2195</v>
      </c>
      <c r="I1991" s="16" t="s">
        <v>4161</v>
      </c>
      <c r="J1991" s="16" t="s">
        <v>79</v>
      </c>
      <c r="K1991" s="16">
        <v>368.08</v>
      </c>
      <c r="M1991" s="15" t="s">
        <v>105</v>
      </c>
      <c r="N1991" s="19">
        <v>45680.458229166703</v>
      </c>
    </row>
    <row r="1992" spans="1:14" x14ac:dyDescent="0.3">
      <c r="A1992" s="23" t="str">
        <f>VLOOKUP(C1992,销售员!A:C,3,0)</f>
        <v>新甘青</v>
      </c>
      <c r="B1992" s="29">
        <v>820260</v>
      </c>
      <c r="C1992" s="16" t="s">
        <v>1152</v>
      </c>
      <c r="D1992" s="17" t="s">
        <v>2192</v>
      </c>
      <c r="E1992" s="17" t="s">
        <v>4165</v>
      </c>
      <c r="F1992" s="16" t="s">
        <v>2193</v>
      </c>
      <c r="G1992" s="16" t="s">
        <v>2194</v>
      </c>
      <c r="H1992" s="16" t="s">
        <v>2195</v>
      </c>
      <c r="I1992" s="16" t="s">
        <v>4160</v>
      </c>
      <c r="J1992" s="16" t="s">
        <v>79</v>
      </c>
      <c r="K1992" s="16">
        <v>480.56</v>
      </c>
      <c r="M1992" s="15" t="s">
        <v>105</v>
      </c>
      <c r="N1992" s="19">
        <v>45680.458229166703</v>
      </c>
    </row>
    <row r="1993" spans="1:14" x14ac:dyDescent="0.3">
      <c r="A1993" s="23" t="str">
        <f>VLOOKUP(C1993,销售员!A:C,3,0)</f>
        <v>陕豫鲁</v>
      </c>
      <c r="B1993" s="29">
        <v>820248</v>
      </c>
      <c r="C1993" s="16" t="s">
        <v>56</v>
      </c>
      <c r="D1993" s="17" t="s">
        <v>2198</v>
      </c>
      <c r="E1993" s="17" t="s">
        <v>4165</v>
      </c>
      <c r="F1993" s="16" t="s">
        <v>2199</v>
      </c>
      <c r="G1993" s="16" t="s">
        <v>2200</v>
      </c>
      <c r="H1993" s="16" t="s">
        <v>2201</v>
      </c>
      <c r="I1993" s="16" t="s">
        <v>4158</v>
      </c>
      <c r="J1993" s="16" t="s">
        <v>79</v>
      </c>
      <c r="K1993" s="16">
        <v>892001.18</v>
      </c>
      <c r="L1993" s="18">
        <v>984337.69</v>
      </c>
      <c r="M1993" s="15" t="s">
        <v>105</v>
      </c>
      <c r="N1993" s="19">
        <v>45680.480891203697</v>
      </c>
    </row>
    <row r="1994" spans="1:14" x14ac:dyDescent="0.3">
      <c r="A1994" s="23" t="str">
        <f>VLOOKUP(C1994,销售员!A:C,3,0)</f>
        <v>陕豫鲁</v>
      </c>
      <c r="B1994" s="29">
        <v>820248</v>
      </c>
      <c r="C1994" s="16" t="s">
        <v>56</v>
      </c>
      <c r="D1994" s="17" t="s">
        <v>2198</v>
      </c>
      <c r="E1994" s="17" t="s">
        <v>4165</v>
      </c>
      <c r="F1994" s="16" t="s">
        <v>2199</v>
      </c>
      <c r="G1994" s="16" t="s">
        <v>2200</v>
      </c>
      <c r="H1994" s="16" t="s">
        <v>2201</v>
      </c>
      <c r="I1994" s="16" t="s">
        <v>4159</v>
      </c>
      <c r="J1994" s="16" t="s">
        <v>79</v>
      </c>
      <c r="K1994" s="16">
        <v>30703.02</v>
      </c>
      <c r="M1994" s="15" t="s">
        <v>105</v>
      </c>
      <c r="N1994" s="19">
        <v>45680.480891203697</v>
      </c>
    </row>
    <row r="1995" spans="1:14" x14ac:dyDescent="0.3">
      <c r="A1995" s="23" t="str">
        <f>VLOOKUP(C1995,销售员!A:C,3,0)</f>
        <v>陕豫鲁</v>
      </c>
      <c r="B1995" s="29">
        <v>820248</v>
      </c>
      <c r="C1995" s="16" t="s">
        <v>56</v>
      </c>
      <c r="D1995" s="17" t="s">
        <v>2198</v>
      </c>
      <c r="E1995" s="17" t="s">
        <v>4165</v>
      </c>
      <c r="F1995" s="16" t="s">
        <v>2199</v>
      </c>
      <c r="G1995" s="16" t="s">
        <v>2200</v>
      </c>
      <c r="H1995" s="16" t="s">
        <v>2201</v>
      </c>
      <c r="I1995" s="16" t="s">
        <v>4161</v>
      </c>
      <c r="J1995" s="16" t="s">
        <v>79</v>
      </c>
      <c r="K1995" s="16">
        <v>11238.45</v>
      </c>
      <c r="M1995" s="15" t="s">
        <v>105</v>
      </c>
      <c r="N1995" s="19">
        <v>45680.480891203697</v>
      </c>
    </row>
    <row r="1996" spans="1:14" x14ac:dyDescent="0.3">
      <c r="A1996" s="23" t="str">
        <f>VLOOKUP(C1996,销售员!A:C,3,0)</f>
        <v>陕豫鲁</v>
      </c>
      <c r="B1996" s="29">
        <v>820248</v>
      </c>
      <c r="C1996" s="16" t="s">
        <v>56</v>
      </c>
      <c r="D1996" s="17" t="s">
        <v>2198</v>
      </c>
      <c r="E1996" s="17" t="s">
        <v>4165</v>
      </c>
      <c r="F1996" s="16" t="s">
        <v>2199</v>
      </c>
      <c r="G1996" s="16" t="s">
        <v>2200</v>
      </c>
      <c r="H1996" s="16" t="s">
        <v>2201</v>
      </c>
      <c r="I1996" s="16" t="s">
        <v>4160</v>
      </c>
      <c r="J1996" s="16" t="s">
        <v>79</v>
      </c>
      <c r="K1996" s="16">
        <v>14051.11</v>
      </c>
      <c r="M1996" s="15" t="s">
        <v>105</v>
      </c>
      <c r="N1996" s="19">
        <v>45680.480891203697</v>
      </c>
    </row>
    <row r="1997" spans="1:14" x14ac:dyDescent="0.3">
      <c r="A1997" s="23" t="str">
        <f>VLOOKUP(C1997,销售员!A:C,3,0)</f>
        <v>行业业务</v>
      </c>
      <c r="B1997" s="29">
        <v>811468</v>
      </c>
      <c r="C1997" s="16" t="s">
        <v>85</v>
      </c>
      <c r="D1997" s="17" t="s">
        <v>2203</v>
      </c>
      <c r="E1997" s="17" t="s">
        <v>4165</v>
      </c>
      <c r="F1997" s="16" t="s">
        <v>2204</v>
      </c>
      <c r="G1997" s="16" t="s">
        <v>2205</v>
      </c>
      <c r="H1997" s="16" t="s">
        <v>2206</v>
      </c>
      <c r="I1997" s="16" t="s">
        <v>4158</v>
      </c>
      <c r="J1997" s="16" t="s">
        <v>79</v>
      </c>
      <c r="K1997" s="16">
        <v>101357.13</v>
      </c>
      <c r="L1997" s="18">
        <v>114052.95</v>
      </c>
      <c r="M1997" s="15" t="s">
        <v>105</v>
      </c>
      <c r="N1997" s="19">
        <v>45680.624826388899</v>
      </c>
    </row>
    <row r="1998" spans="1:14" x14ac:dyDescent="0.3">
      <c r="A1998" s="23" t="str">
        <f>VLOOKUP(C1998,销售员!A:C,3,0)</f>
        <v>行业业务</v>
      </c>
      <c r="B1998" s="29">
        <v>811468</v>
      </c>
      <c r="C1998" s="16" t="s">
        <v>85</v>
      </c>
      <c r="D1998" s="17" t="s">
        <v>2203</v>
      </c>
      <c r="E1998" s="17" t="s">
        <v>4165</v>
      </c>
      <c r="F1998" s="16" t="s">
        <v>2204</v>
      </c>
      <c r="G1998" s="16" t="s">
        <v>2205</v>
      </c>
      <c r="H1998" s="16" t="s">
        <v>2206</v>
      </c>
      <c r="I1998" s="16" t="s">
        <v>4159</v>
      </c>
      <c r="J1998" s="16" t="s">
        <v>79</v>
      </c>
      <c r="K1998" s="16">
        <v>4677.9399999999996</v>
      </c>
      <c r="M1998" s="15" t="s">
        <v>105</v>
      </c>
      <c r="N1998" s="19">
        <v>45680.624826388899</v>
      </c>
    </row>
    <row r="1999" spans="1:14" x14ac:dyDescent="0.3">
      <c r="A1999" s="23" t="str">
        <f>VLOOKUP(C1999,销售员!A:C,3,0)</f>
        <v>行业业务</v>
      </c>
      <c r="B1999" s="29">
        <v>811468</v>
      </c>
      <c r="C1999" s="16" t="s">
        <v>85</v>
      </c>
      <c r="D1999" s="17" t="s">
        <v>2203</v>
      </c>
      <c r="E1999" s="17" t="s">
        <v>4165</v>
      </c>
      <c r="F1999" s="16" t="s">
        <v>2204</v>
      </c>
      <c r="G1999" s="16" t="s">
        <v>2205</v>
      </c>
      <c r="H1999" s="16" t="s">
        <v>2206</v>
      </c>
      <c r="I1999" s="16" t="s">
        <v>4161</v>
      </c>
      <c r="J1999" s="16" t="s">
        <v>79</v>
      </c>
      <c r="K1999" s="16">
        <v>1270.71</v>
      </c>
      <c r="M1999" s="15" t="s">
        <v>105</v>
      </c>
      <c r="N1999" s="19">
        <v>45680.624826388899</v>
      </c>
    </row>
    <row r="2000" spans="1:14" x14ac:dyDescent="0.3">
      <c r="A2000" s="23" t="str">
        <f>VLOOKUP(C2000,销售员!A:C,3,0)</f>
        <v>行业业务</v>
      </c>
      <c r="B2000" s="29">
        <v>811468</v>
      </c>
      <c r="C2000" s="16" t="s">
        <v>85</v>
      </c>
      <c r="D2000" s="17" t="s">
        <v>2203</v>
      </c>
      <c r="E2000" s="17" t="s">
        <v>4165</v>
      </c>
      <c r="F2000" s="16" t="s">
        <v>2204</v>
      </c>
      <c r="G2000" s="16" t="s">
        <v>2205</v>
      </c>
      <c r="H2000" s="16" t="s">
        <v>2206</v>
      </c>
      <c r="I2000" s="16" t="s">
        <v>4160</v>
      </c>
      <c r="J2000" s="16" t="s">
        <v>79</v>
      </c>
      <c r="K2000" s="16">
        <v>1614.78</v>
      </c>
      <c r="M2000" s="15" t="s">
        <v>105</v>
      </c>
      <c r="N2000" s="19">
        <v>45680.624826388899</v>
      </c>
    </row>
    <row r="2001" spans="1:14" x14ac:dyDescent="0.3">
      <c r="A2001" s="23" t="str">
        <f>VLOOKUP(C2001,销售员!A:C,3,0)</f>
        <v>福建</v>
      </c>
      <c r="B2001" s="29">
        <v>820306</v>
      </c>
      <c r="C2001" s="16" t="s">
        <v>638</v>
      </c>
      <c r="D2001" s="17" t="s">
        <v>1545</v>
      </c>
      <c r="E2001" s="17" t="s">
        <v>4165</v>
      </c>
      <c r="F2001" s="16" t="s">
        <v>640</v>
      </c>
      <c r="G2001" s="16" t="s">
        <v>1546</v>
      </c>
      <c r="H2001" s="16" t="s">
        <v>1547</v>
      </c>
      <c r="I2001" s="16" t="s">
        <v>4158</v>
      </c>
      <c r="J2001" s="16" t="s">
        <v>79</v>
      </c>
      <c r="K2001" s="16">
        <v>89068.68</v>
      </c>
      <c r="L2001" s="18">
        <v>100634.46</v>
      </c>
      <c r="M2001" s="15" t="s">
        <v>94</v>
      </c>
      <c r="N2001" s="19">
        <v>45680.632754629602</v>
      </c>
    </row>
    <row r="2002" spans="1:14" x14ac:dyDescent="0.3">
      <c r="A2002" s="23" t="str">
        <f>VLOOKUP(C2002,销售员!A:C,3,0)</f>
        <v>福建</v>
      </c>
      <c r="B2002" s="29">
        <v>820306</v>
      </c>
      <c r="C2002" s="16" t="s">
        <v>638</v>
      </c>
      <c r="D2002" s="17" t="s">
        <v>1545</v>
      </c>
      <c r="E2002" s="17" t="s">
        <v>4165</v>
      </c>
      <c r="F2002" s="16" t="s">
        <v>640</v>
      </c>
      <c r="G2002" s="16" t="s">
        <v>1546</v>
      </c>
      <c r="H2002" s="16" t="s">
        <v>1547</v>
      </c>
      <c r="I2002" s="16" t="s">
        <v>4159</v>
      </c>
      <c r="J2002" s="16" t="s">
        <v>79</v>
      </c>
      <c r="K2002" s="16">
        <v>4456.42</v>
      </c>
      <c r="M2002" s="15" t="s">
        <v>94</v>
      </c>
      <c r="N2002" s="19">
        <v>45680.632754629602</v>
      </c>
    </row>
    <row r="2003" spans="1:14" x14ac:dyDescent="0.3">
      <c r="A2003" s="23" t="str">
        <f>VLOOKUP(C2003,销售员!A:C,3,0)</f>
        <v>福建</v>
      </c>
      <c r="B2003" s="29">
        <v>820306</v>
      </c>
      <c r="C2003" s="16" t="s">
        <v>638</v>
      </c>
      <c r="D2003" s="17" t="s">
        <v>1545</v>
      </c>
      <c r="E2003" s="17" t="s">
        <v>4165</v>
      </c>
      <c r="F2003" s="16" t="s">
        <v>640</v>
      </c>
      <c r="G2003" s="16" t="s">
        <v>1546</v>
      </c>
      <c r="H2003" s="16" t="s">
        <v>1547</v>
      </c>
      <c r="I2003" s="16" t="s">
        <v>4161</v>
      </c>
      <c r="J2003" s="16" t="s">
        <v>79</v>
      </c>
      <c r="K2003" s="16">
        <v>1156.54</v>
      </c>
      <c r="M2003" s="15" t="s">
        <v>94</v>
      </c>
      <c r="N2003" s="19">
        <v>45680.632754629602</v>
      </c>
    </row>
    <row r="2004" spans="1:14" x14ac:dyDescent="0.3">
      <c r="A2004" s="23" t="str">
        <f>VLOOKUP(C2004,销售员!A:C,3,0)</f>
        <v>福建</v>
      </c>
      <c r="B2004" s="29">
        <v>820306</v>
      </c>
      <c r="C2004" s="16" t="s">
        <v>638</v>
      </c>
      <c r="D2004" s="17" t="s">
        <v>1545</v>
      </c>
      <c r="E2004" s="17" t="s">
        <v>4165</v>
      </c>
      <c r="F2004" s="16" t="s">
        <v>640</v>
      </c>
      <c r="G2004" s="16" t="s">
        <v>1546</v>
      </c>
      <c r="H2004" s="16" t="s">
        <v>1547</v>
      </c>
      <c r="I2004" s="16" t="s">
        <v>4160</v>
      </c>
      <c r="J2004" s="16" t="s">
        <v>79</v>
      </c>
      <c r="K2004" s="16">
        <v>1424.28</v>
      </c>
      <c r="M2004" s="15" t="s">
        <v>94</v>
      </c>
      <c r="N2004" s="19">
        <v>45680.632754629602</v>
      </c>
    </row>
    <row r="2005" spans="1:14" x14ac:dyDescent="0.3">
      <c r="A2005" s="23" t="str">
        <f>VLOOKUP(C2005,销售员!A:C,3,0)</f>
        <v>京津冀</v>
      </c>
      <c r="B2005" s="29">
        <v>820288</v>
      </c>
      <c r="C2005" s="16" t="s">
        <v>267</v>
      </c>
      <c r="D2005" s="17" t="s">
        <v>2210</v>
      </c>
      <c r="E2005" s="17" t="s">
        <v>4165</v>
      </c>
      <c r="F2005" s="16" t="s">
        <v>2211</v>
      </c>
      <c r="G2005" s="16" t="s">
        <v>2212</v>
      </c>
      <c r="H2005" s="16" t="s">
        <v>2213</v>
      </c>
      <c r="I2005" s="16" t="s">
        <v>4158</v>
      </c>
      <c r="J2005" s="16" t="s">
        <v>79</v>
      </c>
      <c r="K2005" s="16">
        <v>700.48</v>
      </c>
      <c r="L2005" s="18">
        <v>744.59</v>
      </c>
      <c r="M2005" s="15" t="s">
        <v>127</v>
      </c>
      <c r="N2005" s="19">
        <v>45680.647511574098</v>
      </c>
    </row>
    <row r="2006" spans="1:14" x14ac:dyDescent="0.3">
      <c r="A2006" s="23" t="str">
        <f>VLOOKUP(C2006,销售员!A:C,3,0)</f>
        <v>京津冀</v>
      </c>
      <c r="B2006" s="29">
        <v>820288</v>
      </c>
      <c r="C2006" s="16" t="s">
        <v>267</v>
      </c>
      <c r="D2006" s="17" t="s">
        <v>2210</v>
      </c>
      <c r="E2006" s="17" t="s">
        <v>4165</v>
      </c>
      <c r="F2006" s="16" t="s">
        <v>2211</v>
      </c>
      <c r="G2006" s="16" t="s">
        <v>2212</v>
      </c>
      <c r="H2006" s="16" t="s">
        <v>2213</v>
      </c>
      <c r="I2006" s="16" t="s">
        <v>4159</v>
      </c>
      <c r="J2006" s="16" t="s">
        <v>79</v>
      </c>
      <c r="K2006" s="16">
        <v>0</v>
      </c>
      <c r="M2006" s="15" t="s">
        <v>127</v>
      </c>
      <c r="N2006" s="19">
        <v>45680.647511574098</v>
      </c>
    </row>
    <row r="2007" spans="1:14" x14ac:dyDescent="0.3">
      <c r="A2007" s="23" t="str">
        <f>VLOOKUP(C2007,销售员!A:C,3,0)</f>
        <v>京津冀</v>
      </c>
      <c r="B2007" s="29">
        <v>820288</v>
      </c>
      <c r="C2007" s="16" t="s">
        <v>267</v>
      </c>
      <c r="D2007" s="17" t="s">
        <v>2210</v>
      </c>
      <c r="E2007" s="17" t="s">
        <v>4165</v>
      </c>
      <c r="F2007" s="16" t="s">
        <v>2211</v>
      </c>
      <c r="G2007" s="16" t="s">
        <v>2212</v>
      </c>
      <c r="H2007" s="16" t="s">
        <v>2213</v>
      </c>
      <c r="I2007" s="16" t="s">
        <v>4161</v>
      </c>
      <c r="J2007" s="16" t="s">
        <v>79</v>
      </c>
      <c r="K2007" s="16">
        <v>0</v>
      </c>
      <c r="M2007" s="15" t="s">
        <v>127</v>
      </c>
      <c r="N2007" s="19">
        <v>45680.647511574098</v>
      </c>
    </row>
    <row r="2008" spans="1:14" x14ac:dyDescent="0.3">
      <c r="A2008" s="23" t="str">
        <f>VLOOKUP(C2008,销售员!A:C,3,0)</f>
        <v>京津冀</v>
      </c>
      <c r="B2008" s="29">
        <v>820288</v>
      </c>
      <c r="C2008" s="16" t="s">
        <v>267</v>
      </c>
      <c r="D2008" s="17" t="s">
        <v>2210</v>
      </c>
      <c r="E2008" s="17" t="s">
        <v>4165</v>
      </c>
      <c r="F2008" s="16" t="s">
        <v>2211</v>
      </c>
      <c r="G2008" s="16" t="s">
        <v>2212</v>
      </c>
      <c r="H2008" s="16" t="s">
        <v>2213</v>
      </c>
      <c r="I2008" s="16" t="s">
        <v>4160</v>
      </c>
      <c r="J2008" s="16" t="s">
        <v>79</v>
      </c>
      <c r="K2008" s="16">
        <v>10.67</v>
      </c>
      <c r="M2008" s="15" t="s">
        <v>127</v>
      </c>
      <c r="N2008" s="19">
        <v>45680.647511574098</v>
      </c>
    </row>
    <row r="2009" spans="1:14" x14ac:dyDescent="0.3">
      <c r="A2009" s="23" t="str">
        <f>VLOOKUP(C2009,销售员!A:C,3,0)</f>
        <v>晋蒙宁</v>
      </c>
      <c r="B2009" s="29">
        <v>820357</v>
      </c>
      <c r="C2009" s="16" t="s">
        <v>362</v>
      </c>
      <c r="D2009" s="17" t="s">
        <v>363</v>
      </c>
      <c r="E2009" s="17" t="s">
        <v>4165</v>
      </c>
      <c r="F2009" s="16" t="s">
        <v>364</v>
      </c>
      <c r="G2009" s="16" t="s">
        <v>365</v>
      </c>
      <c r="H2009" s="16" t="s">
        <v>366</v>
      </c>
      <c r="I2009" s="16" t="s">
        <v>4158</v>
      </c>
      <c r="J2009" s="16" t="s">
        <v>79</v>
      </c>
      <c r="K2009" s="16">
        <v>387868.89</v>
      </c>
      <c r="L2009" s="18">
        <v>446424.08</v>
      </c>
      <c r="M2009" s="15" t="s">
        <v>127</v>
      </c>
      <c r="N2009" s="19">
        <v>45680.664293981499</v>
      </c>
    </row>
    <row r="2010" spans="1:14" x14ac:dyDescent="0.3">
      <c r="A2010" s="23" t="str">
        <f>VLOOKUP(C2010,销售员!A:C,3,0)</f>
        <v>晋蒙宁</v>
      </c>
      <c r="B2010" s="29">
        <v>820357</v>
      </c>
      <c r="C2010" s="16" t="s">
        <v>362</v>
      </c>
      <c r="D2010" s="17" t="s">
        <v>363</v>
      </c>
      <c r="E2010" s="17" t="s">
        <v>4165</v>
      </c>
      <c r="F2010" s="16" t="s">
        <v>364</v>
      </c>
      <c r="G2010" s="16" t="s">
        <v>365</v>
      </c>
      <c r="H2010" s="16" t="s">
        <v>366</v>
      </c>
      <c r="I2010" s="16" t="s">
        <v>4159</v>
      </c>
      <c r="J2010" s="16" t="s">
        <v>79</v>
      </c>
      <c r="K2010" s="16">
        <v>21985.119999999999</v>
      </c>
      <c r="M2010" s="15" t="s">
        <v>127</v>
      </c>
      <c r="N2010" s="19">
        <v>45680.664293981499</v>
      </c>
    </row>
    <row r="2011" spans="1:14" x14ac:dyDescent="0.3">
      <c r="A2011" s="23" t="str">
        <f>VLOOKUP(C2011,销售员!A:C,3,0)</f>
        <v>晋蒙宁</v>
      </c>
      <c r="B2011" s="29">
        <v>820357</v>
      </c>
      <c r="C2011" s="16" t="s">
        <v>362</v>
      </c>
      <c r="D2011" s="17" t="s">
        <v>363</v>
      </c>
      <c r="E2011" s="17" t="s">
        <v>4165</v>
      </c>
      <c r="F2011" s="16" t="s">
        <v>364</v>
      </c>
      <c r="G2011" s="16" t="s">
        <v>365</v>
      </c>
      <c r="H2011" s="16" t="s">
        <v>366</v>
      </c>
      <c r="I2011" s="16" t="s">
        <v>4161</v>
      </c>
      <c r="J2011" s="16" t="s">
        <v>79</v>
      </c>
      <c r="K2011" s="16">
        <v>4384.83</v>
      </c>
      <c r="M2011" s="15" t="s">
        <v>127</v>
      </c>
      <c r="N2011" s="19">
        <v>45680.664293981499</v>
      </c>
    </row>
    <row r="2012" spans="1:14" x14ac:dyDescent="0.3">
      <c r="A2012" s="23" t="str">
        <f>VLOOKUP(C2012,销售员!A:C,3,0)</f>
        <v>晋蒙宁</v>
      </c>
      <c r="B2012" s="29">
        <v>820357</v>
      </c>
      <c r="C2012" s="16" t="s">
        <v>362</v>
      </c>
      <c r="D2012" s="17" t="s">
        <v>363</v>
      </c>
      <c r="E2012" s="17" t="s">
        <v>4165</v>
      </c>
      <c r="F2012" s="16" t="s">
        <v>364</v>
      </c>
      <c r="G2012" s="16" t="s">
        <v>365</v>
      </c>
      <c r="H2012" s="16" t="s">
        <v>366</v>
      </c>
      <c r="I2012" s="16" t="s">
        <v>4160</v>
      </c>
      <c r="J2012" s="16" t="s">
        <v>79</v>
      </c>
      <c r="K2012" s="16">
        <v>6245.12</v>
      </c>
      <c r="M2012" s="15" t="s">
        <v>127</v>
      </c>
      <c r="N2012" s="19">
        <v>45680.664293981499</v>
      </c>
    </row>
    <row r="2013" spans="1:14" x14ac:dyDescent="0.3">
      <c r="A2013" s="23" t="str">
        <f>VLOOKUP(C2013,销售员!A:C,3,0)</f>
        <v>京津冀</v>
      </c>
      <c r="B2013" s="29">
        <v>820236</v>
      </c>
      <c r="C2013" s="16" t="s">
        <v>692</v>
      </c>
      <c r="D2013" s="17" t="s">
        <v>2215</v>
      </c>
      <c r="E2013" s="17" t="s">
        <v>4165</v>
      </c>
      <c r="F2013" s="16" t="s">
        <v>473</v>
      </c>
      <c r="G2013" s="16" t="s">
        <v>2216</v>
      </c>
      <c r="H2013" s="16" t="s">
        <v>2217</v>
      </c>
      <c r="I2013" s="16" t="s">
        <v>4158</v>
      </c>
      <c r="J2013" s="16" t="s">
        <v>79</v>
      </c>
      <c r="K2013" s="16">
        <v>25800.12</v>
      </c>
      <c r="L2013" s="18">
        <v>29062.32</v>
      </c>
      <c r="M2013" s="15" t="s">
        <v>127</v>
      </c>
      <c r="N2013" s="19">
        <v>45680.6853819444</v>
      </c>
    </row>
    <row r="2014" spans="1:14" x14ac:dyDescent="0.3">
      <c r="A2014" s="23" t="str">
        <f>VLOOKUP(C2014,销售员!A:C,3,0)</f>
        <v>京津冀</v>
      </c>
      <c r="B2014" s="29">
        <v>820236</v>
      </c>
      <c r="C2014" s="16" t="s">
        <v>692</v>
      </c>
      <c r="D2014" s="17" t="s">
        <v>2215</v>
      </c>
      <c r="E2014" s="17" t="s">
        <v>4165</v>
      </c>
      <c r="F2014" s="16" t="s">
        <v>473</v>
      </c>
      <c r="G2014" s="16" t="s">
        <v>2216</v>
      </c>
      <c r="H2014" s="16" t="s">
        <v>2217</v>
      </c>
      <c r="I2014" s="16" t="s">
        <v>4159</v>
      </c>
      <c r="J2014" s="16" t="s">
        <v>79</v>
      </c>
      <c r="K2014" s="16">
        <v>1228.8</v>
      </c>
      <c r="M2014" s="15" t="s">
        <v>127</v>
      </c>
      <c r="N2014" s="19">
        <v>45680.6853819444</v>
      </c>
    </row>
    <row r="2015" spans="1:14" x14ac:dyDescent="0.3">
      <c r="A2015" s="23" t="str">
        <f>VLOOKUP(C2015,销售员!A:C,3,0)</f>
        <v>京津冀</v>
      </c>
      <c r="B2015" s="29">
        <v>820236</v>
      </c>
      <c r="C2015" s="16" t="s">
        <v>692</v>
      </c>
      <c r="D2015" s="17" t="s">
        <v>2215</v>
      </c>
      <c r="E2015" s="17" t="s">
        <v>4165</v>
      </c>
      <c r="F2015" s="16" t="s">
        <v>473</v>
      </c>
      <c r="G2015" s="16" t="s">
        <v>2216</v>
      </c>
      <c r="H2015" s="16" t="s">
        <v>2217</v>
      </c>
      <c r="I2015" s="16" t="s">
        <v>4161</v>
      </c>
      <c r="J2015" s="16" t="s">
        <v>79</v>
      </c>
      <c r="K2015" s="16">
        <v>313.8</v>
      </c>
      <c r="M2015" s="15" t="s">
        <v>127</v>
      </c>
      <c r="N2015" s="19">
        <v>45680.6853819444</v>
      </c>
    </row>
    <row r="2016" spans="1:14" x14ac:dyDescent="0.3">
      <c r="A2016" s="23" t="str">
        <f>VLOOKUP(C2016,销售员!A:C,3,0)</f>
        <v>京津冀</v>
      </c>
      <c r="B2016" s="29">
        <v>820236</v>
      </c>
      <c r="C2016" s="16" t="s">
        <v>692</v>
      </c>
      <c r="D2016" s="17" t="s">
        <v>2215</v>
      </c>
      <c r="E2016" s="17" t="s">
        <v>4165</v>
      </c>
      <c r="F2016" s="16" t="s">
        <v>473</v>
      </c>
      <c r="G2016" s="16" t="s">
        <v>2216</v>
      </c>
      <c r="H2016" s="16" t="s">
        <v>2217</v>
      </c>
      <c r="I2016" s="16" t="s">
        <v>4160</v>
      </c>
      <c r="J2016" s="16" t="s">
        <v>79</v>
      </c>
      <c r="K2016" s="16">
        <v>411.72</v>
      </c>
      <c r="M2016" s="15" t="s">
        <v>127</v>
      </c>
      <c r="N2016" s="19">
        <v>45680.6853819444</v>
      </c>
    </row>
    <row r="2017" spans="1:14" x14ac:dyDescent="0.3">
      <c r="A2017" s="23" t="str">
        <f>VLOOKUP(C2017,销售员!A:C,3,0)</f>
        <v>苏皖</v>
      </c>
      <c r="B2017" s="29">
        <v>820178</v>
      </c>
      <c r="C2017" s="16" t="s">
        <v>180</v>
      </c>
      <c r="D2017" s="17" t="s">
        <v>2219</v>
      </c>
      <c r="E2017" s="17" t="s">
        <v>4165</v>
      </c>
      <c r="F2017" s="16" t="s">
        <v>2220</v>
      </c>
      <c r="G2017" s="16" t="s">
        <v>2221</v>
      </c>
      <c r="H2017" s="16" t="s">
        <v>2222</v>
      </c>
      <c r="I2017" s="16" t="s">
        <v>4158</v>
      </c>
      <c r="J2017" s="16" t="s">
        <v>79</v>
      </c>
      <c r="K2017" s="16">
        <v>4842517.3600000003</v>
      </c>
      <c r="L2017" s="18">
        <v>5776602.1200000001</v>
      </c>
      <c r="M2017" s="15" t="s">
        <v>83</v>
      </c>
      <c r="N2017" s="19">
        <v>45680.6936921296</v>
      </c>
    </row>
    <row r="2018" spans="1:14" x14ac:dyDescent="0.3">
      <c r="A2018" s="23" t="str">
        <f>VLOOKUP(C2018,销售员!A:C,3,0)</f>
        <v>苏皖</v>
      </c>
      <c r="B2018" s="29">
        <v>820178</v>
      </c>
      <c r="C2018" s="16" t="s">
        <v>180</v>
      </c>
      <c r="D2018" s="17" t="s">
        <v>2219</v>
      </c>
      <c r="E2018" s="17" t="s">
        <v>4165</v>
      </c>
      <c r="F2018" s="16" t="s">
        <v>2220</v>
      </c>
      <c r="G2018" s="16" t="s">
        <v>2221</v>
      </c>
      <c r="H2018" s="16" t="s">
        <v>2222</v>
      </c>
      <c r="I2018" s="16" t="s">
        <v>4159</v>
      </c>
      <c r="J2018" s="16" t="s">
        <v>79</v>
      </c>
      <c r="K2018" s="16">
        <v>535792.19999999995</v>
      </c>
      <c r="M2018" s="15" t="s">
        <v>83</v>
      </c>
      <c r="N2018" s="19">
        <v>45680.6936921296</v>
      </c>
    </row>
    <row r="2019" spans="1:14" x14ac:dyDescent="0.3">
      <c r="A2019" s="23" t="str">
        <f>VLOOKUP(C2019,销售员!A:C,3,0)</f>
        <v>苏皖</v>
      </c>
      <c r="B2019" s="29">
        <v>820178</v>
      </c>
      <c r="C2019" s="16" t="s">
        <v>180</v>
      </c>
      <c r="D2019" s="17" t="s">
        <v>2219</v>
      </c>
      <c r="E2019" s="17" t="s">
        <v>4165</v>
      </c>
      <c r="F2019" s="16" t="s">
        <v>2220</v>
      </c>
      <c r="G2019" s="16" t="s">
        <v>2221</v>
      </c>
      <c r="H2019" s="16" t="s">
        <v>2222</v>
      </c>
      <c r="I2019" s="16" t="s">
        <v>4161</v>
      </c>
      <c r="J2019" s="16" t="s">
        <v>79</v>
      </c>
      <c r="K2019" s="16">
        <v>56423.54</v>
      </c>
      <c r="M2019" s="15" t="s">
        <v>83</v>
      </c>
      <c r="N2019" s="19">
        <v>45680.6936921296</v>
      </c>
    </row>
    <row r="2020" spans="1:14" x14ac:dyDescent="0.3">
      <c r="A2020" s="23" t="str">
        <f>VLOOKUP(C2020,销售员!A:C,3,0)</f>
        <v>苏皖</v>
      </c>
      <c r="B2020" s="29">
        <v>820178</v>
      </c>
      <c r="C2020" s="16" t="s">
        <v>180</v>
      </c>
      <c r="D2020" s="17" t="s">
        <v>2219</v>
      </c>
      <c r="E2020" s="17" t="s">
        <v>4165</v>
      </c>
      <c r="F2020" s="16" t="s">
        <v>2220</v>
      </c>
      <c r="G2020" s="16" t="s">
        <v>2221</v>
      </c>
      <c r="H2020" s="16" t="s">
        <v>2222</v>
      </c>
      <c r="I2020" s="16" t="s">
        <v>4160</v>
      </c>
      <c r="J2020" s="16" t="s">
        <v>79</v>
      </c>
      <c r="K2020" s="16">
        <v>81902.14</v>
      </c>
      <c r="M2020" s="15" t="s">
        <v>83</v>
      </c>
      <c r="N2020" s="19">
        <v>45680.6936921296</v>
      </c>
    </row>
    <row r="2021" spans="1:14" x14ac:dyDescent="0.3">
      <c r="A2021" s="23" t="str">
        <f>VLOOKUP(C2021,销售员!A:C,3,0)</f>
        <v>沪浙</v>
      </c>
      <c r="B2021" s="29">
        <v>817809</v>
      </c>
      <c r="C2021" s="16" t="s">
        <v>157</v>
      </c>
      <c r="D2021" s="17" t="s">
        <v>2368</v>
      </c>
      <c r="E2021" s="17" t="s">
        <v>4165</v>
      </c>
      <c r="F2021" s="16" t="s">
        <v>2369</v>
      </c>
      <c r="G2021" s="16" t="s">
        <v>2370</v>
      </c>
      <c r="H2021" s="16" t="s">
        <v>2371</v>
      </c>
      <c r="I2021" s="16" t="s">
        <v>4158</v>
      </c>
      <c r="J2021" s="16" t="s">
        <v>79</v>
      </c>
      <c r="K2021" s="16">
        <v>332441.88</v>
      </c>
      <c r="L2021" s="18">
        <v>386067.52</v>
      </c>
      <c r="M2021" s="15" t="s">
        <v>127</v>
      </c>
      <c r="N2021" s="19">
        <v>45665.472696759301</v>
      </c>
    </row>
    <row r="2022" spans="1:14" x14ac:dyDescent="0.3">
      <c r="A2022" s="23" t="str">
        <f>VLOOKUP(C2022,销售员!A:C,3,0)</f>
        <v>沪浙</v>
      </c>
      <c r="B2022" s="29">
        <v>817809</v>
      </c>
      <c r="C2022" s="16" t="s">
        <v>157</v>
      </c>
      <c r="D2022" s="17" t="s">
        <v>2368</v>
      </c>
      <c r="E2022" s="17" t="s">
        <v>4165</v>
      </c>
      <c r="F2022" s="16" t="s">
        <v>2369</v>
      </c>
      <c r="G2022" s="16" t="s">
        <v>2370</v>
      </c>
      <c r="H2022" s="16" t="s">
        <v>2371</v>
      </c>
      <c r="I2022" s="16" t="s">
        <v>4159</v>
      </c>
      <c r="J2022" s="16" t="s">
        <v>79</v>
      </c>
      <c r="K2022" s="16">
        <v>27181.22</v>
      </c>
      <c r="M2022" s="15" t="s">
        <v>127</v>
      </c>
      <c r="N2022" s="19">
        <v>45665.472696759301</v>
      </c>
    </row>
    <row r="2023" spans="1:14" x14ac:dyDescent="0.3">
      <c r="A2023" s="23" t="str">
        <f>VLOOKUP(C2023,销售员!A:C,3,0)</f>
        <v>沪浙</v>
      </c>
      <c r="B2023" s="29">
        <v>817809</v>
      </c>
      <c r="C2023" s="16" t="s">
        <v>157</v>
      </c>
      <c r="D2023" s="17" t="s">
        <v>2368</v>
      </c>
      <c r="E2023" s="17" t="s">
        <v>4165</v>
      </c>
      <c r="F2023" s="16" t="s">
        <v>2369</v>
      </c>
      <c r="G2023" s="16" t="s">
        <v>2370</v>
      </c>
      <c r="H2023" s="16" t="s">
        <v>2371</v>
      </c>
      <c r="I2023" s="16" t="s">
        <v>4161</v>
      </c>
      <c r="J2023" s="16" t="s">
        <v>79</v>
      </c>
      <c r="K2023" s="16">
        <v>3593.36</v>
      </c>
      <c r="M2023" s="15" t="s">
        <v>127</v>
      </c>
      <c r="N2023" s="19">
        <v>45665.472696759301</v>
      </c>
    </row>
    <row r="2024" spans="1:14" x14ac:dyDescent="0.3">
      <c r="A2024" s="23" t="str">
        <f>VLOOKUP(C2024,销售员!A:C,3,0)</f>
        <v>沪浙</v>
      </c>
      <c r="B2024" s="29">
        <v>817809</v>
      </c>
      <c r="C2024" s="16" t="s">
        <v>157</v>
      </c>
      <c r="D2024" s="17" t="s">
        <v>2368</v>
      </c>
      <c r="E2024" s="17" t="s">
        <v>4165</v>
      </c>
      <c r="F2024" s="16" t="s">
        <v>2369</v>
      </c>
      <c r="G2024" s="16" t="s">
        <v>2370</v>
      </c>
      <c r="H2024" s="16" t="s">
        <v>2371</v>
      </c>
      <c r="I2024" s="16" t="s">
        <v>4160</v>
      </c>
      <c r="J2024" s="16" t="s">
        <v>79</v>
      </c>
      <c r="K2024" s="16">
        <v>5477.92</v>
      </c>
      <c r="M2024" s="15" t="s">
        <v>127</v>
      </c>
      <c r="N2024" s="19">
        <v>45665.472696759301</v>
      </c>
    </row>
    <row r="2025" spans="1:14" x14ac:dyDescent="0.3">
      <c r="A2025" s="23" t="str">
        <f>VLOOKUP(C2025,销售员!A:C,3,0)</f>
        <v>沪浙</v>
      </c>
      <c r="B2025" s="29">
        <v>818155</v>
      </c>
      <c r="C2025" s="16" t="s">
        <v>1015</v>
      </c>
      <c r="D2025" s="17" t="s">
        <v>2374</v>
      </c>
      <c r="E2025" s="17" t="s">
        <v>4165</v>
      </c>
      <c r="F2025" s="16" t="s">
        <v>2375</v>
      </c>
      <c r="G2025" s="16" t="s">
        <v>2376</v>
      </c>
      <c r="H2025" s="16" t="s">
        <v>2377</v>
      </c>
      <c r="I2025" s="16" t="s">
        <v>4158</v>
      </c>
      <c r="J2025" s="16" t="s">
        <v>79</v>
      </c>
      <c r="K2025" s="16">
        <v>11498.98</v>
      </c>
      <c r="L2025" s="18">
        <v>27572.32</v>
      </c>
      <c r="M2025" s="15" t="s">
        <v>1262</v>
      </c>
      <c r="N2025" s="19">
        <v>45667.469733796301</v>
      </c>
    </row>
    <row r="2026" spans="1:14" x14ac:dyDescent="0.3">
      <c r="A2026" s="23" t="str">
        <f>VLOOKUP(C2026,销售员!A:C,3,0)</f>
        <v>沪浙</v>
      </c>
      <c r="B2026" s="29">
        <v>818155</v>
      </c>
      <c r="C2026" s="16" t="s">
        <v>1015</v>
      </c>
      <c r="D2026" s="17" t="s">
        <v>2374</v>
      </c>
      <c r="E2026" s="17" t="s">
        <v>4165</v>
      </c>
      <c r="F2026" s="16" t="s">
        <v>2375</v>
      </c>
      <c r="G2026" s="16" t="s">
        <v>2376</v>
      </c>
      <c r="H2026" s="16" t="s">
        <v>2377</v>
      </c>
      <c r="I2026" s="16" t="s">
        <v>4159</v>
      </c>
      <c r="J2026" s="16" t="s">
        <v>79</v>
      </c>
      <c r="K2026" s="16">
        <v>14299.02</v>
      </c>
      <c r="M2026" s="15" t="s">
        <v>1262</v>
      </c>
      <c r="N2026" s="19">
        <v>45667.469733796301</v>
      </c>
    </row>
    <row r="2027" spans="1:14" x14ac:dyDescent="0.3">
      <c r="A2027" s="23" t="str">
        <f>VLOOKUP(C2027,销售员!A:C,3,0)</f>
        <v>沪浙</v>
      </c>
      <c r="B2027" s="29">
        <v>818155</v>
      </c>
      <c r="C2027" s="16" t="s">
        <v>1015</v>
      </c>
      <c r="D2027" s="17" t="s">
        <v>2374</v>
      </c>
      <c r="E2027" s="17" t="s">
        <v>4165</v>
      </c>
      <c r="F2027" s="16" t="s">
        <v>2375</v>
      </c>
      <c r="G2027" s="16" t="s">
        <v>2376</v>
      </c>
      <c r="H2027" s="16" t="s">
        <v>2377</v>
      </c>
      <c r="I2027" s="16" t="s">
        <v>4161</v>
      </c>
      <c r="J2027" s="16" t="s">
        <v>79</v>
      </c>
      <c r="K2027" s="16">
        <v>140.66999999999999</v>
      </c>
      <c r="M2027" s="15" t="s">
        <v>1262</v>
      </c>
      <c r="N2027" s="19">
        <v>45667.469733796301</v>
      </c>
    </row>
    <row r="2028" spans="1:14" x14ac:dyDescent="0.3">
      <c r="A2028" s="23" t="str">
        <f>VLOOKUP(C2028,销售员!A:C,3,0)</f>
        <v>沪浙</v>
      </c>
      <c r="B2028" s="29">
        <v>818155</v>
      </c>
      <c r="C2028" s="16" t="s">
        <v>1015</v>
      </c>
      <c r="D2028" s="17" t="s">
        <v>2374</v>
      </c>
      <c r="E2028" s="17" t="s">
        <v>4165</v>
      </c>
      <c r="F2028" s="16" t="s">
        <v>2375</v>
      </c>
      <c r="G2028" s="16" t="s">
        <v>2376</v>
      </c>
      <c r="H2028" s="16" t="s">
        <v>2377</v>
      </c>
      <c r="I2028" s="16" t="s">
        <v>4160</v>
      </c>
      <c r="J2028" s="16" t="s">
        <v>79</v>
      </c>
      <c r="K2028" s="16">
        <v>392.88</v>
      </c>
      <c r="M2028" s="15" t="s">
        <v>1262</v>
      </c>
      <c r="N2028" s="19">
        <v>45667.469733796301</v>
      </c>
    </row>
    <row r="2029" spans="1:14" x14ac:dyDescent="0.3">
      <c r="A2029" s="23" t="str">
        <f>VLOOKUP(C2029,销售员!A:C,3,0)</f>
        <v>京津冀</v>
      </c>
      <c r="B2029" s="29">
        <v>820422</v>
      </c>
      <c r="C2029" s="16" t="s">
        <v>260</v>
      </c>
      <c r="D2029" s="17" t="s">
        <v>2233</v>
      </c>
      <c r="E2029" s="17" t="s">
        <v>4165</v>
      </c>
      <c r="F2029" s="16" t="s">
        <v>1979</v>
      </c>
      <c r="G2029" s="16" t="s">
        <v>2234</v>
      </c>
      <c r="H2029" s="16" t="s">
        <v>2235</v>
      </c>
      <c r="I2029" s="16" t="s">
        <v>4158</v>
      </c>
      <c r="J2029" s="16" t="s">
        <v>79</v>
      </c>
      <c r="K2029" s="16">
        <v>46585.68</v>
      </c>
      <c r="L2029" s="18">
        <v>50176</v>
      </c>
      <c r="M2029" s="15" t="s">
        <v>127</v>
      </c>
      <c r="N2029" s="19">
        <v>45681.402222222197</v>
      </c>
    </row>
    <row r="2030" spans="1:14" x14ac:dyDescent="0.3">
      <c r="A2030" s="23" t="str">
        <f>VLOOKUP(C2030,销售员!A:C,3,0)</f>
        <v>京津冀</v>
      </c>
      <c r="B2030" s="29">
        <v>820422</v>
      </c>
      <c r="C2030" s="16" t="s">
        <v>260</v>
      </c>
      <c r="D2030" s="17" t="s">
        <v>2233</v>
      </c>
      <c r="E2030" s="17" t="s">
        <v>4165</v>
      </c>
      <c r="F2030" s="16" t="s">
        <v>1979</v>
      </c>
      <c r="G2030" s="16" t="s">
        <v>2234</v>
      </c>
      <c r="H2030" s="16" t="s">
        <v>2235</v>
      </c>
      <c r="I2030" s="16" t="s">
        <v>4159</v>
      </c>
      <c r="J2030" s="16" t="s">
        <v>79</v>
      </c>
      <c r="K2030" s="16">
        <v>0</v>
      </c>
      <c r="M2030" s="15" t="s">
        <v>127</v>
      </c>
      <c r="N2030" s="19">
        <v>45681.402222222197</v>
      </c>
    </row>
    <row r="2031" spans="1:14" x14ac:dyDescent="0.3">
      <c r="A2031" s="23" t="str">
        <f>VLOOKUP(C2031,销售员!A:C,3,0)</f>
        <v>京津冀</v>
      </c>
      <c r="B2031" s="29">
        <v>820422</v>
      </c>
      <c r="C2031" s="16" t="s">
        <v>260</v>
      </c>
      <c r="D2031" s="17" t="s">
        <v>2233</v>
      </c>
      <c r="E2031" s="17" t="s">
        <v>4165</v>
      </c>
      <c r="F2031" s="16" t="s">
        <v>1979</v>
      </c>
      <c r="G2031" s="16" t="s">
        <v>2234</v>
      </c>
      <c r="H2031" s="16" t="s">
        <v>2235</v>
      </c>
      <c r="I2031" s="16" t="s">
        <v>4161</v>
      </c>
      <c r="J2031" s="16" t="s">
        <v>79</v>
      </c>
      <c r="K2031" s="16">
        <v>622.96</v>
      </c>
      <c r="M2031" s="15" t="s">
        <v>127</v>
      </c>
      <c r="N2031" s="19">
        <v>45681.402222222197</v>
      </c>
    </row>
    <row r="2032" spans="1:14" x14ac:dyDescent="0.3">
      <c r="A2032" s="23" t="str">
        <f>VLOOKUP(C2032,销售员!A:C,3,0)</f>
        <v>京津冀</v>
      </c>
      <c r="B2032" s="29">
        <v>820422</v>
      </c>
      <c r="C2032" s="16" t="s">
        <v>260</v>
      </c>
      <c r="D2032" s="17" t="s">
        <v>2233</v>
      </c>
      <c r="E2032" s="17" t="s">
        <v>4165</v>
      </c>
      <c r="F2032" s="16" t="s">
        <v>1979</v>
      </c>
      <c r="G2032" s="16" t="s">
        <v>2234</v>
      </c>
      <c r="H2032" s="16" t="s">
        <v>2235</v>
      </c>
      <c r="I2032" s="16" t="s">
        <v>4160</v>
      </c>
      <c r="J2032" s="16" t="s">
        <v>79</v>
      </c>
      <c r="K2032" s="16">
        <v>709.44</v>
      </c>
      <c r="M2032" s="15" t="s">
        <v>127</v>
      </c>
      <c r="N2032" s="19">
        <v>45681.402222222197</v>
      </c>
    </row>
    <row r="2033" spans="1:14" x14ac:dyDescent="0.3">
      <c r="A2033" s="23" t="str">
        <f>VLOOKUP(C2033,销售员!A:C,3,0)</f>
        <v>福建</v>
      </c>
      <c r="B2033" s="29">
        <v>820374</v>
      </c>
      <c r="C2033" s="16" t="s">
        <v>822</v>
      </c>
      <c r="D2033" s="17" t="s">
        <v>2236</v>
      </c>
      <c r="E2033" s="17" t="s">
        <v>4165</v>
      </c>
      <c r="F2033" s="16" t="s">
        <v>747</v>
      </c>
      <c r="G2033" s="16" t="s">
        <v>2237</v>
      </c>
      <c r="H2033" s="16" t="s">
        <v>2238</v>
      </c>
      <c r="I2033" s="16" t="s">
        <v>4158</v>
      </c>
      <c r="J2033" s="16" t="s">
        <v>79</v>
      </c>
      <c r="K2033" s="16">
        <v>2653742.84</v>
      </c>
      <c r="L2033" s="18">
        <v>2931568.34</v>
      </c>
      <c r="M2033" s="15" t="s">
        <v>94</v>
      </c>
      <c r="N2033" s="19">
        <v>45681.404328703698</v>
      </c>
    </row>
    <row r="2034" spans="1:14" x14ac:dyDescent="0.3">
      <c r="A2034" s="23" t="str">
        <f>VLOOKUP(C2034,销售员!A:C,3,0)</f>
        <v>福建</v>
      </c>
      <c r="B2034" s="29">
        <v>820374</v>
      </c>
      <c r="C2034" s="16" t="s">
        <v>822</v>
      </c>
      <c r="D2034" s="17" t="s">
        <v>2236</v>
      </c>
      <c r="E2034" s="17" t="s">
        <v>4165</v>
      </c>
      <c r="F2034" s="16" t="s">
        <v>747</v>
      </c>
      <c r="G2034" s="16" t="s">
        <v>2237</v>
      </c>
      <c r="H2034" s="16" t="s">
        <v>2238</v>
      </c>
      <c r="I2034" s="16" t="s">
        <v>4159</v>
      </c>
      <c r="J2034" s="16" t="s">
        <v>79</v>
      </c>
      <c r="K2034" s="16">
        <v>69334.84</v>
      </c>
      <c r="M2034" s="15" t="s">
        <v>94</v>
      </c>
      <c r="N2034" s="19">
        <v>45681.404328703698</v>
      </c>
    </row>
    <row r="2035" spans="1:14" x14ac:dyDescent="0.3">
      <c r="A2035" s="23" t="str">
        <f>VLOOKUP(C2035,销售员!A:C,3,0)</f>
        <v>福建</v>
      </c>
      <c r="B2035" s="29">
        <v>820374</v>
      </c>
      <c r="C2035" s="16" t="s">
        <v>822</v>
      </c>
      <c r="D2035" s="17" t="s">
        <v>2236</v>
      </c>
      <c r="E2035" s="17" t="s">
        <v>4165</v>
      </c>
      <c r="F2035" s="16" t="s">
        <v>747</v>
      </c>
      <c r="G2035" s="16" t="s">
        <v>2237</v>
      </c>
      <c r="H2035" s="16" t="s">
        <v>2238</v>
      </c>
      <c r="I2035" s="16" t="s">
        <v>4161</v>
      </c>
      <c r="J2035" s="16" t="s">
        <v>79</v>
      </c>
      <c r="K2035" s="16">
        <v>35102.25</v>
      </c>
      <c r="M2035" s="15" t="s">
        <v>94</v>
      </c>
      <c r="N2035" s="19">
        <v>45681.404328703698</v>
      </c>
    </row>
    <row r="2036" spans="1:14" x14ac:dyDescent="0.3">
      <c r="A2036" s="23" t="str">
        <f>VLOOKUP(C2036,销售员!A:C,3,0)</f>
        <v>福建</v>
      </c>
      <c r="B2036" s="29">
        <v>820374</v>
      </c>
      <c r="C2036" s="16" t="s">
        <v>822</v>
      </c>
      <c r="D2036" s="17" t="s">
        <v>2236</v>
      </c>
      <c r="E2036" s="17" t="s">
        <v>4165</v>
      </c>
      <c r="F2036" s="16" t="s">
        <v>747</v>
      </c>
      <c r="G2036" s="16" t="s">
        <v>2237</v>
      </c>
      <c r="H2036" s="16" t="s">
        <v>2238</v>
      </c>
      <c r="I2036" s="16" t="s">
        <v>4160</v>
      </c>
      <c r="J2036" s="16" t="s">
        <v>79</v>
      </c>
      <c r="K2036" s="16">
        <v>41467.94</v>
      </c>
      <c r="M2036" s="15" t="s">
        <v>94</v>
      </c>
      <c r="N2036" s="19">
        <v>45681.404328703698</v>
      </c>
    </row>
    <row r="2037" spans="1:14" x14ac:dyDescent="0.3">
      <c r="A2037" s="23" t="str">
        <f>VLOOKUP(C2037,销售员!A:C,3,0)</f>
        <v>陕豫鲁</v>
      </c>
      <c r="B2037" s="29">
        <v>820367</v>
      </c>
      <c r="C2037" s="16" t="s">
        <v>56</v>
      </c>
      <c r="D2037" s="17" t="s">
        <v>2242</v>
      </c>
      <c r="E2037" s="17" t="s">
        <v>4165</v>
      </c>
      <c r="F2037" s="16" t="s">
        <v>2243</v>
      </c>
      <c r="G2037" s="16" t="s">
        <v>2244</v>
      </c>
      <c r="H2037" s="16" t="s">
        <v>2245</v>
      </c>
      <c r="I2037" s="16" t="s">
        <v>4158</v>
      </c>
      <c r="J2037" s="16" t="s">
        <v>79</v>
      </c>
      <c r="K2037" s="16">
        <v>1601379.77</v>
      </c>
      <c r="L2037" s="18">
        <v>2142307.91</v>
      </c>
      <c r="M2037" s="15" t="s">
        <v>105</v>
      </c>
      <c r="N2037" s="19">
        <v>45681.428506944401</v>
      </c>
    </row>
    <row r="2038" spans="1:14" x14ac:dyDescent="0.3">
      <c r="A2038" s="23" t="str">
        <f>VLOOKUP(C2038,销售员!A:C,3,0)</f>
        <v>陕豫鲁</v>
      </c>
      <c r="B2038" s="29">
        <v>820367</v>
      </c>
      <c r="C2038" s="16" t="s">
        <v>56</v>
      </c>
      <c r="D2038" s="17" t="s">
        <v>2242</v>
      </c>
      <c r="E2038" s="17" t="s">
        <v>4165</v>
      </c>
      <c r="F2038" s="16" t="s">
        <v>2243</v>
      </c>
      <c r="G2038" s="16" t="s">
        <v>2244</v>
      </c>
      <c r="H2038" s="16" t="s">
        <v>2245</v>
      </c>
      <c r="I2038" s="16" t="s">
        <v>4159</v>
      </c>
      <c r="J2038" s="16" t="s">
        <v>79</v>
      </c>
      <c r="K2038" s="16">
        <v>396674.65</v>
      </c>
      <c r="M2038" s="15" t="s">
        <v>105</v>
      </c>
      <c r="N2038" s="19">
        <v>45681.428506944401</v>
      </c>
    </row>
    <row r="2039" spans="1:14" x14ac:dyDescent="0.3">
      <c r="A2039" s="23" t="str">
        <f>VLOOKUP(C2039,销售员!A:C,3,0)</f>
        <v>陕豫鲁</v>
      </c>
      <c r="B2039" s="29">
        <v>820367</v>
      </c>
      <c r="C2039" s="16" t="s">
        <v>56</v>
      </c>
      <c r="D2039" s="17" t="s">
        <v>2242</v>
      </c>
      <c r="E2039" s="17" t="s">
        <v>4165</v>
      </c>
      <c r="F2039" s="16" t="s">
        <v>2243</v>
      </c>
      <c r="G2039" s="16" t="s">
        <v>2244</v>
      </c>
      <c r="H2039" s="16" t="s">
        <v>2245</v>
      </c>
      <c r="I2039" s="16" t="s">
        <v>4161</v>
      </c>
      <c r="J2039" s="16" t="s">
        <v>79</v>
      </c>
      <c r="K2039" s="16">
        <v>17420.22</v>
      </c>
      <c r="M2039" s="15" t="s">
        <v>105</v>
      </c>
      <c r="N2039" s="19">
        <v>45681.428506944401</v>
      </c>
    </row>
    <row r="2040" spans="1:14" x14ac:dyDescent="0.3">
      <c r="A2040" s="23" t="str">
        <f>VLOOKUP(C2040,销售员!A:C,3,0)</f>
        <v>陕豫鲁</v>
      </c>
      <c r="B2040" s="29">
        <v>820367</v>
      </c>
      <c r="C2040" s="16" t="s">
        <v>56</v>
      </c>
      <c r="D2040" s="17" t="s">
        <v>2242</v>
      </c>
      <c r="E2040" s="17" t="s">
        <v>4165</v>
      </c>
      <c r="F2040" s="16" t="s">
        <v>2243</v>
      </c>
      <c r="G2040" s="16" t="s">
        <v>2244</v>
      </c>
      <c r="H2040" s="16" t="s">
        <v>2245</v>
      </c>
      <c r="I2040" s="16" t="s">
        <v>4160</v>
      </c>
      <c r="J2040" s="16" t="s">
        <v>79</v>
      </c>
      <c r="K2040" s="16">
        <v>30428.44</v>
      </c>
      <c r="M2040" s="15" t="s">
        <v>105</v>
      </c>
      <c r="N2040" s="19">
        <v>45681.428506944401</v>
      </c>
    </row>
    <row r="2041" spans="1:14" x14ac:dyDescent="0.3">
      <c r="A2041" s="23" t="str">
        <f>VLOOKUP(C2041,销售员!A:C,3,0)</f>
        <v>苏皖</v>
      </c>
      <c r="B2041" s="29">
        <v>820411</v>
      </c>
      <c r="C2041" s="16" t="s">
        <v>180</v>
      </c>
      <c r="D2041" s="17" t="s">
        <v>2248</v>
      </c>
      <c r="E2041" s="17" t="s">
        <v>4171</v>
      </c>
      <c r="F2041" s="16" t="s">
        <v>2249</v>
      </c>
      <c r="G2041" s="16" t="s">
        <v>2250</v>
      </c>
      <c r="H2041" s="16" t="s">
        <v>2251</v>
      </c>
      <c r="I2041" s="16" t="s">
        <v>4158</v>
      </c>
      <c r="J2041" s="16" t="s">
        <v>79</v>
      </c>
      <c r="K2041" s="16">
        <v>516618.51</v>
      </c>
      <c r="L2041" s="18">
        <v>567896.26</v>
      </c>
      <c r="M2041" s="15" t="s">
        <v>83</v>
      </c>
      <c r="N2041" s="19">
        <v>45681.437662037002</v>
      </c>
    </row>
    <row r="2042" spans="1:14" x14ac:dyDescent="0.3">
      <c r="A2042" s="23" t="str">
        <f>VLOOKUP(C2042,销售员!A:C,3,0)</f>
        <v>苏皖</v>
      </c>
      <c r="B2042" s="29">
        <v>820411</v>
      </c>
      <c r="C2042" s="16" t="s">
        <v>180</v>
      </c>
      <c r="D2042" s="17" t="s">
        <v>2248</v>
      </c>
      <c r="E2042" s="17" t="s">
        <v>4171</v>
      </c>
      <c r="F2042" s="16" t="s">
        <v>2249</v>
      </c>
      <c r="G2042" s="16" t="s">
        <v>2250</v>
      </c>
      <c r="H2042" s="16" t="s">
        <v>2251</v>
      </c>
      <c r="I2042" s="16" t="s">
        <v>4159</v>
      </c>
      <c r="J2042" s="16" t="s">
        <v>79</v>
      </c>
      <c r="K2042" s="16">
        <v>25977.72</v>
      </c>
      <c r="M2042" s="15" t="s">
        <v>83</v>
      </c>
      <c r="N2042" s="19">
        <v>45681.437662037002</v>
      </c>
    </row>
    <row r="2043" spans="1:14" x14ac:dyDescent="0.3">
      <c r="A2043" s="23" t="str">
        <f>VLOOKUP(C2043,销售员!A:C,3,0)</f>
        <v>苏皖</v>
      </c>
      <c r="B2043" s="29">
        <v>820411</v>
      </c>
      <c r="C2043" s="16" t="s">
        <v>180</v>
      </c>
      <c r="D2043" s="17" t="s">
        <v>2248</v>
      </c>
      <c r="E2043" s="17" t="s">
        <v>4171</v>
      </c>
      <c r="F2043" s="16" t="s">
        <v>2249</v>
      </c>
      <c r="G2043" s="16" t="s">
        <v>2250</v>
      </c>
      <c r="H2043" s="16" t="s">
        <v>2251</v>
      </c>
      <c r="I2043" s="16" t="s">
        <v>4161</v>
      </c>
      <c r="J2043" s="16" t="s">
        <v>79</v>
      </c>
      <c r="K2043" s="16">
        <v>0</v>
      </c>
      <c r="M2043" s="15" t="s">
        <v>83</v>
      </c>
      <c r="N2043" s="19">
        <v>45681.437662037002</v>
      </c>
    </row>
    <row r="2044" spans="1:14" x14ac:dyDescent="0.3">
      <c r="A2044" s="23" t="str">
        <f>VLOOKUP(C2044,销售员!A:C,3,0)</f>
        <v>苏皖</v>
      </c>
      <c r="B2044" s="29">
        <v>820411</v>
      </c>
      <c r="C2044" s="16" t="s">
        <v>180</v>
      </c>
      <c r="D2044" s="17" t="s">
        <v>2248</v>
      </c>
      <c r="E2044" s="17" t="s">
        <v>4171</v>
      </c>
      <c r="F2044" s="16" t="s">
        <v>2249</v>
      </c>
      <c r="G2044" s="16" t="s">
        <v>2250</v>
      </c>
      <c r="H2044" s="16" t="s">
        <v>2251</v>
      </c>
      <c r="I2044" s="16" t="s">
        <v>4160</v>
      </c>
      <c r="J2044" s="16" t="s">
        <v>79</v>
      </c>
      <c r="K2044" s="16">
        <v>8263.43</v>
      </c>
      <c r="M2044" s="15" t="s">
        <v>83</v>
      </c>
      <c r="N2044" s="19">
        <v>45681.437662037002</v>
      </c>
    </row>
    <row r="2045" spans="1:14" x14ac:dyDescent="0.3">
      <c r="A2045" s="23" t="str">
        <f>VLOOKUP(C2045,销售员!A:C,3,0)</f>
        <v>沪浙</v>
      </c>
      <c r="B2045" s="29">
        <v>820445</v>
      </c>
      <c r="C2045" s="16" t="s">
        <v>164</v>
      </c>
      <c r="D2045" s="17" t="s">
        <v>2093</v>
      </c>
      <c r="E2045" s="17" t="s">
        <v>4165</v>
      </c>
      <c r="F2045" s="16" t="s">
        <v>2094</v>
      </c>
      <c r="G2045" s="16" t="s">
        <v>2095</v>
      </c>
      <c r="H2045" s="16" t="s">
        <v>2096</v>
      </c>
      <c r="I2045" s="16" t="s">
        <v>4166</v>
      </c>
      <c r="J2045" s="16" t="s">
        <v>79</v>
      </c>
      <c r="K2045" s="16">
        <v>4268.9799999999996</v>
      </c>
      <c r="L2045" s="18">
        <v>4598</v>
      </c>
      <c r="M2045" s="15" t="s">
        <v>1262</v>
      </c>
      <c r="N2045" s="19">
        <v>45681.448865740698</v>
      </c>
    </row>
    <row r="2046" spans="1:14" x14ac:dyDescent="0.3">
      <c r="A2046" s="23" t="str">
        <f>VLOOKUP(C2046,销售员!A:C,3,0)</f>
        <v>沪浙</v>
      </c>
      <c r="B2046" s="29">
        <v>820445</v>
      </c>
      <c r="C2046" s="16" t="s">
        <v>164</v>
      </c>
      <c r="D2046" s="17" t="s">
        <v>2093</v>
      </c>
      <c r="E2046" s="17" t="s">
        <v>4165</v>
      </c>
      <c r="F2046" s="16" t="s">
        <v>2094</v>
      </c>
      <c r="G2046" s="16" t="s">
        <v>2095</v>
      </c>
      <c r="H2046" s="16" t="s">
        <v>2096</v>
      </c>
      <c r="I2046" s="16" t="s">
        <v>4167</v>
      </c>
      <c r="J2046" s="16" t="s">
        <v>79</v>
      </c>
      <c r="K2046" s="16">
        <v>0</v>
      </c>
      <c r="M2046" s="15" t="s">
        <v>1262</v>
      </c>
      <c r="N2046" s="19">
        <v>45681.448865740698</v>
      </c>
    </row>
    <row r="2047" spans="1:14" x14ac:dyDescent="0.3">
      <c r="A2047" s="23" t="str">
        <f>VLOOKUP(C2047,销售员!A:C,3,0)</f>
        <v>沪浙</v>
      </c>
      <c r="B2047" s="29">
        <v>820445</v>
      </c>
      <c r="C2047" s="16" t="s">
        <v>164</v>
      </c>
      <c r="D2047" s="17" t="s">
        <v>2093</v>
      </c>
      <c r="E2047" s="17" t="s">
        <v>4165</v>
      </c>
      <c r="F2047" s="16" t="s">
        <v>2094</v>
      </c>
      <c r="G2047" s="16" t="s">
        <v>2095</v>
      </c>
      <c r="H2047" s="16" t="s">
        <v>2096</v>
      </c>
      <c r="I2047" s="16" t="s">
        <v>4161</v>
      </c>
      <c r="J2047" s="16" t="s">
        <v>79</v>
      </c>
      <c r="K2047" s="16">
        <v>55.496740000000003</v>
      </c>
      <c r="M2047" s="15" t="s">
        <v>1262</v>
      </c>
      <c r="N2047" s="19">
        <v>45681.448865740698</v>
      </c>
    </row>
    <row r="2048" spans="1:14" x14ac:dyDescent="0.3">
      <c r="A2048" s="23" t="str">
        <f>VLOOKUP(C2048,销售员!A:C,3,0)</f>
        <v>沪浙</v>
      </c>
      <c r="B2048" s="29">
        <v>820445</v>
      </c>
      <c r="C2048" s="16" t="s">
        <v>164</v>
      </c>
      <c r="D2048" s="17" t="s">
        <v>2093</v>
      </c>
      <c r="E2048" s="17" t="s">
        <v>4165</v>
      </c>
      <c r="F2048" s="16" t="s">
        <v>2094</v>
      </c>
      <c r="G2048" s="16" t="s">
        <v>2095</v>
      </c>
      <c r="H2048" s="16" t="s">
        <v>2096</v>
      </c>
      <c r="I2048" s="16" t="s">
        <v>4160</v>
      </c>
      <c r="J2048" s="16" t="s">
        <v>79</v>
      </c>
      <c r="K2048" s="16">
        <v>64.034700000000001</v>
      </c>
      <c r="M2048" s="15" t="s">
        <v>1262</v>
      </c>
      <c r="N2048" s="19">
        <v>45681.448865740698</v>
      </c>
    </row>
    <row r="2049" spans="1:14" x14ac:dyDescent="0.3">
      <c r="A2049" s="23" t="str">
        <f>VLOOKUP(C2049,销售员!A:C,3,0)</f>
        <v>陕豫鲁</v>
      </c>
      <c r="B2049" s="29">
        <v>820469</v>
      </c>
      <c r="C2049" s="16" t="s">
        <v>1451</v>
      </c>
      <c r="D2049" s="17" t="s">
        <v>2891</v>
      </c>
      <c r="E2049" s="17" t="s">
        <v>4165</v>
      </c>
      <c r="F2049" s="16" t="s">
        <v>2892</v>
      </c>
      <c r="G2049" s="16" t="s">
        <v>2893</v>
      </c>
      <c r="H2049" s="16" t="s">
        <v>2894</v>
      </c>
      <c r="I2049" s="16" t="s">
        <v>4166</v>
      </c>
      <c r="J2049" s="16" t="s">
        <v>79</v>
      </c>
      <c r="K2049" s="16">
        <v>34651.39</v>
      </c>
      <c r="L2049" s="18">
        <v>38285.51</v>
      </c>
      <c r="M2049" s="15" t="s">
        <v>105</v>
      </c>
      <c r="N2049" s="19">
        <v>45681.455138888901</v>
      </c>
    </row>
    <row r="2050" spans="1:14" x14ac:dyDescent="0.3">
      <c r="A2050" s="23" t="str">
        <f>VLOOKUP(C2050,销售员!A:C,3,0)</f>
        <v>陕豫鲁</v>
      </c>
      <c r="B2050" s="29">
        <v>820469</v>
      </c>
      <c r="C2050" s="16" t="s">
        <v>1451</v>
      </c>
      <c r="D2050" s="17" t="s">
        <v>2891</v>
      </c>
      <c r="E2050" s="17" t="s">
        <v>4165</v>
      </c>
      <c r="F2050" s="16" t="s">
        <v>2892</v>
      </c>
      <c r="G2050" s="16" t="s">
        <v>2893</v>
      </c>
      <c r="H2050" s="16" t="s">
        <v>2894</v>
      </c>
      <c r="I2050" s="16" t="s">
        <v>4167</v>
      </c>
      <c r="J2050" s="16" t="s">
        <v>79</v>
      </c>
      <c r="K2050" s="16">
        <v>1454.88</v>
      </c>
      <c r="M2050" s="15" t="s">
        <v>105</v>
      </c>
      <c r="N2050" s="19">
        <v>45681.455138888901</v>
      </c>
    </row>
    <row r="2051" spans="1:14" x14ac:dyDescent="0.3">
      <c r="A2051" s="23" t="str">
        <f>VLOOKUP(C2051,销售员!A:C,3,0)</f>
        <v>陕豫鲁</v>
      </c>
      <c r="B2051" s="29">
        <v>820469</v>
      </c>
      <c r="C2051" s="16" t="s">
        <v>1451</v>
      </c>
      <c r="D2051" s="17" t="s">
        <v>2891</v>
      </c>
      <c r="E2051" s="17" t="s">
        <v>4165</v>
      </c>
      <c r="F2051" s="16" t="s">
        <v>2892</v>
      </c>
      <c r="G2051" s="16" t="s">
        <v>2893</v>
      </c>
      <c r="H2051" s="16" t="s">
        <v>2894</v>
      </c>
      <c r="I2051" s="16" t="s">
        <v>4161</v>
      </c>
      <c r="J2051" s="16" t="s">
        <v>79</v>
      </c>
      <c r="K2051" s="16">
        <v>450.46807000000001</v>
      </c>
      <c r="M2051" s="15" t="s">
        <v>105</v>
      </c>
      <c r="N2051" s="19">
        <v>45681.455138888901</v>
      </c>
    </row>
    <row r="2052" spans="1:14" x14ac:dyDescent="0.3">
      <c r="A2052" s="23" t="str">
        <f>VLOOKUP(C2052,销售员!A:C,3,0)</f>
        <v>陕豫鲁</v>
      </c>
      <c r="B2052" s="29">
        <v>820469</v>
      </c>
      <c r="C2052" s="16" t="s">
        <v>1451</v>
      </c>
      <c r="D2052" s="17" t="s">
        <v>2891</v>
      </c>
      <c r="E2052" s="17" t="s">
        <v>4165</v>
      </c>
      <c r="F2052" s="16" t="s">
        <v>2892</v>
      </c>
      <c r="G2052" s="16" t="s">
        <v>2893</v>
      </c>
      <c r="H2052" s="16" t="s">
        <v>2894</v>
      </c>
      <c r="I2052" s="16" t="s">
        <v>4160</v>
      </c>
      <c r="J2052" s="16" t="s">
        <v>79</v>
      </c>
      <c r="K2052" s="16">
        <v>541.59405000000004</v>
      </c>
      <c r="M2052" s="15" t="s">
        <v>105</v>
      </c>
      <c r="N2052" s="19">
        <v>45681.455138888901</v>
      </c>
    </row>
    <row r="2053" spans="1:14" x14ac:dyDescent="0.3">
      <c r="A2053" s="23" t="str">
        <f>VLOOKUP(C2053,销售员!A:C,3,0)</f>
        <v>陕豫鲁</v>
      </c>
      <c r="B2053" s="29">
        <v>820381</v>
      </c>
      <c r="C2053" s="16" t="s">
        <v>56</v>
      </c>
      <c r="D2053" s="17" t="s">
        <v>2260</v>
      </c>
      <c r="E2053" s="17" t="s">
        <v>4165</v>
      </c>
      <c r="F2053" s="16" t="s">
        <v>2243</v>
      </c>
      <c r="G2053" s="16" t="s">
        <v>2261</v>
      </c>
      <c r="H2053" s="16" t="s">
        <v>2262</v>
      </c>
      <c r="I2053" s="16" t="s">
        <v>4158</v>
      </c>
      <c r="J2053" s="16" t="s">
        <v>79</v>
      </c>
      <c r="K2053" s="16">
        <v>1076923.32</v>
      </c>
      <c r="L2053" s="18">
        <v>1219354.18</v>
      </c>
      <c r="M2053" s="15" t="s">
        <v>105</v>
      </c>
      <c r="N2053" s="19">
        <v>45681.457164351901</v>
      </c>
    </row>
    <row r="2054" spans="1:14" x14ac:dyDescent="0.3">
      <c r="A2054" s="23" t="str">
        <f>VLOOKUP(C2054,销售员!A:C,3,0)</f>
        <v>陕豫鲁</v>
      </c>
      <c r="B2054" s="29">
        <v>820381</v>
      </c>
      <c r="C2054" s="16" t="s">
        <v>56</v>
      </c>
      <c r="D2054" s="17" t="s">
        <v>2260</v>
      </c>
      <c r="E2054" s="17" t="s">
        <v>4165</v>
      </c>
      <c r="F2054" s="16" t="s">
        <v>2243</v>
      </c>
      <c r="G2054" s="16" t="s">
        <v>2261</v>
      </c>
      <c r="H2054" s="16" t="s">
        <v>2262</v>
      </c>
      <c r="I2054" s="16" t="s">
        <v>4159</v>
      </c>
      <c r="J2054" s="16" t="s">
        <v>79</v>
      </c>
      <c r="K2054" s="16">
        <v>60760.77</v>
      </c>
      <c r="M2054" s="15" t="s">
        <v>105</v>
      </c>
      <c r="N2054" s="19">
        <v>45681.457164351901</v>
      </c>
    </row>
    <row r="2055" spans="1:14" x14ac:dyDescent="0.3">
      <c r="A2055" s="23" t="str">
        <f>VLOOKUP(C2055,销售员!A:C,3,0)</f>
        <v>陕豫鲁</v>
      </c>
      <c r="B2055" s="29">
        <v>820381</v>
      </c>
      <c r="C2055" s="16" t="s">
        <v>56</v>
      </c>
      <c r="D2055" s="17" t="s">
        <v>2260</v>
      </c>
      <c r="E2055" s="17" t="s">
        <v>4165</v>
      </c>
      <c r="F2055" s="16" t="s">
        <v>2243</v>
      </c>
      <c r="G2055" s="16" t="s">
        <v>2261</v>
      </c>
      <c r="H2055" s="16" t="s">
        <v>2262</v>
      </c>
      <c r="I2055" s="16" t="s">
        <v>4161</v>
      </c>
      <c r="J2055" s="16" t="s">
        <v>79</v>
      </c>
      <c r="K2055" s="16">
        <v>9474.18</v>
      </c>
      <c r="M2055" s="15" t="s">
        <v>105</v>
      </c>
      <c r="N2055" s="19">
        <v>45681.457164351901</v>
      </c>
    </row>
    <row r="2056" spans="1:14" x14ac:dyDescent="0.3">
      <c r="A2056" s="23" t="str">
        <f>VLOOKUP(C2056,销售员!A:C,3,0)</f>
        <v>陕豫鲁</v>
      </c>
      <c r="B2056" s="29">
        <v>820381</v>
      </c>
      <c r="C2056" s="16" t="s">
        <v>56</v>
      </c>
      <c r="D2056" s="17" t="s">
        <v>2260</v>
      </c>
      <c r="E2056" s="17" t="s">
        <v>4165</v>
      </c>
      <c r="F2056" s="16" t="s">
        <v>2243</v>
      </c>
      <c r="G2056" s="16" t="s">
        <v>2261</v>
      </c>
      <c r="H2056" s="16" t="s">
        <v>2262</v>
      </c>
      <c r="I2056" s="16" t="s">
        <v>4160</v>
      </c>
      <c r="J2056" s="16" t="s">
        <v>79</v>
      </c>
      <c r="K2056" s="16">
        <v>17325.580000000002</v>
      </c>
      <c r="M2056" s="15" t="s">
        <v>105</v>
      </c>
      <c r="N2056" s="19">
        <v>45681.457164351901</v>
      </c>
    </row>
    <row r="2057" spans="1:14" x14ac:dyDescent="0.3">
      <c r="A2057" s="23" t="str">
        <f>VLOOKUP(C2057,销售员!A:C,3,0)</f>
        <v>鄂赣</v>
      </c>
      <c r="B2057" s="29">
        <v>820420</v>
      </c>
      <c r="C2057" s="16" t="s">
        <v>121</v>
      </c>
      <c r="D2057" s="17" t="s">
        <v>2632</v>
      </c>
      <c r="E2057" s="17" t="s">
        <v>4165</v>
      </c>
      <c r="F2057" s="16" t="s">
        <v>1763</v>
      </c>
      <c r="G2057" s="16" t="s">
        <v>2633</v>
      </c>
      <c r="H2057" s="16" t="s">
        <v>2634</v>
      </c>
      <c r="I2057" s="16" t="s">
        <v>4158</v>
      </c>
      <c r="J2057" s="16" t="s">
        <v>79</v>
      </c>
      <c r="K2057" s="16">
        <v>122497.11</v>
      </c>
      <c r="L2057" s="18">
        <v>128208.33</v>
      </c>
      <c r="M2057" s="15" t="s">
        <v>1262</v>
      </c>
      <c r="N2057" s="19">
        <v>45681.465555555602</v>
      </c>
    </row>
    <row r="2058" spans="1:14" x14ac:dyDescent="0.3">
      <c r="A2058" s="23" t="str">
        <f>VLOOKUP(C2058,销售员!A:C,3,0)</f>
        <v>鄂赣</v>
      </c>
      <c r="B2058" s="29">
        <v>820420</v>
      </c>
      <c r="C2058" s="16" t="s">
        <v>121</v>
      </c>
      <c r="D2058" s="17" t="s">
        <v>2632</v>
      </c>
      <c r="E2058" s="17" t="s">
        <v>4165</v>
      </c>
      <c r="F2058" s="16" t="s">
        <v>1763</v>
      </c>
      <c r="G2058" s="16" t="s">
        <v>2633</v>
      </c>
      <c r="H2058" s="16" t="s">
        <v>2634</v>
      </c>
      <c r="I2058" s="16" t="s">
        <v>4159</v>
      </c>
      <c r="J2058" s="16" t="s">
        <v>79</v>
      </c>
      <c r="K2058" s="16">
        <v>0</v>
      </c>
      <c r="M2058" s="15" t="s">
        <v>1262</v>
      </c>
      <c r="N2058" s="19">
        <v>45681.465555555602</v>
      </c>
    </row>
    <row r="2059" spans="1:14" x14ac:dyDescent="0.3">
      <c r="A2059" s="23" t="str">
        <f>VLOOKUP(C2059,销售员!A:C,3,0)</f>
        <v>鄂赣</v>
      </c>
      <c r="B2059" s="29">
        <v>820420</v>
      </c>
      <c r="C2059" s="16" t="s">
        <v>121</v>
      </c>
      <c r="D2059" s="17" t="s">
        <v>2632</v>
      </c>
      <c r="E2059" s="17" t="s">
        <v>4165</v>
      </c>
      <c r="F2059" s="16" t="s">
        <v>1763</v>
      </c>
      <c r="G2059" s="16" t="s">
        <v>2633</v>
      </c>
      <c r="H2059" s="16" t="s">
        <v>2634</v>
      </c>
      <c r="I2059" s="16" t="s">
        <v>4161</v>
      </c>
      <c r="J2059" s="16" t="s">
        <v>79</v>
      </c>
      <c r="K2059" s="16">
        <v>0</v>
      </c>
      <c r="M2059" s="15" t="s">
        <v>1262</v>
      </c>
      <c r="N2059" s="19">
        <v>45681.465555555602</v>
      </c>
    </row>
    <row r="2060" spans="1:14" x14ac:dyDescent="0.3">
      <c r="A2060" s="23" t="str">
        <f>VLOOKUP(C2060,销售员!A:C,3,0)</f>
        <v>鄂赣</v>
      </c>
      <c r="B2060" s="29">
        <v>820420</v>
      </c>
      <c r="C2060" s="16" t="s">
        <v>121</v>
      </c>
      <c r="D2060" s="17" t="s">
        <v>2632</v>
      </c>
      <c r="E2060" s="17" t="s">
        <v>4165</v>
      </c>
      <c r="F2060" s="16" t="s">
        <v>1763</v>
      </c>
      <c r="G2060" s="16" t="s">
        <v>2633</v>
      </c>
      <c r="H2060" s="16" t="s">
        <v>2634</v>
      </c>
      <c r="I2060" s="16" t="s">
        <v>4160</v>
      </c>
      <c r="J2060" s="16" t="s">
        <v>79</v>
      </c>
      <c r="K2060" s="16">
        <v>1864.92</v>
      </c>
      <c r="M2060" s="15" t="s">
        <v>1262</v>
      </c>
      <c r="N2060" s="19">
        <v>45681.465555555602</v>
      </c>
    </row>
    <row r="2061" spans="1:14" x14ac:dyDescent="0.3">
      <c r="A2061" s="23" t="str">
        <f>VLOOKUP(C2061,销售员!A:C,3,0)</f>
        <v>鄂赣</v>
      </c>
      <c r="B2061" s="29">
        <v>820028</v>
      </c>
      <c r="C2061" s="16" t="s">
        <v>121</v>
      </c>
      <c r="D2061" s="17" t="s">
        <v>2264</v>
      </c>
      <c r="E2061" s="17" t="s">
        <v>4165</v>
      </c>
      <c r="F2061" s="16" t="s">
        <v>1763</v>
      </c>
      <c r="G2061" s="16" t="s">
        <v>2265</v>
      </c>
      <c r="H2061" s="16" t="s">
        <v>2266</v>
      </c>
      <c r="I2061" s="16" t="s">
        <v>4158</v>
      </c>
      <c r="J2061" s="16" t="s">
        <v>79</v>
      </c>
      <c r="K2061" s="16">
        <v>138939.70000000001</v>
      </c>
      <c r="L2061" s="18">
        <v>157991.04999999999</v>
      </c>
      <c r="M2061" s="15" t="s">
        <v>1262</v>
      </c>
      <c r="N2061" s="19">
        <v>45681.467256944401</v>
      </c>
    </row>
    <row r="2062" spans="1:14" x14ac:dyDescent="0.3">
      <c r="A2062" s="23" t="str">
        <f>VLOOKUP(C2062,销售员!A:C,3,0)</f>
        <v>鄂赣</v>
      </c>
      <c r="B2062" s="29">
        <v>820028</v>
      </c>
      <c r="C2062" s="16" t="s">
        <v>121</v>
      </c>
      <c r="D2062" s="17" t="s">
        <v>2264</v>
      </c>
      <c r="E2062" s="17" t="s">
        <v>4165</v>
      </c>
      <c r="F2062" s="16" t="s">
        <v>1763</v>
      </c>
      <c r="G2062" s="16" t="s">
        <v>2265</v>
      </c>
      <c r="H2062" s="16" t="s">
        <v>2266</v>
      </c>
      <c r="I2062" s="16" t="s">
        <v>4159</v>
      </c>
      <c r="J2062" s="16" t="s">
        <v>79</v>
      </c>
      <c r="K2062" s="16">
        <v>7890.8</v>
      </c>
      <c r="M2062" s="15" t="s">
        <v>1262</v>
      </c>
      <c r="N2062" s="19">
        <v>45681.467256944401</v>
      </c>
    </row>
    <row r="2063" spans="1:14" x14ac:dyDescent="0.3">
      <c r="A2063" s="23" t="str">
        <f>VLOOKUP(C2063,销售员!A:C,3,0)</f>
        <v>鄂赣</v>
      </c>
      <c r="B2063" s="29">
        <v>820028</v>
      </c>
      <c r="C2063" s="16" t="s">
        <v>121</v>
      </c>
      <c r="D2063" s="17" t="s">
        <v>2264</v>
      </c>
      <c r="E2063" s="17" t="s">
        <v>4165</v>
      </c>
      <c r="F2063" s="16" t="s">
        <v>1763</v>
      </c>
      <c r="G2063" s="16" t="s">
        <v>2265</v>
      </c>
      <c r="H2063" s="16" t="s">
        <v>2266</v>
      </c>
      <c r="I2063" s="16" t="s">
        <v>4161</v>
      </c>
      <c r="J2063" s="16" t="s">
        <v>79</v>
      </c>
      <c r="K2063" s="16">
        <v>1827.12</v>
      </c>
      <c r="M2063" s="15" t="s">
        <v>1262</v>
      </c>
      <c r="N2063" s="19">
        <v>45681.467256944401</v>
      </c>
    </row>
    <row r="2064" spans="1:14" x14ac:dyDescent="0.3">
      <c r="A2064" s="23" t="str">
        <f>VLOOKUP(C2064,销售员!A:C,3,0)</f>
        <v>鄂赣</v>
      </c>
      <c r="B2064" s="29">
        <v>820028</v>
      </c>
      <c r="C2064" s="16" t="s">
        <v>121</v>
      </c>
      <c r="D2064" s="17" t="s">
        <v>2264</v>
      </c>
      <c r="E2064" s="17" t="s">
        <v>4165</v>
      </c>
      <c r="F2064" s="16" t="s">
        <v>1763</v>
      </c>
      <c r="G2064" s="16" t="s">
        <v>2265</v>
      </c>
      <c r="H2064" s="16" t="s">
        <v>2266</v>
      </c>
      <c r="I2064" s="16" t="s">
        <v>4160</v>
      </c>
      <c r="J2064" s="16" t="s">
        <v>79</v>
      </c>
      <c r="K2064" s="16">
        <v>2236.02</v>
      </c>
      <c r="M2064" s="15" t="s">
        <v>1262</v>
      </c>
      <c r="N2064" s="19">
        <v>45681.467256944401</v>
      </c>
    </row>
    <row r="2065" spans="1:14" x14ac:dyDescent="0.3">
      <c r="A2065" s="23" t="str">
        <f>VLOOKUP(C2065,销售员!A:C,3,0)</f>
        <v>福建</v>
      </c>
      <c r="B2065" s="29">
        <v>820470</v>
      </c>
      <c r="C2065" s="16" t="s">
        <v>638</v>
      </c>
      <c r="D2065" s="17" t="s">
        <v>1086</v>
      </c>
      <c r="E2065" s="17" t="s">
        <v>4165</v>
      </c>
      <c r="F2065" s="16" t="s">
        <v>1051</v>
      </c>
      <c r="G2065" s="16" t="s">
        <v>1087</v>
      </c>
      <c r="H2065" s="16" t="s">
        <v>1088</v>
      </c>
      <c r="I2065" s="16" t="s">
        <v>4158</v>
      </c>
      <c r="J2065" s="16" t="s">
        <v>79</v>
      </c>
      <c r="K2065" s="16">
        <v>14791.02</v>
      </c>
      <c r="L2065" s="18">
        <v>15822.11</v>
      </c>
      <c r="M2065" s="15" t="s">
        <v>83</v>
      </c>
      <c r="N2065" s="19">
        <v>45681.474236111098</v>
      </c>
    </row>
    <row r="2066" spans="1:14" x14ac:dyDescent="0.3">
      <c r="A2066" s="23" t="str">
        <f>VLOOKUP(C2066,销售员!A:C,3,0)</f>
        <v>福建</v>
      </c>
      <c r="B2066" s="29">
        <v>820470</v>
      </c>
      <c r="C2066" s="16" t="s">
        <v>638</v>
      </c>
      <c r="D2066" s="17" t="s">
        <v>1086</v>
      </c>
      <c r="E2066" s="17" t="s">
        <v>4165</v>
      </c>
      <c r="F2066" s="16" t="s">
        <v>1051</v>
      </c>
      <c r="G2066" s="16" t="s">
        <v>1087</v>
      </c>
      <c r="H2066" s="16" t="s">
        <v>1088</v>
      </c>
      <c r="I2066" s="16" t="s">
        <v>4159</v>
      </c>
      <c r="J2066" s="16" t="s">
        <v>79</v>
      </c>
      <c r="K2066" s="16">
        <v>92.44</v>
      </c>
      <c r="M2066" s="15" t="s">
        <v>83</v>
      </c>
      <c r="N2066" s="19">
        <v>45681.474236111098</v>
      </c>
    </row>
    <row r="2067" spans="1:14" x14ac:dyDescent="0.3">
      <c r="A2067" s="23" t="str">
        <f>VLOOKUP(C2067,销售员!A:C,3,0)</f>
        <v>福建</v>
      </c>
      <c r="B2067" s="29">
        <v>820470</v>
      </c>
      <c r="C2067" s="16" t="s">
        <v>638</v>
      </c>
      <c r="D2067" s="17" t="s">
        <v>1086</v>
      </c>
      <c r="E2067" s="17" t="s">
        <v>4165</v>
      </c>
      <c r="F2067" s="16" t="s">
        <v>1051</v>
      </c>
      <c r="G2067" s="16" t="s">
        <v>1087</v>
      </c>
      <c r="H2067" s="16" t="s">
        <v>1088</v>
      </c>
      <c r="I2067" s="16" t="s">
        <v>4161</v>
      </c>
      <c r="J2067" s="16" t="s">
        <v>79</v>
      </c>
      <c r="K2067" s="16">
        <v>0</v>
      </c>
      <c r="M2067" s="15" t="s">
        <v>83</v>
      </c>
      <c r="N2067" s="19">
        <v>45681.474236111098</v>
      </c>
    </row>
    <row r="2068" spans="1:14" x14ac:dyDescent="0.3">
      <c r="A2068" s="23" t="str">
        <f>VLOOKUP(C2068,销售员!A:C,3,0)</f>
        <v>福建</v>
      </c>
      <c r="B2068" s="29">
        <v>820470</v>
      </c>
      <c r="C2068" s="16" t="s">
        <v>638</v>
      </c>
      <c r="D2068" s="17" t="s">
        <v>1086</v>
      </c>
      <c r="E2068" s="17" t="s">
        <v>4165</v>
      </c>
      <c r="F2068" s="16" t="s">
        <v>1051</v>
      </c>
      <c r="G2068" s="16" t="s">
        <v>1087</v>
      </c>
      <c r="H2068" s="16" t="s">
        <v>1088</v>
      </c>
      <c r="I2068" s="16" t="s">
        <v>4160</v>
      </c>
      <c r="J2068" s="16" t="s">
        <v>79</v>
      </c>
      <c r="K2068" s="16">
        <v>226.65</v>
      </c>
      <c r="M2068" s="15" t="s">
        <v>83</v>
      </c>
      <c r="N2068" s="19">
        <v>45681.474236111098</v>
      </c>
    </row>
    <row r="2069" spans="1:14" x14ac:dyDescent="0.3">
      <c r="A2069" s="23" t="str">
        <f>VLOOKUP(C2069,销售员!A:C,3,0)</f>
        <v>苏皖</v>
      </c>
      <c r="B2069" s="29">
        <v>820463</v>
      </c>
      <c r="C2069" s="16" t="s">
        <v>180</v>
      </c>
      <c r="D2069" s="17" t="s">
        <v>2275</v>
      </c>
      <c r="E2069" s="17" t="s">
        <v>4165</v>
      </c>
      <c r="F2069" s="16" t="s">
        <v>1683</v>
      </c>
      <c r="G2069" s="16" t="s">
        <v>2276</v>
      </c>
      <c r="H2069" s="16" t="s">
        <v>2277</v>
      </c>
      <c r="I2069" s="16" t="s">
        <v>4158</v>
      </c>
      <c r="J2069" s="16" t="s">
        <v>79</v>
      </c>
      <c r="K2069" s="16">
        <v>1068035.42</v>
      </c>
      <c r="L2069" s="18">
        <v>1320128.82</v>
      </c>
      <c r="M2069" s="15" t="s">
        <v>83</v>
      </c>
      <c r="N2069" s="19">
        <v>45681.479212963</v>
      </c>
    </row>
    <row r="2070" spans="1:14" x14ac:dyDescent="0.3">
      <c r="A2070" s="23" t="str">
        <f>VLOOKUP(C2070,销售员!A:C,3,0)</f>
        <v>苏皖</v>
      </c>
      <c r="B2070" s="29">
        <v>820463</v>
      </c>
      <c r="C2070" s="16" t="s">
        <v>180</v>
      </c>
      <c r="D2070" s="17" t="s">
        <v>2275</v>
      </c>
      <c r="E2070" s="17" t="s">
        <v>4165</v>
      </c>
      <c r="F2070" s="16" t="s">
        <v>1683</v>
      </c>
      <c r="G2070" s="16" t="s">
        <v>2276</v>
      </c>
      <c r="H2070" s="16" t="s">
        <v>2277</v>
      </c>
      <c r="I2070" s="16" t="s">
        <v>4159</v>
      </c>
      <c r="J2070" s="16" t="s">
        <v>79</v>
      </c>
      <c r="K2070" s="16">
        <v>165956.07</v>
      </c>
      <c r="M2070" s="15" t="s">
        <v>83</v>
      </c>
      <c r="N2070" s="19">
        <v>45681.479212963</v>
      </c>
    </row>
    <row r="2071" spans="1:14" x14ac:dyDescent="0.3">
      <c r="A2071" s="23" t="str">
        <f>VLOOKUP(C2071,销售员!A:C,3,0)</f>
        <v>苏皖</v>
      </c>
      <c r="B2071" s="29">
        <v>820463</v>
      </c>
      <c r="C2071" s="16" t="s">
        <v>180</v>
      </c>
      <c r="D2071" s="17" t="s">
        <v>2275</v>
      </c>
      <c r="E2071" s="17" t="s">
        <v>4165</v>
      </c>
      <c r="F2071" s="16" t="s">
        <v>1683</v>
      </c>
      <c r="G2071" s="16" t="s">
        <v>2276</v>
      </c>
      <c r="H2071" s="16" t="s">
        <v>2277</v>
      </c>
      <c r="I2071" s="16" t="s">
        <v>4161</v>
      </c>
      <c r="J2071" s="16" t="s">
        <v>79</v>
      </c>
      <c r="K2071" s="16">
        <v>7939.4</v>
      </c>
      <c r="M2071" s="15" t="s">
        <v>83</v>
      </c>
      <c r="N2071" s="19">
        <v>45681.479212963</v>
      </c>
    </row>
    <row r="2072" spans="1:14" x14ac:dyDescent="0.3">
      <c r="A2072" s="23" t="str">
        <f>VLOOKUP(C2072,销售员!A:C,3,0)</f>
        <v>苏皖</v>
      </c>
      <c r="B2072" s="29">
        <v>820463</v>
      </c>
      <c r="C2072" s="16" t="s">
        <v>180</v>
      </c>
      <c r="D2072" s="17" t="s">
        <v>2275</v>
      </c>
      <c r="E2072" s="17" t="s">
        <v>4165</v>
      </c>
      <c r="F2072" s="16" t="s">
        <v>1683</v>
      </c>
      <c r="G2072" s="16" t="s">
        <v>2276</v>
      </c>
      <c r="H2072" s="16" t="s">
        <v>2277</v>
      </c>
      <c r="I2072" s="16" t="s">
        <v>4160</v>
      </c>
      <c r="J2072" s="16" t="s">
        <v>79</v>
      </c>
      <c r="K2072" s="16">
        <v>18792.05</v>
      </c>
      <c r="M2072" s="15" t="s">
        <v>83</v>
      </c>
      <c r="N2072" s="19">
        <v>45681.479212963</v>
      </c>
    </row>
    <row r="2073" spans="1:14" x14ac:dyDescent="0.3">
      <c r="A2073" s="23" t="str">
        <f>VLOOKUP(C2073,销售员!A:C,3,0)</f>
        <v>广深</v>
      </c>
      <c r="B2073" s="29">
        <v>820478</v>
      </c>
      <c r="C2073" s="16" t="s">
        <v>843</v>
      </c>
      <c r="D2073" s="17" t="s">
        <v>1822</v>
      </c>
      <c r="E2073" s="17" t="s">
        <v>4165</v>
      </c>
      <c r="F2073" s="16" t="s">
        <v>1823</v>
      </c>
      <c r="G2073" s="16" t="s">
        <v>1824</v>
      </c>
      <c r="H2073" s="16" t="s">
        <v>1825</v>
      </c>
      <c r="I2073" s="16" t="s">
        <v>4158</v>
      </c>
      <c r="J2073" s="16" t="s">
        <v>79</v>
      </c>
      <c r="K2073" s="16">
        <v>288745.09000000003</v>
      </c>
      <c r="L2073" s="18">
        <v>302206.95</v>
      </c>
      <c r="M2073" s="15" t="s">
        <v>83</v>
      </c>
      <c r="N2073" s="19">
        <v>45681.4952430556</v>
      </c>
    </row>
    <row r="2074" spans="1:14" x14ac:dyDescent="0.3">
      <c r="A2074" s="23" t="str">
        <f>VLOOKUP(C2074,销售员!A:C,3,0)</f>
        <v>广深</v>
      </c>
      <c r="B2074" s="29">
        <v>820478</v>
      </c>
      <c r="C2074" s="16" t="s">
        <v>843</v>
      </c>
      <c r="D2074" s="17" t="s">
        <v>1822</v>
      </c>
      <c r="E2074" s="17" t="s">
        <v>4165</v>
      </c>
      <c r="F2074" s="16" t="s">
        <v>1823</v>
      </c>
      <c r="G2074" s="16" t="s">
        <v>1824</v>
      </c>
      <c r="H2074" s="16" t="s">
        <v>1825</v>
      </c>
      <c r="I2074" s="16" t="s">
        <v>4159</v>
      </c>
      <c r="J2074" s="16" t="s">
        <v>79</v>
      </c>
      <c r="K2074" s="16">
        <v>0</v>
      </c>
      <c r="M2074" s="15" t="s">
        <v>83</v>
      </c>
      <c r="N2074" s="19">
        <v>45681.4952430556</v>
      </c>
    </row>
    <row r="2075" spans="1:14" x14ac:dyDescent="0.3">
      <c r="A2075" s="23" t="str">
        <f>VLOOKUP(C2075,销售员!A:C,3,0)</f>
        <v>广深</v>
      </c>
      <c r="B2075" s="29">
        <v>820478</v>
      </c>
      <c r="C2075" s="16" t="s">
        <v>843</v>
      </c>
      <c r="D2075" s="17" t="s">
        <v>1822</v>
      </c>
      <c r="E2075" s="17" t="s">
        <v>4165</v>
      </c>
      <c r="F2075" s="16" t="s">
        <v>1823</v>
      </c>
      <c r="G2075" s="16" t="s">
        <v>1824</v>
      </c>
      <c r="H2075" s="16" t="s">
        <v>1825</v>
      </c>
      <c r="I2075" s="16" t="s">
        <v>4161</v>
      </c>
      <c r="J2075" s="16" t="s">
        <v>79</v>
      </c>
      <c r="K2075" s="16">
        <v>0</v>
      </c>
      <c r="M2075" s="15" t="s">
        <v>83</v>
      </c>
      <c r="N2075" s="19">
        <v>45681.4952430556</v>
      </c>
    </row>
    <row r="2076" spans="1:14" x14ac:dyDescent="0.3">
      <c r="A2076" s="23" t="str">
        <f>VLOOKUP(C2076,销售员!A:C,3,0)</f>
        <v>广深</v>
      </c>
      <c r="B2076" s="29">
        <v>820478</v>
      </c>
      <c r="C2076" s="16" t="s">
        <v>843</v>
      </c>
      <c r="D2076" s="17" t="s">
        <v>1822</v>
      </c>
      <c r="E2076" s="17" t="s">
        <v>4165</v>
      </c>
      <c r="F2076" s="16" t="s">
        <v>1823</v>
      </c>
      <c r="G2076" s="16" t="s">
        <v>1824</v>
      </c>
      <c r="H2076" s="16" t="s">
        <v>1825</v>
      </c>
      <c r="I2076" s="16" t="s">
        <v>4160</v>
      </c>
      <c r="J2076" s="16" t="s">
        <v>79</v>
      </c>
      <c r="K2076" s="16">
        <v>4395.7</v>
      </c>
      <c r="M2076" s="15" t="s">
        <v>83</v>
      </c>
      <c r="N2076" s="19">
        <v>45681.4952430556</v>
      </c>
    </row>
    <row r="2077" spans="1:14" x14ac:dyDescent="0.3">
      <c r="A2077" s="23" t="str">
        <f>VLOOKUP(C2077,销售员!A:C,3,0)</f>
        <v>沪浙</v>
      </c>
      <c r="B2077" s="29">
        <v>820790</v>
      </c>
      <c r="C2077" s="16" t="s">
        <v>1947</v>
      </c>
      <c r="D2077" s="17" t="s">
        <v>2502</v>
      </c>
      <c r="E2077" s="17" t="s">
        <v>4168</v>
      </c>
      <c r="F2077" s="16" t="s">
        <v>2503</v>
      </c>
      <c r="G2077" s="16" t="s">
        <v>2504</v>
      </c>
      <c r="H2077" s="16" t="s">
        <v>2505</v>
      </c>
      <c r="I2077" s="16" t="s">
        <v>4158</v>
      </c>
      <c r="J2077" s="16" t="s">
        <v>79</v>
      </c>
      <c r="K2077" s="16">
        <v>86564.7</v>
      </c>
      <c r="L2077" s="18">
        <v>90601.2</v>
      </c>
      <c r="M2077" s="15" t="s">
        <v>1262</v>
      </c>
      <c r="N2077" s="19">
        <v>45695.4273958333</v>
      </c>
    </row>
    <row r="2078" spans="1:14" x14ac:dyDescent="0.3">
      <c r="A2078" s="23" t="str">
        <f>VLOOKUP(C2078,销售员!A:C,3,0)</f>
        <v>沪浙</v>
      </c>
      <c r="B2078" s="29">
        <v>820790</v>
      </c>
      <c r="C2078" s="16" t="s">
        <v>1947</v>
      </c>
      <c r="D2078" s="17" t="s">
        <v>2502</v>
      </c>
      <c r="E2078" s="17" t="s">
        <v>4168</v>
      </c>
      <c r="F2078" s="16" t="s">
        <v>2503</v>
      </c>
      <c r="G2078" s="16" t="s">
        <v>2504</v>
      </c>
      <c r="H2078" s="16" t="s">
        <v>2505</v>
      </c>
      <c r="I2078" s="16" t="s">
        <v>4159</v>
      </c>
      <c r="J2078" s="16" t="s">
        <v>79</v>
      </c>
      <c r="K2078" s="16">
        <v>0</v>
      </c>
      <c r="M2078" s="15" t="s">
        <v>1262</v>
      </c>
      <c r="N2078" s="19">
        <v>45695.4273958333</v>
      </c>
    </row>
    <row r="2079" spans="1:14" x14ac:dyDescent="0.3">
      <c r="A2079" s="23" t="str">
        <f>VLOOKUP(C2079,销售员!A:C,3,0)</f>
        <v>沪浙</v>
      </c>
      <c r="B2079" s="29">
        <v>820790</v>
      </c>
      <c r="C2079" s="16" t="s">
        <v>1947</v>
      </c>
      <c r="D2079" s="17" t="s">
        <v>2502</v>
      </c>
      <c r="E2079" s="17" t="s">
        <v>4168</v>
      </c>
      <c r="F2079" s="16" t="s">
        <v>2503</v>
      </c>
      <c r="G2079" s="16" t="s">
        <v>2504</v>
      </c>
      <c r="H2079" s="16" t="s">
        <v>2505</v>
      </c>
      <c r="I2079" s="16" t="s">
        <v>4161</v>
      </c>
      <c r="J2079" s="16" t="s">
        <v>79</v>
      </c>
      <c r="K2079" s="16">
        <v>0</v>
      </c>
      <c r="M2079" s="15" t="s">
        <v>1262</v>
      </c>
      <c r="N2079" s="19">
        <v>45695.4273958333</v>
      </c>
    </row>
    <row r="2080" spans="1:14" x14ac:dyDescent="0.3">
      <c r="A2080" s="23" t="str">
        <f>VLOOKUP(C2080,销售员!A:C,3,0)</f>
        <v>沪浙</v>
      </c>
      <c r="B2080" s="29">
        <v>820790</v>
      </c>
      <c r="C2080" s="16" t="s">
        <v>1947</v>
      </c>
      <c r="D2080" s="17" t="s">
        <v>2502</v>
      </c>
      <c r="E2080" s="17" t="s">
        <v>4168</v>
      </c>
      <c r="F2080" s="16" t="s">
        <v>2503</v>
      </c>
      <c r="G2080" s="16" t="s">
        <v>2504</v>
      </c>
      <c r="H2080" s="16" t="s">
        <v>2505</v>
      </c>
      <c r="I2080" s="16" t="s">
        <v>4160</v>
      </c>
      <c r="J2080" s="16" t="s">
        <v>79</v>
      </c>
      <c r="K2080" s="16">
        <v>1318.5</v>
      </c>
      <c r="M2080" s="15" t="s">
        <v>1262</v>
      </c>
      <c r="N2080" s="19">
        <v>45695.4273958333</v>
      </c>
    </row>
    <row r="2081" spans="1:14" x14ac:dyDescent="0.3">
      <c r="A2081" s="23" t="str">
        <f>VLOOKUP(C2081,销售员!A:C,3,0)</f>
        <v>广深</v>
      </c>
      <c r="B2081" s="29">
        <v>820480</v>
      </c>
      <c r="C2081" s="16" t="s">
        <v>843</v>
      </c>
      <c r="D2081" s="17" t="s">
        <v>2292</v>
      </c>
      <c r="E2081" s="17" t="s">
        <v>4165</v>
      </c>
      <c r="F2081" s="16" t="s">
        <v>1823</v>
      </c>
      <c r="G2081" s="16" t="s">
        <v>2293</v>
      </c>
      <c r="H2081" s="16" t="s">
        <v>2294</v>
      </c>
      <c r="I2081" s="16" t="s">
        <v>4158</v>
      </c>
      <c r="J2081" s="16" t="s">
        <v>79</v>
      </c>
      <c r="K2081" s="16">
        <v>8141617.0999999996</v>
      </c>
      <c r="L2081" s="18">
        <v>11632865.630000001</v>
      </c>
      <c r="M2081" s="15" t="s">
        <v>83</v>
      </c>
      <c r="N2081" s="19">
        <v>45681.635914351798</v>
      </c>
    </row>
    <row r="2082" spans="1:14" x14ac:dyDescent="0.3">
      <c r="A2082" s="23" t="str">
        <f>VLOOKUP(C2082,销售员!A:C,3,0)</f>
        <v>广深</v>
      </c>
      <c r="B2082" s="29">
        <v>820480</v>
      </c>
      <c r="C2082" s="16" t="s">
        <v>843</v>
      </c>
      <c r="D2082" s="17" t="s">
        <v>2292</v>
      </c>
      <c r="E2082" s="17" t="s">
        <v>4165</v>
      </c>
      <c r="F2082" s="16" t="s">
        <v>1823</v>
      </c>
      <c r="G2082" s="16" t="s">
        <v>2293</v>
      </c>
      <c r="H2082" s="16" t="s">
        <v>2294</v>
      </c>
      <c r="I2082" s="16" t="s">
        <v>4159</v>
      </c>
      <c r="J2082" s="16" t="s">
        <v>79</v>
      </c>
      <c r="K2082" s="16">
        <v>2866318.86</v>
      </c>
      <c r="M2082" s="15" t="s">
        <v>83</v>
      </c>
      <c r="N2082" s="19">
        <v>45681.635914351798</v>
      </c>
    </row>
    <row r="2083" spans="1:14" x14ac:dyDescent="0.3">
      <c r="A2083" s="23" t="str">
        <f>VLOOKUP(C2083,销售员!A:C,3,0)</f>
        <v>广深</v>
      </c>
      <c r="B2083" s="29">
        <v>820480</v>
      </c>
      <c r="C2083" s="16" t="s">
        <v>843</v>
      </c>
      <c r="D2083" s="17" t="s">
        <v>2292</v>
      </c>
      <c r="E2083" s="17" t="s">
        <v>4165</v>
      </c>
      <c r="F2083" s="16" t="s">
        <v>1823</v>
      </c>
      <c r="G2083" s="16" t="s">
        <v>2293</v>
      </c>
      <c r="H2083" s="16" t="s">
        <v>2294</v>
      </c>
      <c r="I2083" s="16" t="s">
        <v>4161</v>
      </c>
      <c r="J2083" s="16" t="s">
        <v>79</v>
      </c>
      <c r="K2083" s="16">
        <v>105114.05</v>
      </c>
      <c r="M2083" s="15" t="s">
        <v>83</v>
      </c>
      <c r="N2083" s="19">
        <v>45681.635914351798</v>
      </c>
    </row>
    <row r="2084" spans="1:14" x14ac:dyDescent="0.3">
      <c r="A2084" s="23" t="str">
        <f>VLOOKUP(C2084,销售员!A:C,3,0)</f>
        <v>广深</v>
      </c>
      <c r="B2084" s="29">
        <v>820480</v>
      </c>
      <c r="C2084" s="16" t="s">
        <v>843</v>
      </c>
      <c r="D2084" s="17" t="s">
        <v>2292</v>
      </c>
      <c r="E2084" s="17" t="s">
        <v>4165</v>
      </c>
      <c r="F2084" s="16" t="s">
        <v>1823</v>
      </c>
      <c r="G2084" s="16" t="s">
        <v>2293</v>
      </c>
      <c r="H2084" s="16" t="s">
        <v>2294</v>
      </c>
      <c r="I2084" s="16" t="s">
        <v>4160</v>
      </c>
      <c r="J2084" s="16" t="s">
        <v>79</v>
      </c>
      <c r="K2084" s="16">
        <v>167601.07999999999</v>
      </c>
      <c r="M2084" s="15" t="s">
        <v>83</v>
      </c>
      <c r="N2084" s="19">
        <v>45681.635914351798</v>
      </c>
    </row>
    <row r="2085" spans="1:14" x14ac:dyDescent="0.3">
      <c r="A2085" s="23" t="str">
        <f>VLOOKUP(C2085,销售员!A:C,3,0)</f>
        <v>福建</v>
      </c>
      <c r="B2085" s="29">
        <v>819096</v>
      </c>
      <c r="C2085" s="16" t="s">
        <v>676</v>
      </c>
      <c r="D2085" s="17" t="s">
        <v>2298</v>
      </c>
      <c r="E2085" s="17" t="s">
        <v>4165</v>
      </c>
      <c r="F2085" s="16" t="s">
        <v>228</v>
      </c>
      <c r="G2085" s="16" t="s">
        <v>2299</v>
      </c>
      <c r="H2085" s="16" t="s">
        <v>2300</v>
      </c>
      <c r="I2085" s="16" t="s">
        <v>4158</v>
      </c>
      <c r="J2085" s="16" t="s">
        <v>79</v>
      </c>
      <c r="K2085" s="16">
        <v>57409.72</v>
      </c>
      <c r="L2085" s="18">
        <v>65775.41</v>
      </c>
      <c r="M2085" s="15" t="s">
        <v>94</v>
      </c>
      <c r="N2085" s="19">
        <v>45681.685092592597</v>
      </c>
    </row>
    <row r="2086" spans="1:14" x14ac:dyDescent="0.3">
      <c r="A2086" s="23" t="str">
        <f>VLOOKUP(C2086,销售员!A:C,3,0)</f>
        <v>福建</v>
      </c>
      <c r="B2086" s="29">
        <v>819096</v>
      </c>
      <c r="C2086" s="16" t="s">
        <v>676</v>
      </c>
      <c r="D2086" s="17" t="s">
        <v>2298</v>
      </c>
      <c r="E2086" s="17" t="s">
        <v>4165</v>
      </c>
      <c r="F2086" s="16" t="s">
        <v>228</v>
      </c>
      <c r="G2086" s="16" t="s">
        <v>2299</v>
      </c>
      <c r="H2086" s="16" t="s">
        <v>2300</v>
      </c>
      <c r="I2086" s="16" t="s">
        <v>4159</v>
      </c>
      <c r="J2086" s="16" t="s">
        <v>79</v>
      </c>
      <c r="K2086" s="16">
        <v>3741.15</v>
      </c>
      <c r="M2086" s="15" t="s">
        <v>94</v>
      </c>
      <c r="N2086" s="19">
        <v>45681.685092592597</v>
      </c>
    </row>
    <row r="2087" spans="1:14" x14ac:dyDescent="0.3">
      <c r="A2087" s="23" t="str">
        <f>VLOOKUP(C2087,销售员!A:C,3,0)</f>
        <v>福建</v>
      </c>
      <c r="B2087" s="29">
        <v>819096</v>
      </c>
      <c r="C2087" s="16" t="s">
        <v>676</v>
      </c>
      <c r="D2087" s="17" t="s">
        <v>2298</v>
      </c>
      <c r="E2087" s="17" t="s">
        <v>4165</v>
      </c>
      <c r="F2087" s="16" t="s">
        <v>228</v>
      </c>
      <c r="G2087" s="16" t="s">
        <v>2299</v>
      </c>
      <c r="H2087" s="16" t="s">
        <v>2300</v>
      </c>
      <c r="I2087" s="16" t="s">
        <v>4161</v>
      </c>
      <c r="J2087" s="16" t="s">
        <v>79</v>
      </c>
      <c r="K2087" s="16">
        <v>733.39</v>
      </c>
      <c r="M2087" s="15" t="s">
        <v>94</v>
      </c>
      <c r="N2087" s="19">
        <v>45681.685092592597</v>
      </c>
    </row>
    <row r="2088" spans="1:14" x14ac:dyDescent="0.3">
      <c r="A2088" s="23" t="str">
        <f>VLOOKUP(C2088,销售员!A:C,3,0)</f>
        <v>福建</v>
      </c>
      <c r="B2088" s="29">
        <v>819096</v>
      </c>
      <c r="C2088" s="16" t="s">
        <v>676</v>
      </c>
      <c r="D2088" s="17" t="s">
        <v>2298</v>
      </c>
      <c r="E2088" s="17" t="s">
        <v>4165</v>
      </c>
      <c r="F2088" s="16" t="s">
        <v>228</v>
      </c>
      <c r="G2088" s="16" t="s">
        <v>2299</v>
      </c>
      <c r="H2088" s="16" t="s">
        <v>2300</v>
      </c>
      <c r="I2088" s="16" t="s">
        <v>4160</v>
      </c>
      <c r="J2088" s="16" t="s">
        <v>79</v>
      </c>
      <c r="K2088" s="16">
        <v>931.22</v>
      </c>
      <c r="M2088" s="15" t="s">
        <v>94</v>
      </c>
      <c r="N2088" s="19">
        <v>45681.685092592597</v>
      </c>
    </row>
    <row r="2089" spans="1:14" x14ac:dyDescent="0.3">
      <c r="A2089" s="23" t="str">
        <f>VLOOKUP(C2089,销售员!A:C,3,0)</f>
        <v>黑吉辽</v>
      </c>
      <c r="B2089" s="29">
        <v>820500</v>
      </c>
      <c r="C2089" s="16" t="s">
        <v>955</v>
      </c>
      <c r="D2089" s="17" t="s">
        <v>2303</v>
      </c>
      <c r="E2089" s="17" t="s">
        <v>4165</v>
      </c>
      <c r="F2089" s="16" t="s">
        <v>2304</v>
      </c>
      <c r="G2089" s="16" t="s">
        <v>2305</v>
      </c>
      <c r="H2089" s="16" t="s">
        <v>2306</v>
      </c>
      <c r="I2089" s="16" t="s">
        <v>4158</v>
      </c>
      <c r="J2089" s="16" t="s">
        <v>79</v>
      </c>
      <c r="K2089" s="16">
        <v>113954.04</v>
      </c>
      <c r="L2089" s="18">
        <v>132554.74</v>
      </c>
      <c r="M2089" s="15" t="s">
        <v>127</v>
      </c>
      <c r="N2089" s="19">
        <v>45681.712662037004</v>
      </c>
    </row>
    <row r="2090" spans="1:14" x14ac:dyDescent="0.3">
      <c r="A2090" s="23" t="str">
        <f>VLOOKUP(C2090,销售员!A:C,3,0)</f>
        <v>黑吉辽</v>
      </c>
      <c r="B2090" s="29">
        <v>820500</v>
      </c>
      <c r="C2090" s="16" t="s">
        <v>955</v>
      </c>
      <c r="D2090" s="17" t="s">
        <v>2303</v>
      </c>
      <c r="E2090" s="17" t="s">
        <v>4165</v>
      </c>
      <c r="F2090" s="16" t="s">
        <v>2304</v>
      </c>
      <c r="G2090" s="16" t="s">
        <v>2305</v>
      </c>
      <c r="H2090" s="16" t="s">
        <v>2306</v>
      </c>
      <c r="I2090" s="16" t="s">
        <v>4159</v>
      </c>
      <c r="J2090" s="16" t="s">
        <v>79</v>
      </c>
      <c r="K2090" s="16">
        <v>9287.7199999999993</v>
      </c>
      <c r="M2090" s="15" t="s">
        <v>127</v>
      </c>
      <c r="N2090" s="19">
        <v>45681.712662037004</v>
      </c>
    </row>
    <row r="2091" spans="1:14" x14ac:dyDescent="0.3">
      <c r="A2091" s="23" t="str">
        <f>VLOOKUP(C2091,销售员!A:C,3,0)</f>
        <v>黑吉辽</v>
      </c>
      <c r="B2091" s="29">
        <v>820500</v>
      </c>
      <c r="C2091" s="16" t="s">
        <v>955</v>
      </c>
      <c r="D2091" s="17" t="s">
        <v>2303</v>
      </c>
      <c r="E2091" s="17" t="s">
        <v>4165</v>
      </c>
      <c r="F2091" s="16" t="s">
        <v>2304</v>
      </c>
      <c r="G2091" s="16" t="s">
        <v>2305</v>
      </c>
      <c r="H2091" s="16" t="s">
        <v>2306</v>
      </c>
      <c r="I2091" s="16" t="s">
        <v>4161</v>
      </c>
      <c r="J2091" s="16" t="s">
        <v>79</v>
      </c>
      <c r="K2091" s="16">
        <v>1470.8</v>
      </c>
      <c r="M2091" s="15" t="s">
        <v>127</v>
      </c>
      <c r="N2091" s="19">
        <v>45681.712662037004</v>
      </c>
    </row>
    <row r="2092" spans="1:14" x14ac:dyDescent="0.3">
      <c r="A2092" s="23" t="str">
        <f>VLOOKUP(C2092,销售员!A:C,3,0)</f>
        <v>黑吉辽</v>
      </c>
      <c r="B2092" s="29">
        <v>820500</v>
      </c>
      <c r="C2092" s="16" t="s">
        <v>955</v>
      </c>
      <c r="D2092" s="17" t="s">
        <v>2303</v>
      </c>
      <c r="E2092" s="17" t="s">
        <v>4165</v>
      </c>
      <c r="F2092" s="16" t="s">
        <v>2304</v>
      </c>
      <c r="G2092" s="16" t="s">
        <v>2305</v>
      </c>
      <c r="H2092" s="16" t="s">
        <v>2306</v>
      </c>
      <c r="I2092" s="16" t="s">
        <v>4160</v>
      </c>
      <c r="J2092" s="16" t="s">
        <v>79</v>
      </c>
      <c r="K2092" s="16">
        <v>1876.62</v>
      </c>
      <c r="M2092" s="15" t="s">
        <v>127</v>
      </c>
      <c r="N2092" s="19">
        <v>45681.712662037004</v>
      </c>
    </row>
    <row r="2093" spans="1:14" x14ac:dyDescent="0.3">
      <c r="A2093" s="23" t="str">
        <f>VLOOKUP(C2093,销售员!A:C,3,0)</f>
        <v>京津冀</v>
      </c>
      <c r="B2093" s="29">
        <v>820501</v>
      </c>
      <c r="C2093" s="16" t="s">
        <v>485</v>
      </c>
      <c r="D2093" s="17" t="s">
        <v>628</v>
      </c>
      <c r="E2093" s="17" t="s">
        <v>4165</v>
      </c>
      <c r="F2093" s="16" t="s">
        <v>629</v>
      </c>
      <c r="G2093" s="16" t="s">
        <v>630</v>
      </c>
      <c r="H2093" s="16" t="s">
        <v>631</v>
      </c>
      <c r="I2093" s="16" t="s">
        <v>4158</v>
      </c>
      <c r="J2093" s="16" t="s">
        <v>79</v>
      </c>
      <c r="K2093" s="16">
        <v>55974.16</v>
      </c>
      <c r="L2093" s="18">
        <v>63012.34</v>
      </c>
      <c r="M2093" s="15" t="s">
        <v>127</v>
      </c>
      <c r="N2093" s="19">
        <v>45681.713495370401</v>
      </c>
    </row>
    <row r="2094" spans="1:14" x14ac:dyDescent="0.3">
      <c r="A2094" s="23" t="str">
        <f>VLOOKUP(C2094,销售员!A:C,3,0)</f>
        <v>京津冀</v>
      </c>
      <c r="B2094" s="29">
        <v>820501</v>
      </c>
      <c r="C2094" s="16" t="s">
        <v>485</v>
      </c>
      <c r="D2094" s="17" t="s">
        <v>628</v>
      </c>
      <c r="E2094" s="17" t="s">
        <v>4165</v>
      </c>
      <c r="F2094" s="16" t="s">
        <v>629</v>
      </c>
      <c r="G2094" s="16" t="s">
        <v>630</v>
      </c>
      <c r="H2094" s="16" t="s">
        <v>631</v>
      </c>
      <c r="I2094" s="16" t="s">
        <v>4159</v>
      </c>
      <c r="J2094" s="16" t="s">
        <v>79</v>
      </c>
      <c r="K2094" s="16">
        <v>2562.71</v>
      </c>
      <c r="M2094" s="15" t="s">
        <v>127</v>
      </c>
      <c r="N2094" s="19">
        <v>45681.713495370401</v>
      </c>
    </row>
    <row r="2095" spans="1:14" x14ac:dyDescent="0.3">
      <c r="A2095" s="23" t="str">
        <f>VLOOKUP(C2095,销售员!A:C,3,0)</f>
        <v>京津冀</v>
      </c>
      <c r="B2095" s="29">
        <v>820501</v>
      </c>
      <c r="C2095" s="16" t="s">
        <v>485</v>
      </c>
      <c r="D2095" s="17" t="s">
        <v>628</v>
      </c>
      <c r="E2095" s="17" t="s">
        <v>4165</v>
      </c>
      <c r="F2095" s="16" t="s">
        <v>629</v>
      </c>
      <c r="G2095" s="16" t="s">
        <v>630</v>
      </c>
      <c r="H2095" s="16" t="s">
        <v>631</v>
      </c>
      <c r="I2095" s="16" t="s">
        <v>4161</v>
      </c>
      <c r="J2095" s="16" t="s">
        <v>79</v>
      </c>
      <c r="K2095" s="16">
        <v>748.48</v>
      </c>
      <c r="M2095" s="15" t="s">
        <v>127</v>
      </c>
      <c r="N2095" s="19">
        <v>45681.713495370401</v>
      </c>
    </row>
    <row r="2096" spans="1:14" x14ac:dyDescent="0.3">
      <c r="A2096" s="23" t="str">
        <f>VLOOKUP(C2096,销售员!A:C,3,0)</f>
        <v>京津冀</v>
      </c>
      <c r="B2096" s="29">
        <v>820501</v>
      </c>
      <c r="C2096" s="16" t="s">
        <v>485</v>
      </c>
      <c r="D2096" s="17" t="s">
        <v>628</v>
      </c>
      <c r="E2096" s="17" t="s">
        <v>4165</v>
      </c>
      <c r="F2096" s="16" t="s">
        <v>629</v>
      </c>
      <c r="G2096" s="16" t="s">
        <v>630</v>
      </c>
      <c r="H2096" s="16" t="s">
        <v>631</v>
      </c>
      <c r="I2096" s="16" t="s">
        <v>4160</v>
      </c>
      <c r="J2096" s="16" t="s">
        <v>79</v>
      </c>
      <c r="K2096" s="16">
        <v>891.43</v>
      </c>
      <c r="M2096" s="15" t="s">
        <v>127</v>
      </c>
      <c r="N2096" s="19">
        <v>45681.713495370401</v>
      </c>
    </row>
    <row r="2097" spans="1:14" x14ac:dyDescent="0.3">
      <c r="A2097" s="23" t="str">
        <f>VLOOKUP(C2097,销售员!A:C,3,0)</f>
        <v>沪浙</v>
      </c>
      <c r="B2097" s="29">
        <v>820538</v>
      </c>
      <c r="C2097" s="16" t="s">
        <v>604</v>
      </c>
      <c r="D2097" s="17" t="s">
        <v>2466</v>
      </c>
      <c r="E2097" s="17" t="s">
        <v>4165</v>
      </c>
      <c r="F2097" s="16" t="s">
        <v>2255</v>
      </c>
      <c r="G2097" s="16" t="s">
        <v>2467</v>
      </c>
      <c r="H2097" s="16" t="s">
        <v>2468</v>
      </c>
      <c r="I2097" s="16" t="s">
        <v>4158</v>
      </c>
      <c r="J2097" s="16" t="s">
        <v>79</v>
      </c>
      <c r="K2097" s="16">
        <v>132661.85</v>
      </c>
      <c r="L2097" s="18">
        <v>145496.64000000001</v>
      </c>
      <c r="M2097" s="15" t="s">
        <v>1262</v>
      </c>
      <c r="N2097" s="19">
        <v>45693.441817129598</v>
      </c>
    </row>
    <row r="2098" spans="1:14" x14ac:dyDescent="0.3">
      <c r="A2098" s="23" t="str">
        <f>VLOOKUP(C2098,销售员!A:C,3,0)</f>
        <v>沪浙</v>
      </c>
      <c r="B2098" s="29">
        <v>820538</v>
      </c>
      <c r="C2098" s="16" t="s">
        <v>604</v>
      </c>
      <c r="D2098" s="17" t="s">
        <v>2466</v>
      </c>
      <c r="E2098" s="17" t="s">
        <v>4165</v>
      </c>
      <c r="F2098" s="16" t="s">
        <v>2255</v>
      </c>
      <c r="G2098" s="16" t="s">
        <v>2467</v>
      </c>
      <c r="H2098" s="16" t="s">
        <v>2468</v>
      </c>
      <c r="I2098" s="16" t="s">
        <v>4159</v>
      </c>
      <c r="J2098" s="16" t="s">
        <v>79</v>
      </c>
      <c r="K2098" s="16">
        <v>2683.63</v>
      </c>
      <c r="M2098" s="15" t="s">
        <v>1262</v>
      </c>
      <c r="N2098" s="19">
        <v>45693.441817129598</v>
      </c>
    </row>
    <row r="2099" spans="1:14" x14ac:dyDescent="0.3">
      <c r="A2099" s="23" t="str">
        <f>VLOOKUP(C2099,销售员!A:C,3,0)</f>
        <v>沪浙</v>
      </c>
      <c r="B2099" s="29">
        <v>820538</v>
      </c>
      <c r="C2099" s="16" t="s">
        <v>604</v>
      </c>
      <c r="D2099" s="17" t="s">
        <v>2466</v>
      </c>
      <c r="E2099" s="17" t="s">
        <v>4165</v>
      </c>
      <c r="F2099" s="16" t="s">
        <v>2255</v>
      </c>
      <c r="G2099" s="16" t="s">
        <v>2467</v>
      </c>
      <c r="H2099" s="16" t="s">
        <v>2468</v>
      </c>
      <c r="I2099" s="16" t="s">
        <v>4161</v>
      </c>
      <c r="J2099" s="16" t="s">
        <v>79</v>
      </c>
      <c r="K2099" s="16">
        <v>1542.59</v>
      </c>
      <c r="M2099" s="15" t="s">
        <v>1262</v>
      </c>
      <c r="N2099" s="19">
        <v>45693.441817129598</v>
      </c>
    </row>
    <row r="2100" spans="1:14" x14ac:dyDescent="0.3">
      <c r="A2100" s="23" t="str">
        <f>VLOOKUP(C2100,销售员!A:C,3,0)</f>
        <v>沪浙</v>
      </c>
      <c r="B2100" s="29">
        <v>820538</v>
      </c>
      <c r="C2100" s="16" t="s">
        <v>604</v>
      </c>
      <c r="D2100" s="17" t="s">
        <v>2466</v>
      </c>
      <c r="E2100" s="17" t="s">
        <v>4165</v>
      </c>
      <c r="F2100" s="16" t="s">
        <v>2255</v>
      </c>
      <c r="G2100" s="16" t="s">
        <v>2467</v>
      </c>
      <c r="H2100" s="16" t="s">
        <v>2468</v>
      </c>
      <c r="I2100" s="16" t="s">
        <v>4160</v>
      </c>
      <c r="J2100" s="16" t="s">
        <v>79</v>
      </c>
      <c r="K2100" s="16">
        <v>2061.17</v>
      </c>
      <c r="M2100" s="15" t="s">
        <v>1262</v>
      </c>
      <c r="N2100" s="19">
        <v>45693.441817129598</v>
      </c>
    </row>
    <row r="2101" spans="1:14" x14ac:dyDescent="0.3">
      <c r="A2101" s="23" t="str">
        <f>VLOOKUP(C2101,销售员!A:C,3,0)</f>
        <v>黑吉辽</v>
      </c>
      <c r="B2101" s="29">
        <v>820546</v>
      </c>
      <c r="C2101" s="16" t="s">
        <v>569</v>
      </c>
      <c r="D2101" s="17" t="s">
        <v>2314</v>
      </c>
      <c r="E2101" s="17" t="s">
        <v>4165</v>
      </c>
      <c r="F2101" s="16" t="s">
        <v>2315</v>
      </c>
      <c r="G2101" s="16" t="s">
        <v>2316</v>
      </c>
      <c r="H2101" s="16" t="s">
        <v>2317</v>
      </c>
      <c r="I2101" s="16" t="s">
        <v>4158</v>
      </c>
      <c r="J2101" s="16" t="s">
        <v>79</v>
      </c>
      <c r="K2101" s="16">
        <v>2621897.04</v>
      </c>
      <c r="L2101" s="18">
        <v>3011372.84</v>
      </c>
      <c r="M2101" s="15" t="s">
        <v>127</v>
      </c>
      <c r="N2101" s="19">
        <v>45693.445185185199</v>
      </c>
    </row>
    <row r="2102" spans="1:14" x14ac:dyDescent="0.3">
      <c r="A2102" s="23" t="str">
        <f>VLOOKUP(C2102,销售员!A:C,3,0)</f>
        <v>黑吉辽</v>
      </c>
      <c r="B2102" s="29">
        <v>820546</v>
      </c>
      <c r="C2102" s="16" t="s">
        <v>569</v>
      </c>
      <c r="D2102" s="17" t="s">
        <v>2314</v>
      </c>
      <c r="E2102" s="17" t="s">
        <v>4165</v>
      </c>
      <c r="F2102" s="16" t="s">
        <v>2315</v>
      </c>
      <c r="G2102" s="16" t="s">
        <v>2316</v>
      </c>
      <c r="H2102" s="16" t="s">
        <v>2317</v>
      </c>
      <c r="I2102" s="16" t="s">
        <v>4159</v>
      </c>
      <c r="J2102" s="16" t="s">
        <v>79</v>
      </c>
      <c r="K2102" s="16">
        <v>177521.92000000001</v>
      </c>
      <c r="M2102" s="15" t="s">
        <v>127</v>
      </c>
      <c r="N2102" s="19">
        <v>45693.445185185199</v>
      </c>
    </row>
    <row r="2103" spans="1:14" x14ac:dyDescent="0.3">
      <c r="A2103" s="23" t="str">
        <f>VLOOKUP(C2103,销售员!A:C,3,0)</f>
        <v>黑吉辽</v>
      </c>
      <c r="B2103" s="29">
        <v>820546</v>
      </c>
      <c r="C2103" s="16" t="s">
        <v>569</v>
      </c>
      <c r="D2103" s="17" t="s">
        <v>2314</v>
      </c>
      <c r="E2103" s="17" t="s">
        <v>4165</v>
      </c>
      <c r="F2103" s="16" t="s">
        <v>2315</v>
      </c>
      <c r="G2103" s="16" t="s">
        <v>2316</v>
      </c>
      <c r="H2103" s="16" t="s">
        <v>2317</v>
      </c>
      <c r="I2103" s="16" t="s">
        <v>4161</v>
      </c>
      <c r="J2103" s="16" t="s">
        <v>79</v>
      </c>
      <c r="K2103" s="16">
        <v>33806.800000000003</v>
      </c>
      <c r="M2103" s="15" t="s">
        <v>127</v>
      </c>
      <c r="N2103" s="19">
        <v>45693.445185185199</v>
      </c>
    </row>
    <row r="2104" spans="1:14" x14ac:dyDescent="0.3">
      <c r="A2104" s="23" t="str">
        <f>VLOOKUP(C2104,销售员!A:C,3,0)</f>
        <v>黑吉辽</v>
      </c>
      <c r="B2104" s="29">
        <v>820546</v>
      </c>
      <c r="C2104" s="16" t="s">
        <v>569</v>
      </c>
      <c r="D2104" s="17" t="s">
        <v>2314</v>
      </c>
      <c r="E2104" s="17" t="s">
        <v>4165</v>
      </c>
      <c r="F2104" s="16" t="s">
        <v>2315</v>
      </c>
      <c r="G2104" s="16" t="s">
        <v>2316</v>
      </c>
      <c r="H2104" s="16" t="s">
        <v>2317</v>
      </c>
      <c r="I2104" s="16" t="s">
        <v>4160</v>
      </c>
      <c r="J2104" s="16" t="s">
        <v>79</v>
      </c>
      <c r="K2104" s="16">
        <v>42632.800000000003</v>
      </c>
      <c r="M2104" s="15" t="s">
        <v>127</v>
      </c>
      <c r="N2104" s="19">
        <v>45693.445185185199</v>
      </c>
    </row>
    <row r="2105" spans="1:14" x14ac:dyDescent="0.3">
      <c r="A2105" s="23" t="str">
        <f>VLOOKUP(C2105,销售员!A:C,3,0)</f>
        <v>苏皖</v>
      </c>
      <c r="B2105" s="29">
        <v>820547</v>
      </c>
      <c r="C2105" s="16" t="s">
        <v>632</v>
      </c>
      <c r="D2105" s="17" t="s">
        <v>2320</v>
      </c>
      <c r="E2105" s="17" t="s">
        <v>4168</v>
      </c>
      <c r="F2105" s="16" t="s">
        <v>2321</v>
      </c>
      <c r="G2105" s="16" t="s">
        <v>2322</v>
      </c>
      <c r="H2105" s="16" t="s">
        <v>2323</v>
      </c>
      <c r="I2105" s="16" t="s">
        <v>4158</v>
      </c>
      <c r="J2105" s="16" t="s">
        <v>79</v>
      </c>
      <c r="K2105" s="16">
        <v>80691.72</v>
      </c>
      <c r="L2105" s="18">
        <v>84456.960000000006</v>
      </c>
      <c r="M2105" s="15" t="s">
        <v>83</v>
      </c>
      <c r="N2105" s="19">
        <v>45693.447268518503</v>
      </c>
    </row>
    <row r="2106" spans="1:14" x14ac:dyDescent="0.3">
      <c r="A2106" s="23" t="str">
        <f>VLOOKUP(C2106,销售员!A:C,3,0)</f>
        <v>苏皖</v>
      </c>
      <c r="B2106" s="29">
        <v>820547</v>
      </c>
      <c r="C2106" s="16" t="s">
        <v>632</v>
      </c>
      <c r="D2106" s="17" t="s">
        <v>2320</v>
      </c>
      <c r="E2106" s="17" t="s">
        <v>4168</v>
      </c>
      <c r="F2106" s="16" t="s">
        <v>2321</v>
      </c>
      <c r="G2106" s="16" t="s">
        <v>2322</v>
      </c>
      <c r="H2106" s="16" t="s">
        <v>2323</v>
      </c>
      <c r="I2106" s="16" t="s">
        <v>4159</v>
      </c>
      <c r="J2106" s="16" t="s">
        <v>79</v>
      </c>
      <c r="K2106" s="16">
        <v>0</v>
      </c>
      <c r="M2106" s="15" t="s">
        <v>83</v>
      </c>
      <c r="N2106" s="19">
        <v>45693.447268518503</v>
      </c>
    </row>
    <row r="2107" spans="1:14" x14ac:dyDescent="0.3">
      <c r="A2107" s="23" t="str">
        <f>VLOOKUP(C2107,销售员!A:C,3,0)</f>
        <v>苏皖</v>
      </c>
      <c r="B2107" s="29">
        <v>820547</v>
      </c>
      <c r="C2107" s="16" t="s">
        <v>632</v>
      </c>
      <c r="D2107" s="17" t="s">
        <v>2320</v>
      </c>
      <c r="E2107" s="17" t="s">
        <v>4168</v>
      </c>
      <c r="F2107" s="16" t="s">
        <v>2321</v>
      </c>
      <c r="G2107" s="16" t="s">
        <v>2322</v>
      </c>
      <c r="H2107" s="16" t="s">
        <v>2323</v>
      </c>
      <c r="I2107" s="16" t="s">
        <v>4161</v>
      </c>
      <c r="J2107" s="16" t="s">
        <v>79</v>
      </c>
      <c r="K2107" s="16">
        <v>0</v>
      </c>
      <c r="M2107" s="15" t="s">
        <v>83</v>
      </c>
      <c r="N2107" s="19">
        <v>45693.447268518503</v>
      </c>
    </row>
    <row r="2108" spans="1:14" x14ac:dyDescent="0.3">
      <c r="A2108" s="23" t="str">
        <f>VLOOKUP(C2108,销售员!A:C,3,0)</f>
        <v>苏皖</v>
      </c>
      <c r="B2108" s="29">
        <v>820547</v>
      </c>
      <c r="C2108" s="16" t="s">
        <v>632</v>
      </c>
      <c r="D2108" s="17" t="s">
        <v>2320</v>
      </c>
      <c r="E2108" s="17" t="s">
        <v>4168</v>
      </c>
      <c r="F2108" s="16" t="s">
        <v>2321</v>
      </c>
      <c r="G2108" s="16" t="s">
        <v>2322</v>
      </c>
      <c r="H2108" s="16" t="s">
        <v>2323</v>
      </c>
      <c r="I2108" s="16" t="s">
        <v>4160</v>
      </c>
      <c r="J2108" s="16" t="s">
        <v>79</v>
      </c>
      <c r="K2108" s="16">
        <v>1230.3800000000001</v>
      </c>
      <c r="M2108" s="15" t="s">
        <v>83</v>
      </c>
      <c r="N2108" s="19">
        <v>45693.447268518503</v>
      </c>
    </row>
    <row r="2109" spans="1:14" x14ac:dyDescent="0.3">
      <c r="A2109" s="23" t="str">
        <f>VLOOKUP(C2109,销售员!A:C,3,0)</f>
        <v>京津冀</v>
      </c>
      <c r="B2109" s="29">
        <v>820555</v>
      </c>
      <c r="C2109" s="16" t="s">
        <v>415</v>
      </c>
      <c r="D2109" s="17" t="s">
        <v>2326</v>
      </c>
      <c r="E2109" s="17" t="s">
        <v>4165</v>
      </c>
      <c r="F2109" s="16" t="s">
        <v>2327</v>
      </c>
      <c r="G2109" s="16" t="s">
        <v>2328</v>
      </c>
      <c r="H2109" s="16" t="s">
        <v>2329</v>
      </c>
      <c r="I2109" s="16" t="s">
        <v>4158</v>
      </c>
      <c r="J2109" s="16" t="s">
        <v>79</v>
      </c>
      <c r="K2109" s="16">
        <v>36549.69</v>
      </c>
      <c r="L2109" s="18">
        <v>45024.97</v>
      </c>
      <c r="M2109" s="15" t="s">
        <v>127</v>
      </c>
      <c r="N2109" s="19">
        <v>45693.4686574074</v>
      </c>
    </row>
    <row r="2110" spans="1:14" x14ac:dyDescent="0.3">
      <c r="A2110" s="23" t="str">
        <f>VLOOKUP(C2110,销售员!A:C,3,0)</f>
        <v>京津冀</v>
      </c>
      <c r="B2110" s="29">
        <v>820555</v>
      </c>
      <c r="C2110" s="16" t="s">
        <v>415</v>
      </c>
      <c r="D2110" s="17" t="s">
        <v>2326</v>
      </c>
      <c r="E2110" s="17" t="s">
        <v>4165</v>
      </c>
      <c r="F2110" s="16" t="s">
        <v>2327</v>
      </c>
      <c r="G2110" s="16" t="s">
        <v>2328</v>
      </c>
      <c r="H2110" s="16" t="s">
        <v>2329</v>
      </c>
      <c r="I2110" s="16" t="s">
        <v>4159</v>
      </c>
      <c r="J2110" s="16" t="s">
        <v>79</v>
      </c>
      <c r="K2110" s="16">
        <v>5429.06</v>
      </c>
      <c r="M2110" s="15" t="s">
        <v>127</v>
      </c>
      <c r="N2110" s="19">
        <v>45693.4686574074</v>
      </c>
    </row>
    <row r="2111" spans="1:14" x14ac:dyDescent="0.3">
      <c r="A2111" s="23" t="str">
        <f>VLOOKUP(C2111,销售员!A:C,3,0)</f>
        <v>京津冀</v>
      </c>
      <c r="B2111" s="29">
        <v>820555</v>
      </c>
      <c r="C2111" s="16" t="s">
        <v>415</v>
      </c>
      <c r="D2111" s="17" t="s">
        <v>2326</v>
      </c>
      <c r="E2111" s="17" t="s">
        <v>4165</v>
      </c>
      <c r="F2111" s="16" t="s">
        <v>2327</v>
      </c>
      <c r="G2111" s="16" t="s">
        <v>2328</v>
      </c>
      <c r="H2111" s="16" t="s">
        <v>2329</v>
      </c>
      <c r="I2111" s="16" t="s">
        <v>4161</v>
      </c>
      <c r="J2111" s="16" t="s">
        <v>79</v>
      </c>
      <c r="K2111" s="16">
        <v>380.81</v>
      </c>
      <c r="M2111" s="15" t="s">
        <v>127</v>
      </c>
      <c r="N2111" s="19">
        <v>45693.4686574074</v>
      </c>
    </row>
    <row r="2112" spans="1:14" x14ac:dyDescent="0.3">
      <c r="A2112" s="23" t="str">
        <f>VLOOKUP(C2112,销售员!A:C,3,0)</f>
        <v>京津冀</v>
      </c>
      <c r="B2112" s="29">
        <v>820555</v>
      </c>
      <c r="C2112" s="16" t="s">
        <v>415</v>
      </c>
      <c r="D2112" s="17" t="s">
        <v>2326</v>
      </c>
      <c r="E2112" s="17" t="s">
        <v>4165</v>
      </c>
      <c r="F2112" s="16" t="s">
        <v>2327</v>
      </c>
      <c r="G2112" s="16" t="s">
        <v>2328</v>
      </c>
      <c r="H2112" s="16" t="s">
        <v>2329</v>
      </c>
      <c r="I2112" s="16" t="s">
        <v>4160</v>
      </c>
      <c r="J2112" s="16" t="s">
        <v>79</v>
      </c>
      <c r="K2112" s="16">
        <v>639.27</v>
      </c>
      <c r="M2112" s="15" t="s">
        <v>127</v>
      </c>
      <c r="N2112" s="19">
        <v>45693.4686574074</v>
      </c>
    </row>
    <row r="2113" spans="1:14" x14ac:dyDescent="0.3">
      <c r="A2113" s="23" t="str">
        <f>VLOOKUP(C2113,销售员!A:C,3,0)</f>
        <v>京津冀</v>
      </c>
      <c r="B2113" s="29">
        <v>820559</v>
      </c>
      <c r="C2113" s="16" t="s">
        <v>692</v>
      </c>
      <c r="D2113" s="17" t="s">
        <v>808</v>
      </c>
      <c r="E2113" s="17" t="s">
        <v>4165</v>
      </c>
      <c r="F2113" s="16" t="s">
        <v>809</v>
      </c>
      <c r="G2113" s="16" t="s">
        <v>810</v>
      </c>
      <c r="H2113" s="16" t="s">
        <v>811</v>
      </c>
      <c r="I2113" s="16" t="s">
        <v>4158</v>
      </c>
      <c r="J2113" s="16" t="s">
        <v>79</v>
      </c>
      <c r="K2113" s="16">
        <v>94378.3</v>
      </c>
      <c r="L2113" s="18">
        <v>101579.1</v>
      </c>
      <c r="M2113" s="15" t="s">
        <v>127</v>
      </c>
      <c r="N2113" s="19">
        <v>45693.479803240698</v>
      </c>
    </row>
    <row r="2114" spans="1:14" x14ac:dyDescent="0.3">
      <c r="A2114" s="23" t="str">
        <f>VLOOKUP(C2114,销售员!A:C,3,0)</f>
        <v>京津冀</v>
      </c>
      <c r="B2114" s="29">
        <v>820559</v>
      </c>
      <c r="C2114" s="16" t="s">
        <v>692</v>
      </c>
      <c r="D2114" s="17" t="s">
        <v>808</v>
      </c>
      <c r="E2114" s="17" t="s">
        <v>4165</v>
      </c>
      <c r="F2114" s="16" t="s">
        <v>809</v>
      </c>
      <c r="G2114" s="16" t="s">
        <v>810</v>
      </c>
      <c r="H2114" s="16" t="s">
        <v>811</v>
      </c>
      <c r="I2114" s="16" t="s">
        <v>4159</v>
      </c>
      <c r="J2114" s="16" t="s">
        <v>79</v>
      </c>
      <c r="K2114" s="16">
        <v>0</v>
      </c>
      <c r="M2114" s="15" t="s">
        <v>127</v>
      </c>
      <c r="N2114" s="19">
        <v>45693.479803240698</v>
      </c>
    </row>
    <row r="2115" spans="1:14" x14ac:dyDescent="0.3">
      <c r="A2115" s="23" t="str">
        <f>VLOOKUP(C2115,销售员!A:C,3,0)</f>
        <v>京津冀</v>
      </c>
      <c r="B2115" s="29">
        <v>820559</v>
      </c>
      <c r="C2115" s="16" t="s">
        <v>692</v>
      </c>
      <c r="D2115" s="17" t="s">
        <v>808</v>
      </c>
      <c r="E2115" s="17" t="s">
        <v>4165</v>
      </c>
      <c r="F2115" s="16" t="s">
        <v>809</v>
      </c>
      <c r="G2115" s="16" t="s">
        <v>810</v>
      </c>
      <c r="H2115" s="16" t="s">
        <v>811</v>
      </c>
      <c r="I2115" s="16" t="s">
        <v>4161</v>
      </c>
      <c r="J2115" s="16" t="s">
        <v>79</v>
      </c>
      <c r="K2115" s="16">
        <v>1191.9000000000001</v>
      </c>
      <c r="M2115" s="15" t="s">
        <v>127</v>
      </c>
      <c r="N2115" s="19">
        <v>45693.479803240698</v>
      </c>
    </row>
    <row r="2116" spans="1:14" x14ac:dyDescent="0.3">
      <c r="A2116" s="23" t="str">
        <f>VLOOKUP(C2116,销售员!A:C,3,0)</f>
        <v>京津冀</v>
      </c>
      <c r="B2116" s="29">
        <v>820559</v>
      </c>
      <c r="C2116" s="16" t="s">
        <v>692</v>
      </c>
      <c r="D2116" s="17" t="s">
        <v>808</v>
      </c>
      <c r="E2116" s="17" t="s">
        <v>4165</v>
      </c>
      <c r="F2116" s="16" t="s">
        <v>809</v>
      </c>
      <c r="G2116" s="16" t="s">
        <v>810</v>
      </c>
      <c r="H2116" s="16" t="s">
        <v>811</v>
      </c>
      <c r="I2116" s="16" t="s">
        <v>4160</v>
      </c>
      <c r="J2116" s="16" t="s">
        <v>79</v>
      </c>
      <c r="K2116" s="16">
        <v>1437.6</v>
      </c>
      <c r="M2116" s="15" t="s">
        <v>127</v>
      </c>
      <c r="N2116" s="19">
        <v>45693.479803240698</v>
      </c>
    </row>
    <row r="2117" spans="1:14" x14ac:dyDescent="0.3">
      <c r="A2117" s="23" t="str">
        <f>VLOOKUP(C2117,销售员!A:C,3,0)</f>
        <v>湘桂琼</v>
      </c>
      <c r="B2117" s="29">
        <v>820554</v>
      </c>
      <c r="C2117" s="16" t="s">
        <v>1901</v>
      </c>
      <c r="D2117" s="17" t="s">
        <v>1902</v>
      </c>
      <c r="E2117" s="17" t="s">
        <v>4165</v>
      </c>
      <c r="F2117" s="16" t="s">
        <v>1903</v>
      </c>
      <c r="G2117" s="16" t="s">
        <v>1904</v>
      </c>
      <c r="H2117" s="16" t="s">
        <v>1905</v>
      </c>
      <c r="I2117" s="16" t="s">
        <v>4158</v>
      </c>
      <c r="J2117" s="16" t="s">
        <v>79</v>
      </c>
      <c r="K2117" s="16">
        <v>5180636.2699999996</v>
      </c>
      <c r="L2117" s="18">
        <v>6440635.1200000001</v>
      </c>
      <c r="M2117" s="15" t="s">
        <v>83</v>
      </c>
      <c r="N2117" s="19">
        <v>45693.487418981502</v>
      </c>
    </row>
    <row r="2118" spans="1:14" x14ac:dyDescent="0.3">
      <c r="A2118" s="23" t="str">
        <f>VLOOKUP(C2118,销售员!A:C,3,0)</f>
        <v>湘桂琼</v>
      </c>
      <c r="B2118" s="29">
        <v>820554</v>
      </c>
      <c r="C2118" s="16" t="s">
        <v>1901</v>
      </c>
      <c r="D2118" s="17" t="s">
        <v>1902</v>
      </c>
      <c r="E2118" s="17" t="s">
        <v>4165</v>
      </c>
      <c r="F2118" s="16" t="s">
        <v>1903</v>
      </c>
      <c r="G2118" s="16" t="s">
        <v>1904</v>
      </c>
      <c r="H2118" s="16" t="s">
        <v>1905</v>
      </c>
      <c r="I2118" s="16" t="s">
        <v>4159</v>
      </c>
      <c r="J2118" s="16" t="s">
        <v>79</v>
      </c>
      <c r="K2118" s="16">
        <v>827478.46</v>
      </c>
      <c r="M2118" s="15" t="s">
        <v>83</v>
      </c>
      <c r="N2118" s="19">
        <v>45693.487418981502</v>
      </c>
    </row>
    <row r="2119" spans="1:14" x14ac:dyDescent="0.3">
      <c r="A2119" s="23" t="str">
        <f>VLOOKUP(C2119,销售员!A:C,3,0)</f>
        <v>湘桂琼</v>
      </c>
      <c r="B2119" s="29">
        <v>820554</v>
      </c>
      <c r="C2119" s="16" t="s">
        <v>1901</v>
      </c>
      <c r="D2119" s="17" t="s">
        <v>1902</v>
      </c>
      <c r="E2119" s="17" t="s">
        <v>4165</v>
      </c>
      <c r="F2119" s="16" t="s">
        <v>1903</v>
      </c>
      <c r="G2119" s="16" t="s">
        <v>1904</v>
      </c>
      <c r="H2119" s="16" t="s">
        <v>1905</v>
      </c>
      <c r="I2119" s="16" t="s">
        <v>4161</v>
      </c>
      <c r="J2119" s="16" t="s">
        <v>79</v>
      </c>
      <c r="K2119" s="16">
        <v>51120.06</v>
      </c>
      <c r="M2119" s="15" t="s">
        <v>83</v>
      </c>
      <c r="N2119" s="19">
        <v>45693.487418981502</v>
      </c>
    </row>
    <row r="2120" spans="1:14" x14ac:dyDescent="0.3">
      <c r="A2120" s="23" t="str">
        <f>VLOOKUP(C2120,销售员!A:C,3,0)</f>
        <v>湘桂琼</v>
      </c>
      <c r="B2120" s="29">
        <v>820554</v>
      </c>
      <c r="C2120" s="16" t="s">
        <v>1901</v>
      </c>
      <c r="D2120" s="17" t="s">
        <v>1902</v>
      </c>
      <c r="E2120" s="17" t="s">
        <v>4165</v>
      </c>
      <c r="F2120" s="16" t="s">
        <v>1903</v>
      </c>
      <c r="G2120" s="16" t="s">
        <v>1904</v>
      </c>
      <c r="H2120" s="16" t="s">
        <v>1905</v>
      </c>
      <c r="I2120" s="16" t="s">
        <v>4160</v>
      </c>
      <c r="J2120" s="16" t="s">
        <v>79</v>
      </c>
      <c r="K2120" s="16">
        <v>91542.64</v>
      </c>
      <c r="M2120" s="15" t="s">
        <v>83</v>
      </c>
      <c r="N2120" s="19">
        <v>45693.487418981502</v>
      </c>
    </row>
    <row r="2121" spans="1:14" x14ac:dyDescent="0.3">
      <c r="A2121" s="23" t="str">
        <f>VLOOKUP(C2121,销售员!A:C,3,0)</f>
        <v>京津冀</v>
      </c>
      <c r="B2121" s="29">
        <v>820568</v>
      </c>
      <c r="C2121" s="16" t="s">
        <v>295</v>
      </c>
      <c r="D2121" s="17" t="s">
        <v>2334</v>
      </c>
      <c r="E2121" s="17" t="s">
        <v>4171</v>
      </c>
      <c r="F2121" s="16" t="s">
        <v>2335</v>
      </c>
      <c r="G2121" s="16" t="s">
        <v>2336</v>
      </c>
      <c r="H2121" s="16" t="s">
        <v>2337</v>
      </c>
      <c r="I2121" s="16" t="s">
        <v>4158</v>
      </c>
      <c r="J2121" s="16" t="s">
        <v>79</v>
      </c>
      <c r="K2121" s="16">
        <v>1319397.79</v>
      </c>
      <c r="L2121" s="18">
        <v>1510537.14</v>
      </c>
      <c r="M2121" s="15" t="s">
        <v>127</v>
      </c>
      <c r="N2121" s="19">
        <v>45693.557986111096</v>
      </c>
    </row>
    <row r="2122" spans="1:14" x14ac:dyDescent="0.3">
      <c r="A2122" s="23" t="str">
        <f>VLOOKUP(C2122,销售员!A:C,3,0)</f>
        <v>京津冀</v>
      </c>
      <c r="B2122" s="29">
        <v>820568</v>
      </c>
      <c r="C2122" s="16" t="s">
        <v>295</v>
      </c>
      <c r="D2122" s="17" t="s">
        <v>2334</v>
      </c>
      <c r="E2122" s="17" t="s">
        <v>4171</v>
      </c>
      <c r="F2122" s="16" t="s">
        <v>2335</v>
      </c>
      <c r="G2122" s="16" t="s">
        <v>2336</v>
      </c>
      <c r="H2122" s="16" t="s">
        <v>2337</v>
      </c>
      <c r="I2122" s="16" t="s">
        <v>4159</v>
      </c>
      <c r="J2122" s="16" t="s">
        <v>79</v>
      </c>
      <c r="K2122" s="16">
        <v>123844.21</v>
      </c>
      <c r="M2122" s="15" t="s">
        <v>127</v>
      </c>
      <c r="N2122" s="19">
        <v>45693.557986111096</v>
      </c>
    </row>
    <row r="2123" spans="1:14" x14ac:dyDescent="0.3">
      <c r="A2123" s="23" t="str">
        <f>VLOOKUP(C2123,销售员!A:C,3,0)</f>
        <v>京津冀</v>
      </c>
      <c r="B2123" s="29">
        <v>820568</v>
      </c>
      <c r="C2123" s="16" t="s">
        <v>295</v>
      </c>
      <c r="D2123" s="17" t="s">
        <v>2334</v>
      </c>
      <c r="E2123" s="17" t="s">
        <v>4171</v>
      </c>
      <c r="F2123" s="16" t="s">
        <v>2335</v>
      </c>
      <c r="G2123" s="16" t="s">
        <v>2336</v>
      </c>
      <c r="H2123" s="16" t="s">
        <v>2337</v>
      </c>
      <c r="I2123" s="16" t="s">
        <v>4161</v>
      </c>
      <c r="J2123" s="16" t="s">
        <v>79</v>
      </c>
      <c r="K2123" s="16">
        <v>0</v>
      </c>
      <c r="M2123" s="15" t="s">
        <v>127</v>
      </c>
      <c r="N2123" s="19">
        <v>45693.557986111096</v>
      </c>
    </row>
    <row r="2124" spans="1:14" x14ac:dyDescent="0.3">
      <c r="A2124" s="23" t="str">
        <f>VLOOKUP(C2124,销售员!A:C,3,0)</f>
        <v>京津冀</v>
      </c>
      <c r="B2124" s="29">
        <v>820568</v>
      </c>
      <c r="C2124" s="16" t="s">
        <v>295</v>
      </c>
      <c r="D2124" s="17" t="s">
        <v>2334</v>
      </c>
      <c r="E2124" s="17" t="s">
        <v>4171</v>
      </c>
      <c r="F2124" s="16" t="s">
        <v>2335</v>
      </c>
      <c r="G2124" s="16" t="s">
        <v>2336</v>
      </c>
      <c r="H2124" s="16" t="s">
        <v>2337</v>
      </c>
      <c r="I2124" s="16" t="s">
        <v>4160</v>
      </c>
      <c r="J2124" s="16" t="s">
        <v>79</v>
      </c>
      <c r="K2124" s="16">
        <v>21978.22</v>
      </c>
      <c r="M2124" s="15" t="s">
        <v>127</v>
      </c>
      <c r="N2124" s="19">
        <v>45693.557986111096</v>
      </c>
    </row>
    <row r="2125" spans="1:14" x14ac:dyDescent="0.3">
      <c r="A2125" s="23" t="str">
        <f>VLOOKUP(C2125,销售员!A:C,3,0)</f>
        <v>云贵川渝</v>
      </c>
      <c r="B2125" s="29">
        <v>820549</v>
      </c>
      <c r="C2125" s="16" t="s">
        <v>1245</v>
      </c>
      <c r="D2125" s="17" t="s">
        <v>2343</v>
      </c>
      <c r="E2125" s="17" t="s">
        <v>4165</v>
      </c>
      <c r="F2125" s="16" t="s">
        <v>2344</v>
      </c>
      <c r="G2125" s="16" t="s">
        <v>2345</v>
      </c>
      <c r="H2125" s="16" t="s">
        <v>2346</v>
      </c>
      <c r="I2125" s="16" t="s">
        <v>4166</v>
      </c>
      <c r="J2125" s="16" t="s">
        <v>79</v>
      </c>
      <c r="K2125" s="16">
        <v>9063.61</v>
      </c>
      <c r="L2125" s="18">
        <v>11302.02</v>
      </c>
      <c r="M2125" s="15" t="s">
        <v>54</v>
      </c>
      <c r="N2125" s="19">
        <v>45693.5872453704</v>
      </c>
    </row>
    <row r="2126" spans="1:14" x14ac:dyDescent="0.3">
      <c r="A2126" s="23" t="str">
        <f>VLOOKUP(C2126,销售员!A:C,3,0)</f>
        <v>云贵川渝</v>
      </c>
      <c r="B2126" s="29">
        <v>820549</v>
      </c>
      <c r="C2126" s="16" t="s">
        <v>1245</v>
      </c>
      <c r="D2126" s="17" t="s">
        <v>2343</v>
      </c>
      <c r="E2126" s="17" t="s">
        <v>4165</v>
      </c>
      <c r="F2126" s="16" t="s">
        <v>2344</v>
      </c>
      <c r="G2126" s="16" t="s">
        <v>2345</v>
      </c>
      <c r="H2126" s="16" t="s">
        <v>2346</v>
      </c>
      <c r="I2126" s="16" t="s">
        <v>4167</v>
      </c>
      <c r="J2126" s="16" t="s">
        <v>79</v>
      </c>
      <c r="K2126" s="16">
        <v>1448.54</v>
      </c>
      <c r="M2126" s="15" t="s">
        <v>54</v>
      </c>
      <c r="N2126" s="19">
        <v>45693.5872453704</v>
      </c>
    </row>
    <row r="2127" spans="1:14" x14ac:dyDescent="0.3">
      <c r="A2127" s="23" t="str">
        <f>VLOOKUP(C2127,销售员!A:C,3,0)</f>
        <v>云贵川渝</v>
      </c>
      <c r="B2127" s="29">
        <v>820549</v>
      </c>
      <c r="C2127" s="16" t="s">
        <v>1245</v>
      </c>
      <c r="D2127" s="17" t="s">
        <v>2343</v>
      </c>
      <c r="E2127" s="17" t="s">
        <v>4165</v>
      </c>
      <c r="F2127" s="16" t="s">
        <v>2344</v>
      </c>
      <c r="G2127" s="16" t="s">
        <v>2345</v>
      </c>
      <c r="H2127" s="16" t="s">
        <v>2346</v>
      </c>
      <c r="I2127" s="16" t="s">
        <v>4161</v>
      </c>
      <c r="J2127" s="16" t="s">
        <v>79</v>
      </c>
      <c r="K2127" s="16">
        <v>117.82693</v>
      </c>
      <c r="M2127" s="15" t="s">
        <v>54</v>
      </c>
      <c r="N2127" s="19">
        <v>45693.5872453704</v>
      </c>
    </row>
    <row r="2128" spans="1:14" x14ac:dyDescent="0.3">
      <c r="A2128" s="23" t="str">
        <f>VLOOKUP(C2128,销售员!A:C,3,0)</f>
        <v>云贵川渝</v>
      </c>
      <c r="B2128" s="29">
        <v>820549</v>
      </c>
      <c r="C2128" s="16" t="s">
        <v>1245</v>
      </c>
      <c r="D2128" s="17" t="s">
        <v>2343</v>
      </c>
      <c r="E2128" s="17" t="s">
        <v>4165</v>
      </c>
      <c r="F2128" s="16" t="s">
        <v>2344</v>
      </c>
      <c r="G2128" s="16" t="s">
        <v>2345</v>
      </c>
      <c r="H2128" s="16" t="s">
        <v>2346</v>
      </c>
      <c r="I2128" s="16" t="s">
        <v>4160</v>
      </c>
      <c r="J2128" s="16" t="s">
        <v>79</v>
      </c>
      <c r="K2128" s="16">
        <v>157.68225000000001</v>
      </c>
      <c r="M2128" s="15" t="s">
        <v>54</v>
      </c>
      <c r="N2128" s="19">
        <v>45693.5872453704</v>
      </c>
    </row>
    <row r="2129" spans="1:14" x14ac:dyDescent="0.3">
      <c r="A2129" s="23" t="str">
        <f>VLOOKUP(C2129,销售员!A:C,3,0)</f>
        <v>苏皖</v>
      </c>
      <c r="B2129" s="29">
        <v>820582</v>
      </c>
      <c r="C2129" s="16" t="s">
        <v>2349</v>
      </c>
      <c r="D2129" s="17" t="s">
        <v>2350</v>
      </c>
      <c r="E2129" s="17" t="s">
        <v>4165</v>
      </c>
      <c r="F2129" s="16" t="s">
        <v>2351</v>
      </c>
      <c r="G2129" s="16" t="s">
        <v>2352</v>
      </c>
      <c r="H2129" s="16" t="s">
        <v>2353</v>
      </c>
      <c r="I2129" s="16" t="s">
        <v>4158</v>
      </c>
      <c r="J2129" s="16" t="s">
        <v>79</v>
      </c>
      <c r="K2129" s="16">
        <v>101906.73</v>
      </c>
      <c r="L2129" s="18">
        <v>108000</v>
      </c>
      <c r="M2129" s="15" t="s">
        <v>83</v>
      </c>
      <c r="N2129" s="19">
        <v>45693.593680555598</v>
      </c>
    </row>
    <row r="2130" spans="1:14" x14ac:dyDescent="0.3">
      <c r="A2130" s="23" t="str">
        <f>VLOOKUP(C2130,销售员!A:C,3,0)</f>
        <v>苏皖</v>
      </c>
      <c r="B2130" s="29">
        <v>820582</v>
      </c>
      <c r="C2130" s="16" t="s">
        <v>2349</v>
      </c>
      <c r="D2130" s="17" t="s">
        <v>2350</v>
      </c>
      <c r="E2130" s="17" t="s">
        <v>4165</v>
      </c>
      <c r="F2130" s="16" t="s">
        <v>2351</v>
      </c>
      <c r="G2130" s="16" t="s">
        <v>2352</v>
      </c>
      <c r="H2130" s="16" t="s">
        <v>2353</v>
      </c>
      <c r="I2130" s="16" t="s">
        <v>4159</v>
      </c>
      <c r="J2130" s="16" t="s">
        <v>79</v>
      </c>
      <c r="K2130" s="16">
        <v>0</v>
      </c>
      <c r="M2130" s="15" t="s">
        <v>83</v>
      </c>
      <c r="N2130" s="19">
        <v>45693.593680555598</v>
      </c>
    </row>
    <row r="2131" spans="1:14" x14ac:dyDescent="0.3">
      <c r="A2131" s="23" t="str">
        <f>VLOOKUP(C2131,销售员!A:C,3,0)</f>
        <v>苏皖</v>
      </c>
      <c r="B2131" s="29">
        <v>820582</v>
      </c>
      <c r="C2131" s="16" t="s">
        <v>2349</v>
      </c>
      <c r="D2131" s="17" t="s">
        <v>2350</v>
      </c>
      <c r="E2131" s="17" t="s">
        <v>4165</v>
      </c>
      <c r="F2131" s="16" t="s">
        <v>2351</v>
      </c>
      <c r="G2131" s="16" t="s">
        <v>2352</v>
      </c>
      <c r="H2131" s="16" t="s">
        <v>2353</v>
      </c>
      <c r="I2131" s="16" t="s">
        <v>4161</v>
      </c>
      <c r="J2131" s="16" t="s">
        <v>79</v>
      </c>
      <c r="K2131" s="16">
        <v>1301.04</v>
      </c>
      <c r="M2131" s="15" t="s">
        <v>83</v>
      </c>
      <c r="N2131" s="19">
        <v>45693.593680555598</v>
      </c>
    </row>
    <row r="2132" spans="1:14" x14ac:dyDescent="0.3">
      <c r="A2132" s="23" t="str">
        <f>VLOOKUP(C2132,销售员!A:C,3,0)</f>
        <v>苏皖</v>
      </c>
      <c r="B2132" s="29">
        <v>820582</v>
      </c>
      <c r="C2132" s="16" t="s">
        <v>2349</v>
      </c>
      <c r="D2132" s="17" t="s">
        <v>2350</v>
      </c>
      <c r="E2132" s="17" t="s">
        <v>4165</v>
      </c>
      <c r="F2132" s="16" t="s">
        <v>2351</v>
      </c>
      <c r="G2132" s="16" t="s">
        <v>2352</v>
      </c>
      <c r="H2132" s="16" t="s">
        <v>2353</v>
      </c>
      <c r="I2132" s="16" t="s">
        <v>4160</v>
      </c>
      <c r="J2132" s="16" t="s">
        <v>79</v>
      </c>
      <c r="K2132" s="16">
        <v>1552.05</v>
      </c>
      <c r="M2132" s="15" t="s">
        <v>83</v>
      </c>
      <c r="N2132" s="19">
        <v>45693.593680555598</v>
      </c>
    </row>
    <row r="2133" spans="1:14" x14ac:dyDescent="0.3">
      <c r="A2133" s="23" t="str">
        <f>VLOOKUP(C2133,销售员!A:C,3,0)</f>
        <v>黑吉辽</v>
      </c>
      <c r="B2133" s="29">
        <v>820130</v>
      </c>
      <c r="C2133" s="16" t="s">
        <v>955</v>
      </c>
      <c r="D2133" s="17" t="s">
        <v>2566</v>
      </c>
      <c r="E2133" s="17" t="s">
        <v>4165</v>
      </c>
      <c r="F2133" s="16" t="s">
        <v>2567</v>
      </c>
      <c r="G2133" s="16" t="s">
        <v>2568</v>
      </c>
      <c r="H2133" s="16" t="s">
        <v>2569</v>
      </c>
      <c r="I2133" s="16" t="s">
        <v>4158</v>
      </c>
      <c r="J2133" s="16" t="s">
        <v>79</v>
      </c>
      <c r="K2133" s="16">
        <v>688198.56</v>
      </c>
      <c r="L2133" s="18">
        <v>998116.1</v>
      </c>
      <c r="M2133" s="15" t="s">
        <v>127</v>
      </c>
      <c r="N2133" s="19">
        <v>45679.668611111098</v>
      </c>
    </row>
    <row r="2134" spans="1:14" x14ac:dyDescent="0.3">
      <c r="A2134" s="23" t="str">
        <f>VLOOKUP(C2134,销售员!A:C,3,0)</f>
        <v>黑吉辽</v>
      </c>
      <c r="B2134" s="29">
        <v>820130</v>
      </c>
      <c r="C2134" s="16" t="s">
        <v>955</v>
      </c>
      <c r="D2134" s="17" t="s">
        <v>2566</v>
      </c>
      <c r="E2134" s="17" t="s">
        <v>4165</v>
      </c>
      <c r="F2134" s="16" t="s">
        <v>2567</v>
      </c>
      <c r="G2134" s="16" t="s">
        <v>2568</v>
      </c>
      <c r="H2134" s="16" t="s">
        <v>2569</v>
      </c>
      <c r="I2134" s="16" t="s">
        <v>4159</v>
      </c>
      <c r="J2134" s="16" t="s">
        <v>79</v>
      </c>
      <c r="K2134" s="16">
        <v>242184.41</v>
      </c>
      <c r="M2134" s="15" t="s">
        <v>127</v>
      </c>
      <c r="N2134" s="19">
        <v>45679.668611111098</v>
      </c>
    </row>
    <row r="2135" spans="1:14" x14ac:dyDescent="0.3">
      <c r="A2135" s="23" t="str">
        <f>VLOOKUP(C2135,销售员!A:C,3,0)</f>
        <v>黑吉辽</v>
      </c>
      <c r="B2135" s="29">
        <v>820130</v>
      </c>
      <c r="C2135" s="16" t="s">
        <v>955</v>
      </c>
      <c r="D2135" s="17" t="s">
        <v>2566</v>
      </c>
      <c r="E2135" s="17" t="s">
        <v>4165</v>
      </c>
      <c r="F2135" s="16" t="s">
        <v>2567</v>
      </c>
      <c r="G2135" s="16" t="s">
        <v>2568</v>
      </c>
      <c r="H2135" s="16" t="s">
        <v>2569</v>
      </c>
      <c r="I2135" s="16" t="s">
        <v>4161</v>
      </c>
      <c r="J2135" s="16" t="s">
        <v>79</v>
      </c>
      <c r="K2135" s="16">
        <v>8648.2999999999993</v>
      </c>
      <c r="M2135" s="15" t="s">
        <v>127</v>
      </c>
      <c r="N2135" s="19">
        <v>45679.668611111098</v>
      </c>
    </row>
    <row r="2136" spans="1:14" x14ac:dyDescent="0.3">
      <c r="A2136" s="23" t="str">
        <f>VLOOKUP(C2136,销售员!A:C,3,0)</f>
        <v>黑吉辽</v>
      </c>
      <c r="B2136" s="29">
        <v>820130</v>
      </c>
      <c r="C2136" s="16" t="s">
        <v>955</v>
      </c>
      <c r="D2136" s="17" t="s">
        <v>2566</v>
      </c>
      <c r="E2136" s="17" t="s">
        <v>4165</v>
      </c>
      <c r="F2136" s="16" t="s">
        <v>2567</v>
      </c>
      <c r="G2136" s="16" t="s">
        <v>2568</v>
      </c>
      <c r="H2136" s="16" t="s">
        <v>2569</v>
      </c>
      <c r="I2136" s="16" t="s">
        <v>4160</v>
      </c>
      <c r="J2136" s="16" t="s">
        <v>79</v>
      </c>
      <c r="K2136" s="16">
        <v>14168.76</v>
      </c>
      <c r="M2136" s="15" t="s">
        <v>127</v>
      </c>
      <c r="N2136" s="19">
        <v>45679.668611111098</v>
      </c>
    </row>
    <row r="2137" spans="1:14" x14ac:dyDescent="0.3">
      <c r="A2137" s="23" t="str">
        <f>VLOOKUP(C2137,销售员!A:C,3,0)</f>
        <v>陕豫鲁</v>
      </c>
      <c r="B2137" s="29">
        <v>820485</v>
      </c>
      <c r="C2137" s="16" t="s">
        <v>1451</v>
      </c>
      <c r="D2137" s="17" t="s">
        <v>2355</v>
      </c>
      <c r="E2137" s="17" t="s">
        <v>4172</v>
      </c>
      <c r="F2137" s="16" t="s">
        <v>2356</v>
      </c>
      <c r="G2137" s="16" t="s">
        <v>2357</v>
      </c>
      <c r="H2137" s="16" t="s">
        <v>2358</v>
      </c>
      <c r="I2137" s="16" t="s">
        <v>4158</v>
      </c>
      <c r="J2137" s="16" t="s">
        <v>79</v>
      </c>
      <c r="K2137" s="16">
        <v>521406.58</v>
      </c>
      <c r="L2137" s="18">
        <v>600138.93000000005</v>
      </c>
      <c r="M2137" s="15" t="s">
        <v>105</v>
      </c>
      <c r="N2137" s="19">
        <v>45693.607384259303</v>
      </c>
    </row>
    <row r="2138" spans="1:14" x14ac:dyDescent="0.3">
      <c r="A2138" s="23" t="str">
        <f>VLOOKUP(C2138,销售员!A:C,3,0)</f>
        <v>陕豫鲁</v>
      </c>
      <c r="B2138" s="29">
        <v>820485</v>
      </c>
      <c r="C2138" s="16" t="s">
        <v>1451</v>
      </c>
      <c r="D2138" s="17" t="s">
        <v>2355</v>
      </c>
      <c r="E2138" s="17" t="s">
        <v>4172</v>
      </c>
      <c r="F2138" s="16" t="s">
        <v>2356</v>
      </c>
      <c r="G2138" s="16" t="s">
        <v>2357</v>
      </c>
      <c r="H2138" s="16" t="s">
        <v>2358</v>
      </c>
      <c r="I2138" s="16" t="s">
        <v>4159</v>
      </c>
      <c r="J2138" s="16" t="s">
        <v>79</v>
      </c>
      <c r="K2138" s="16">
        <v>36988.89</v>
      </c>
      <c r="M2138" s="15" t="s">
        <v>105</v>
      </c>
      <c r="N2138" s="19">
        <v>45693.607384259303</v>
      </c>
    </row>
    <row r="2139" spans="1:14" x14ac:dyDescent="0.3">
      <c r="A2139" s="23" t="str">
        <f>VLOOKUP(C2139,销售员!A:C,3,0)</f>
        <v>陕豫鲁</v>
      </c>
      <c r="B2139" s="29">
        <v>820485</v>
      </c>
      <c r="C2139" s="16" t="s">
        <v>1451</v>
      </c>
      <c r="D2139" s="17" t="s">
        <v>2355</v>
      </c>
      <c r="E2139" s="17" t="s">
        <v>4172</v>
      </c>
      <c r="F2139" s="16" t="s">
        <v>2356</v>
      </c>
      <c r="G2139" s="16" t="s">
        <v>2357</v>
      </c>
      <c r="H2139" s="16" t="s">
        <v>2358</v>
      </c>
      <c r="I2139" s="16" t="s">
        <v>4161</v>
      </c>
      <c r="J2139" s="16" t="s">
        <v>79</v>
      </c>
      <c r="K2139" s="16">
        <v>6231.28</v>
      </c>
      <c r="M2139" s="15" t="s">
        <v>105</v>
      </c>
      <c r="N2139" s="19">
        <v>45693.607384259303</v>
      </c>
    </row>
    <row r="2140" spans="1:14" x14ac:dyDescent="0.3">
      <c r="A2140" s="23" t="str">
        <f>VLOOKUP(C2140,销售员!A:C,3,0)</f>
        <v>陕豫鲁</v>
      </c>
      <c r="B2140" s="29">
        <v>820485</v>
      </c>
      <c r="C2140" s="16" t="s">
        <v>1451</v>
      </c>
      <c r="D2140" s="17" t="s">
        <v>2355</v>
      </c>
      <c r="E2140" s="17" t="s">
        <v>4172</v>
      </c>
      <c r="F2140" s="16" t="s">
        <v>2356</v>
      </c>
      <c r="G2140" s="16" t="s">
        <v>2357</v>
      </c>
      <c r="H2140" s="16" t="s">
        <v>2358</v>
      </c>
      <c r="I2140" s="16" t="s">
        <v>4160</v>
      </c>
      <c r="J2140" s="16" t="s">
        <v>79</v>
      </c>
      <c r="K2140" s="16">
        <v>8505.92</v>
      </c>
      <c r="M2140" s="15" t="s">
        <v>105</v>
      </c>
      <c r="N2140" s="19">
        <v>45693.607384259303</v>
      </c>
    </row>
    <row r="2141" spans="1:14" x14ac:dyDescent="0.3">
      <c r="A2141" s="23" t="str">
        <f>VLOOKUP(C2141,销售员!A:C,3,0)</f>
        <v>晋蒙宁</v>
      </c>
      <c r="B2141" s="29">
        <v>820593</v>
      </c>
      <c r="C2141" s="16" t="s">
        <v>2362</v>
      </c>
      <c r="D2141" s="17" t="s">
        <v>2363</v>
      </c>
      <c r="E2141" s="17" t="s">
        <v>4165</v>
      </c>
      <c r="F2141" s="16" t="s">
        <v>2364</v>
      </c>
      <c r="G2141" s="16" t="s">
        <v>2365</v>
      </c>
      <c r="H2141" s="16" t="s">
        <v>2366</v>
      </c>
      <c r="I2141" s="16" t="s">
        <v>4158</v>
      </c>
      <c r="J2141" s="16" t="s">
        <v>79</v>
      </c>
      <c r="K2141" s="16">
        <v>122711.25</v>
      </c>
      <c r="L2141" s="18">
        <v>151546.9</v>
      </c>
      <c r="M2141" s="15" t="s">
        <v>127</v>
      </c>
      <c r="N2141" s="19">
        <v>45693.608692129601</v>
      </c>
    </row>
    <row r="2142" spans="1:14" x14ac:dyDescent="0.3">
      <c r="A2142" s="23" t="str">
        <f>VLOOKUP(C2142,销售员!A:C,3,0)</f>
        <v>晋蒙宁</v>
      </c>
      <c r="B2142" s="29">
        <v>820593</v>
      </c>
      <c r="C2142" s="16" t="s">
        <v>2362</v>
      </c>
      <c r="D2142" s="17" t="s">
        <v>2363</v>
      </c>
      <c r="E2142" s="17" t="s">
        <v>4165</v>
      </c>
      <c r="F2142" s="16" t="s">
        <v>2364</v>
      </c>
      <c r="G2142" s="16" t="s">
        <v>2365</v>
      </c>
      <c r="H2142" s="16" t="s">
        <v>2366</v>
      </c>
      <c r="I2142" s="16" t="s">
        <v>4159</v>
      </c>
      <c r="J2142" s="16" t="s">
        <v>79</v>
      </c>
      <c r="K2142" s="16">
        <v>20532.62</v>
      </c>
      <c r="M2142" s="15" t="s">
        <v>127</v>
      </c>
      <c r="N2142" s="19">
        <v>45693.608692129601</v>
      </c>
    </row>
    <row r="2143" spans="1:14" x14ac:dyDescent="0.3">
      <c r="A2143" s="23" t="str">
        <f>VLOOKUP(C2143,销售员!A:C,3,0)</f>
        <v>晋蒙宁</v>
      </c>
      <c r="B2143" s="29">
        <v>820593</v>
      </c>
      <c r="C2143" s="16" t="s">
        <v>2362</v>
      </c>
      <c r="D2143" s="17" t="s">
        <v>2363</v>
      </c>
      <c r="E2143" s="17" t="s">
        <v>4165</v>
      </c>
      <c r="F2143" s="16" t="s">
        <v>2364</v>
      </c>
      <c r="G2143" s="16" t="s">
        <v>2365</v>
      </c>
      <c r="H2143" s="16" t="s">
        <v>2366</v>
      </c>
      <c r="I2143" s="16" t="s">
        <v>4161</v>
      </c>
      <c r="J2143" s="16" t="s">
        <v>79</v>
      </c>
      <c r="K2143" s="16">
        <v>1575.22</v>
      </c>
      <c r="M2143" s="15" t="s">
        <v>127</v>
      </c>
      <c r="N2143" s="19">
        <v>45693.608692129601</v>
      </c>
    </row>
    <row r="2144" spans="1:14" x14ac:dyDescent="0.3">
      <c r="A2144" s="23" t="str">
        <f>VLOOKUP(C2144,销售员!A:C,3,0)</f>
        <v>晋蒙宁</v>
      </c>
      <c r="B2144" s="29">
        <v>820593</v>
      </c>
      <c r="C2144" s="16" t="s">
        <v>2362</v>
      </c>
      <c r="D2144" s="17" t="s">
        <v>2363</v>
      </c>
      <c r="E2144" s="17" t="s">
        <v>4165</v>
      </c>
      <c r="F2144" s="16" t="s">
        <v>2364</v>
      </c>
      <c r="G2144" s="16" t="s">
        <v>2365</v>
      </c>
      <c r="H2144" s="16" t="s">
        <v>2366</v>
      </c>
      <c r="I2144" s="16" t="s">
        <v>4160</v>
      </c>
      <c r="J2144" s="16" t="s">
        <v>79</v>
      </c>
      <c r="K2144" s="16">
        <v>2181.4</v>
      </c>
      <c r="M2144" s="15" t="s">
        <v>127</v>
      </c>
      <c r="N2144" s="19">
        <v>45693.608692129601</v>
      </c>
    </row>
    <row r="2145" spans="1:14" x14ac:dyDescent="0.3">
      <c r="A2145" s="23" t="str">
        <f>VLOOKUP(C2145,销售员!A:C,3,0)</f>
        <v>鄂赣</v>
      </c>
      <c r="B2145" s="29">
        <v>817605</v>
      </c>
      <c r="C2145" s="16" t="s">
        <v>454</v>
      </c>
      <c r="D2145" s="17" t="s">
        <v>2590</v>
      </c>
      <c r="E2145" s="17" t="s">
        <v>4165</v>
      </c>
      <c r="F2145" s="16" t="s">
        <v>123</v>
      </c>
      <c r="G2145" s="16" t="s">
        <v>2591</v>
      </c>
      <c r="H2145" s="16" t="s">
        <v>2592</v>
      </c>
      <c r="I2145" s="16" t="s">
        <v>4158</v>
      </c>
      <c r="J2145" s="16" t="s">
        <v>79</v>
      </c>
      <c r="K2145" s="16">
        <v>2022943.32</v>
      </c>
      <c r="L2145" s="18">
        <v>2200381.12</v>
      </c>
      <c r="M2145" s="15" t="s">
        <v>127</v>
      </c>
      <c r="N2145" s="19">
        <v>45664.7340162037</v>
      </c>
    </row>
    <row r="2146" spans="1:14" x14ac:dyDescent="0.3">
      <c r="A2146" s="23" t="str">
        <f>VLOOKUP(C2146,销售员!A:C,3,0)</f>
        <v>鄂赣</v>
      </c>
      <c r="B2146" s="29">
        <v>817605</v>
      </c>
      <c r="C2146" s="16" t="s">
        <v>454</v>
      </c>
      <c r="D2146" s="17" t="s">
        <v>2590</v>
      </c>
      <c r="E2146" s="17" t="s">
        <v>4165</v>
      </c>
      <c r="F2146" s="16" t="s">
        <v>123</v>
      </c>
      <c r="G2146" s="16" t="s">
        <v>2591</v>
      </c>
      <c r="H2146" s="16" t="s">
        <v>2592</v>
      </c>
      <c r="I2146" s="16" t="s">
        <v>4159</v>
      </c>
      <c r="J2146" s="16" t="s">
        <v>79</v>
      </c>
      <c r="K2146" s="16">
        <v>34691.089999999997</v>
      </c>
      <c r="M2146" s="15" t="s">
        <v>127</v>
      </c>
      <c r="N2146" s="19">
        <v>45664.7340162037</v>
      </c>
    </row>
    <row r="2147" spans="1:14" x14ac:dyDescent="0.3">
      <c r="A2147" s="23" t="str">
        <f>VLOOKUP(C2147,销售员!A:C,3,0)</f>
        <v>鄂赣</v>
      </c>
      <c r="B2147" s="29">
        <v>817605</v>
      </c>
      <c r="C2147" s="16" t="s">
        <v>454</v>
      </c>
      <c r="D2147" s="17" t="s">
        <v>2590</v>
      </c>
      <c r="E2147" s="17" t="s">
        <v>4165</v>
      </c>
      <c r="F2147" s="16" t="s">
        <v>123</v>
      </c>
      <c r="G2147" s="16" t="s">
        <v>2591</v>
      </c>
      <c r="H2147" s="16" t="s">
        <v>2592</v>
      </c>
      <c r="I2147" s="16" t="s">
        <v>4161</v>
      </c>
      <c r="J2147" s="16" t="s">
        <v>79</v>
      </c>
      <c r="K2147" s="16">
        <v>12452.64</v>
      </c>
      <c r="M2147" s="15" t="s">
        <v>127</v>
      </c>
      <c r="N2147" s="19">
        <v>45664.7340162037</v>
      </c>
    </row>
    <row r="2148" spans="1:14" x14ac:dyDescent="0.3">
      <c r="A2148" s="23" t="str">
        <f>VLOOKUP(C2148,销售员!A:C,3,0)</f>
        <v>鄂赣</v>
      </c>
      <c r="B2148" s="29">
        <v>817605</v>
      </c>
      <c r="C2148" s="16" t="s">
        <v>454</v>
      </c>
      <c r="D2148" s="17" t="s">
        <v>2590</v>
      </c>
      <c r="E2148" s="17" t="s">
        <v>4165</v>
      </c>
      <c r="F2148" s="16" t="s">
        <v>123</v>
      </c>
      <c r="G2148" s="16" t="s">
        <v>2591</v>
      </c>
      <c r="H2148" s="16" t="s">
        <v>2592</v>
      </c>
      <c r="I2148" s="16" t="s">
        <v>4160</v>
      </c>
      <c r="J2148" s="16" t="s">
        <v>79</v>
      </c>
      <c r="K2148" s="16">
        <v>31317.58</v>
      </c>
      <c r="M2148" s="15" t="s">
        <v>127</v>
      </c>
      <c r="N2148" s="19">
        <v>45664.7340162037</v>
      </c>
    </row>
    <row r="2149" spans="1:14" x14ac:dyDescent="0.3">
      <c r="A2149" s="23" t="str">
        <f>VLOOKUP(C2149,销售员!A:C,3,0)</f>
        <v>沪浙</v>
      </c>
      <c r="B2149" s="29">
        <v>820600</v>
      </c>
      <c r="C2149" s="16" t="s">
        <v>604</v>
      </c>
      <c r="D2149" s="17" t="s">
        <v>2385</v>
      </c>
      <c r="E2149" s="17" t="s">
        <v>4165</v>
      </c>
      <c r="F2149" s="16" t="s">
        <v>1712</v>
      </c>
      <c r="G2149" s="16" t="s">
        <v>2386</v>
      </c>
      <c r="H2149" s="16" t="s">
        <v>2387</v>
      </c>
      <c r="I2149" s="16" t="s">
        <v>4158</v>
      </c>
      <c r="J2149" s="16" t="s">
        <v>79</v>
      </c>
      <c r="K2149" s="16">
        <v>109913.12</v>
      </c>
      <c r="L2149" s="18">
        <v>122545.06</v>
      </c>
      <c r="M2149" s="15" t="s">
        <v>1262</v>
      </c>
      <c r="N2149" s="19">
        <v>45693.631967592599</v>
      </c>
    </row>
    <row r="2150" spans="1:14" x14ac:dyDescent="0.3">
      <c r="A2150" s="23" t="str">
        <f>VLOOKUP(C2150,销售员!A:C,3,0)</f>
        <v>沪浙</v>
      </c>
      <c r="B2150" s="29">
        <v>820600</v>
      </c>
      <c r="C2150" s="16" t="s">
        <v>604</v>
      </c>
      <c r="D2150" s="17" t="s">
        <v>2385</v>
      </c>
      <c r="E2150" s="17" t="s">
        <v>4165</v>
      </c>
      <c r="F2150" s="16" t="s">
        <v>1712</v>
      </c>
      <c r="G2150" s="16" t="s">
        <v>2386</v>
      </c>
      <c r="H2150" s="16" t="s">
        <v>2387</v>
      </c>
      <c r="I2150" s="16" t="s">
        <v>4159</v>
      </c>
      <c r="J2150" s="16" t="s">
        <v>79</v>
      </c>
      <c r="K2150" s="16">
        <v>4152.7299999999996</v>
      </c>
      <c r="M2150" s="15" t="s">
        <v>1262</v>
      </c>
      <c r="N2150" s="19">
        <v>45693.631967592599</v>
      </c>
    </row>
    <row r="2151" spans="1:14" x14ac:dyDescent="0.3">
      <c r="A2151" s="23" t="str">
        <f>VLOOKUP(C2151,销售员!A:C,3,0)</f>
        <v>沪浙</v>
      </c>
      <c r="B2151" s="29">
        <v>820600</v>
      </c>
      <c r="C2151" s="16" t="s">
        <v>604</v>
      </c>
      <c r="D2151" s="17" t="s">
        <v>2385</v>
      </c>
      <c r="E2151" s="17" t="s">
        <v>4165</v>
      </c>
      <c r="F2151" s="16" t="s">
        <v>1712</v>
      </c>
      <c r="G2151" s="16" t="s">
        <v>2386</v>
      </c>
      <c r="H2151" s="16" t="s">
        <v>2387</v>
      </c>
      <c r="I2151" s="16" t="s">
        <v>4161</v>
      </c>
      <c r="J2151" s="16" t="s">
        <v>79</v>
      </c>
      <c r="K2151" s="16">
        <v>1227.54</v>
      </c>
      <c r="M2151" s="15" t="s">
        <v>1262</v>
      </c>
      <c r="N2151" s="19">
        <v>45693.631967592599</v>
      </c>
    </row>
    <row r="2152" spans="1:14" x14ac:dyDescent="0.3">
      <c r="A2152" s="23" t="str">
        <f>VLOOKUP(C2152,销售员!A:C,3,0)</f>
        <v>沪浙</v>
      </c>
      <c r="B2152" s="29">
        <v>820600</v>
      </c>
      <c r="C2152" s="16" t="s">
        <v>604</v>
      </c>
      <c r="D2152" s="17" t="s">
        <v>2385</v>
      </c>
      <c r="E2152" s="17" t="s">
        <v>4165</v>
      </c>
      <c r="F2152" s="16" t="s">
        <v>1712</v>
      </c>
      <c r="G2152" s="16" t="s">
        <v>2386</v>
      </c>
      <c r="H2152" s="16" t="s">
        <v>2387</v>
      </c>
      <c r="I2152" s="16" t="s">
        <v>4160</v>
      </c>
      <c r="J2152" s="16" t="s">
        <v>79</v>
      </c>
      <c r="K2152" s="16">
        <v>1737.06</v>
      </c>
      <c r="M2152" s="15" t="s">
        <v>1262</v>
      </c>
      <c r="N2152" s="19">
        <v>45693.631967592599</v>
      </c>
    </row>
    <row r="2153" spans="1:14" x14ac:dyDescent="0.3">
      <c r="A2153" s="23" t="str">
        <f>VLOOKUP(C2153,销售员!A:C,3,0)</f>
        <v>京津冀</v>
      </c>
      <c r="B2153" s="29">
        <v>820603</v>
      </c>
      <c r="C2153" s="16" t="s">
        <v>692</v>
      </c>
      <c r="D2153" s="17" t="s">
        <v>808</v>
      </c>
      <c r="E2153" s="17" t="s">
        <v>4165</v>
      </c>
      <c r="F2153" s="16" t="s">
        <v>809</v>
      </c>
      <c r="G2153" s="16" t="s">
        <v>810</v>
      </c>
      <c r="H2153" s="16" t="s">
        <v>811</v>
      </c>
      <c r="I2153" s="16" t="s">
        <v>4158</v>
      </c>
      <c r="J2153" s="16" t="s">
        <v>79</v>
      </c>
      <c r="K2153" s="16">
        <v>94378.3</v>
      </c>
      <c r="L2153" s="18">
        <v>101579.1</v>
      </c>
      <c r="M2153" s="15" t="s">
        <v>127</v>
      </c>
      <c r="N2153" s="19">
        <v>45693.653796296298</v>
      </c>
    </row>
    <row r="2154" spans="1:14" x14ac:dyDescent="0.3">
      <c r="A2154" s="23" t="str">
        <f>VLOOKUP(C2154,销售员!A:C,3,0)</f>
        <v>京津冀</v>
      </c>
      <c r="B2154" s="29">
        <v>820603</v>
      </c>
      <c r="C2154" s="16" t="s">
        <v>692</v>
      </c>
      <c r="D2154" s="17" t="s">
        <v>808</v>
      </c>
      <c r="E2154" s="17" t="s">
        <v>4165</v>
      </c>
      <c r="F2154" s="16" t="s">
        <v>809</v>
      </c>
      <c r="G2154" s="16" t="s">
        <v>810</v>
      </c>
      <c r="H2154" s="16" t="s">
        <v>811</v>
      </c>
      <c r="I2154" s="16" t="s">
        <v>4159</v>
      </c>
      <c r="J2154" s="16" t="s">
        <v>79</v>
      </c>
      <c r="K2154" s="16">
        <v>0</v>
      </c>
      <c r="M2154" s="15" t="s">
        <v>127</v>
      </c>
      <c r="N2154" s="19">
        <v>45693.653796296298</v>
      </c>
    </row>
    <row r="2155" spans="1:14" x14ac:dyDescent="0.3">
      <c r="A2155" s="23" t="str">
        <f>VLOOKUP(C2155,销售员!A:C,3,0)</f>
        <v>京津冀</v>
      </c>
      <c r="B2155" s="29">
        <v>820603</v>
      </c>
      <c r="C2155" s="16" t="s">
        <v>692</v>
      </c>
      <c r="D2155" s="17" t="s">
        <v>808</v>
      </c>
      <c r="E2155" s="17" t="s">
        <v>4165</v>
      </c>
      <c r="F2155" s="16" t="s">
        <v>809</v>
      </c>
      <c r="G2155" s="16" t="s">
        <v>810</v>
      </c>
      <c r="H2155" s="16" t="s">
        <v>811</v>
      </c>
      <c r="I2155" s="16" t="s">
        <v>4161</v>
      </c>
      <c r="J2155" s="16" t="s">
        <v>79</v>
      </c>
      <c r="K2155" s="16">
        <v>1191.9000000000001</v>
      </c>
      <c r="M2155" s="15" t="s">
        <v>127</v>
      </c>
      <c r="N2155" s="19">
        <v>45693.653796296298</v>
      </c>
    </row>
    <row r="2156" spans="1:14" x14ac:dyDescent="0.3">
      <c r="A2156" s="23" t="str">
        <f>VLOOKUP(C2156,销售员!A:C,3,0)</f>
        <v>京津冀</v>
      </c>
      <c r="B2156" s="29">
        <v>820603</v>
      </c>
      <c r="C2156" s="16" t="s">
        <v>692</v>
      </c>
      <c r="D2156" s="17" t="s">
        <v>808</v>
      </c>
      <c r="E2156" s="17" t="s">
        <v>4165</v>
      </c>
      <c r="F2156" s="16" t="s">
        <v>809</v>
      </c>
      <c r="G2156" s="16" t="s">
        <v>810</v>
      </c>
      <c r="H2156" s="16" t="s">
        <v>811</v>
      </c>
      <c r="I2156" s="16" t="s">
        <v>4160</v>
      </c>
      <c r="J2156" s="16" t="s">
        <v>79</v>
      </c>
      <c r="K2156" s="16">
        <v>1437.6</v>
      </c>
      <c r="M2156" s="15" t="s">
        <v>127</v>
      </c>
      <c r="N2156" s="19">
        <v>45693.653796296298</v>
      </c>
    </row>
    <row r="2157" spans="1:14" x14ac:dyDescent="0.3">
      <c r="A2157" s="23" t="str">
        <f>VLOOKUP(C2157,销售员!A:C,3,0)</f>
        <v>沪浙</v>
      </c>
      <c r="B2157" s="29">
        <v>820620</v>
      </c>
      <c r="C2157" s="16" t="s">
        <v>708</v>
      </c>
      <c r="D2157" s="17" t="s">
        <v>2380</v>
      </c>
      <c r="E2157" s="17" t="s">
        <v>4165</v>
      </c>
      <c r="F2157" s="16" t="s">
        <v>2381</v>
      </c>
      <c r="G2157" s="16" t="s">
        <v>2382</v>
      </c>
      <c r="H2157" s="16" t="s">
        <v>2383</v>
      </c>
      <c r="I2157" s="16" t="s">
        <v>4158</v>
      </c>
      <c r="J2157" s="16" t="s">
        <v>79</v>
      </c>
      <c r="K2157" s="16">
        <v>2533.6</v>
      </c>
      <c r="L2157" s="18">
        <v>2728.88</v>
      </c>
      <c r="M2157" s="15" t="s">
        <v>127</v>
      </c>
      <c r="N2157" s="19">
        <v>45693.664675925902</v>
      </c>
    </row>
    <row r="2158" spans="1:14" x14ac:dyDescent="0.3">
      <c r="A2158" s="23" t="str">
        <f>VLOOKUP(C2158,销售员!A:C,3,0)</f>
        <v>沪浙</v>
      </c>
      <c r="B2158" s="29">
        <v>820620</v>
      </c>
      <c r="C2158" s="16" t="s">
        <v>708</v>
      </c>
      <c r="D2158" s="17" t="s">
        <v>2380</v>
      </c>
      <c r="E2158" s="17" t="s">
        <v>4165</v>
      </c>
      <c r="F2158" s="16" t="s">
        <v>2381</v>
      </c>
      <c r="G2158" s="16" t="s">
        <v>2382</v>
      </c>
      <c r="H2158" s="16" t="s">
        <v>2383</v>
      </c>
      <c r="I2158" s="16" t="s">
        <v>4159</v>
      </c>
      <c r="J2158" s="16" t="s">
        <v>79</v>
      </c>
      <c r="K2158" s="16">
        <v>0</v>
      </c>
      <c r="M2158" s="15" t="s">
        <v>127</v>
      </c>
      <c r="N2158" s="19">
        <v>45693.664675925902</v>
      </c>
    </row>
    <row r="2159" spans="1:14" x14ac:dyDescent="0.3">
      <c r="A2159" s="23" t="str">
        <f>VLOOKUP(C2159,销售员!A:C,3,0)</f>
        <v>沪浙</v>
      </c>
      <c r="B2159" s="29">
        <v>820620</v>
      </c>
      <c r="C2159" s="16" t="s">
        <v>708</v>
      </c>
      <c r="D2159" s="17" t="s">
        <v>2380</v>
      </c>
      <c r="E2159" s="17" t="s">
        <v>4165</v>
      </c>
      <c r="F2159" s="16" t="s">
        <v>2381</v>
      </c>
      <c r="G2159" s="16" t="s">
        <v>2382</v>
      </c>
      <c r="H2159" s="16" t="s">
        <v>2383</v>
      </c>
      <c r="I2159" s="16" t="s">
        <v>4161</v>
      </c>
      <c r="J2159" s="16" t="s">
        <v>79</v>
      </c>
      <c r="K2159" s="16">
        <v>33.880000000000003</v>
      </c>
      <c r="M2159" s="15" t="s">
        <v>127</v>
      </c>
      <c r="N2159" s="19">
        <v>45693.664675925902</v>
      </c>
    </row>
    <row r="2160" spans="1:14" x14ac:dyDescent="0.3">
      <c r="A2160" s="23" t="str">
        <f>VLOOKUP(C2160,销售员!A:C,3,0)</f>
        <v>沪浙</v>
      </c>
      <c r="B2160" s="29">
        <v>820620</v>
      </c>
      <c r="C2160" s="16" t="s">
        <v>708</v>
      </c>
      <c r="D2160" s="17" t="s">
        <v>2380</v>
      </c>
      <c r="E2160" s="17" t="s">
        <v>4165</v>
      </c>
      <c r="F2160" s="16" t="s">
        <v>2381</v>
      </c>
      <c r="G2160" s="16" t="s">
        <v>2382</v>
      </c>
      <c r="H2160" s="16" t="s">
        <v>2383</v>
      </c>
      <c r="I2160" s="16" t="s">
        <v>4160</v>
      </c>
      <c r="J2160" s="16" t="s">
        <v>79</v>
      </c>
      <c r="K2160" s="16">
        <v>38.6</v>
      </c>
      <c r="M2160" s="15" t="s">
        <v>127</v>
      </c>
      <c r="N2160" s="19">
        <v>45693.664675925902</v>
      </c>
    </row>
    <row r="2161" spans="1:14" x14ac:dyDescent="0.3">
      <c r="A2161" s="23" t="str">
        <f>VLOOKUP(C2161,销售员!A:C,3,0)</f>
        <v>湘桂琼</v>
      </c>
      <c r="B2161" s="29">
        <v>820634</v>
      </c>
      <c r="C2161" s="16" t="s">
        <v>523</v>
      </c>
      <c r="D2161" s="17" t="s">
        <v>1861</v>
      </c>
      <c r="E2161" s="17" t="s">
        <v>4165</v>
      </c>
      <c r="F2161" s="16" t="s">
        <v>1841</v>
      </c>
      <c r="G2161" s="16" t="s">
        <v>1862</v>
      </c>
      <c r="H2161" s="16" t="s">
        <v>1863</v>
      </c>
      <c r="I2161" s="16" t="s">
        <v>4158</v>
      </c>
      <c r="J2161" s="16" t="s">
        <v>79</v>
      </c>
      <c r="K2161" s="16">
        <v>443754.41</v>
      </c>
      <c r="L2161" s="18">
        <v>470334.87</v>
      </c>
      <c r="M2161" s="15" t="s">
        <v>83</v>
      </c>
      <c r="N2161" s="19">
        <v>45693.700208333299</v>
      </c>
    </row>
    <row r="2162" spans="1:14" x14ac:dyDescent="0.3">
      <c r="A2162" s="23" t="str">
        <f>VLOOKUP(C2162,销售员!A:C,3,0)</f>
        <v>湘桂琼</v>
      </c>
      <c r="B2162" s="29">
        <v>820634</v>
      </c>
      <c r="C2162" s="16" t="s">
        <v>523</v>
      </c>
      <c r="D2162" s="17" t="s">
        <v>1861</v>
      </c>
      <c r="E2162" s="17" t="s">
        <v>4165</v>
      </c>
      <c r="F2162" s="16" t="s">
        <v>1841</v>
      </c>
      <c r="G2162" s="16" t="s">
        <v>1862</v>
      </c>
      <c r="H2162" s="16" t="s">
        <v>1863</v>
      </c>
      <c r="I2162" s="16" t="s">
        <v>4159</v>
      </c>
      <c r="J2162" s="16" t="s">
        <v>79</v>
      </c>
      <c r="K2162" s="16">
        <v>0</v>
      </c>
      <c r="M2162" s="15" t="s">
        <v>83</v>
      </c>
      <c r="N2162" s="19">
        <v>45693.700208333299</v>
      </c>
    </row>
    <row r="2163" spans="1:14" x14ac:dyDescent="0.3">
      <c r="A2163" s="23" t="str">
        <f>VLOOKUP(C2163,销售员!A:C,3,0)</f>
        <v>湘桂琼</v>
      </c>
      <c r="B2163" s="29">
        <v>820634</v>
      </c>
      <c r="C2163" s="16" t="s">
        <v>523</v>
      </c>
      <c r="D2163" s="17" t="s">
        <v>1861</v>
      </c>
      <c r="E2163" s="17" t="s">
        <v>4165</v>
      </c>
      <c r="F2163" s="16" t="s">
        <v>1841</v>
      </c>
      <c r="G2163" s="16" t="s">
        <v>1862</v>
      </c>
      <c r="H2163" s="16" t="s">
        <v>1863</v>
      </c>
      <c r="I2163" s="16" t="s">
        <v>4161</v>
      </c>
      <c r="J2163" s="16" t="s">
        <v>79</v>
      </c>
      <c r="K2163" s="16">
        <v>5713.59</v>
      </c>
      <c r="M2163" s="15" t="s">
        <v>83</v>
      </c>
      <c r="N2163" s="19">
        <v>45693.700208333299</v>
      </c>
    </row>
    <row r="2164" spans="1:14" x14ac:dyDescent="0.3">
      <c r="A2164" s="23" t="str">
        <f>VLOOKUP(C2164,销售员!A:C,3,0)</f>
        <v>湘桂琼</v>
      </c>
      <c r="B2164" s="29">
        <v>820634</v>
      </c>
      <c r="C2164" s="16" t="s">
        <v>523</v>
      </c>
      <c r="D2164" s="17" t="s">
        <v>1861</v>
      </c>
      <c r="E2164" s="17" t="s">
        <v>4165</v>
      </c>
      <c r="F2164" s="16" t="s">
        <v>1841</v>
      </c>
      <c r="G2164" s="16" t="s">
        <v>1862</v>
      </c>
      <c r="H2164" s="16" t="s">
        <v>1863</v>
      </c>
      <c r="I2164" s="16" t="s">
        <v>4160</v>
      </c>
      <c r="J2164" s="16" t="s">
        <v>79</v>
      </c>
      <c r="K2164" s="16">
        <v>6756.82</v>
      </c>
      <c r="M2164" s="15" t="s">
        <v>83</v>
      </c>
      <c r="N2164" s="19">
        <v>45693.700208333299</v>
      </c>
    </row>
    <row r="2165" spans="1:14" x14ac:dyDescent="0.3">
      <c r="A2165" s="23" t="str">
        <f>VLOOKUP(C2165,销售员!A:C,3,0)</f>
        <v>云贵川渝</v>
      </c>
      <c r="B2165" s="29">
        <v>820665</v>
      </c>
      <c r="C2165" s="16" t="s">
        <v>938</v>
      </c>
      <c r="D2165" s="17" t="s">
        <v>2392</v>
      </c>
      <c r="E2165" s="17" t="s">
        <v>4165</v>
      </c>
      <c r="F2165" s="16" t="s">
        <v>2071</v>
      </c>
      <c r="G2165" s="16" t="s">
        <v>2393</v>
      </c>
      <c r="H2165" s="16" t="s">
        <v>2394</v>
      </c>
      <c r="I2165" s="16" t="s">
        <v>4158</v>
      </c>
      <c r="J2165" s="16" t="s">
        <v>79</v>
      </c>
      <c r="K2165" s="16">
        <v>28080.84</v>
      </c>
      <c r="L2165" s="18">
        <v>29696</v>
      </c>
      <c r="M2165" s="15" t="s">
        <v>54</v>
      </c>
      <c r="N2165" s="19">
        <v>45693.7348726852</v>
      </c>
    </row>
    <row r="2166" spans="1:14" x14ac:dyDescent="0.3">
      <c r="A2166" s="23" t="str">
        <f>VLOOKUP(C2166,销售员!A:C,3,0)</f>
        <v>云贵川渝</v>
      </c>
      <c r="B2166" s="29">
        <v>820665</v>
      </c>
      <c r="C2166" s="16" t="s">
        <v>938</v>
      </c>
      <c r="D2166" s="17" t="s">
        <v>2392</v>
      </c>
      <c r="E2166" s="17" t="s">
        <v>4165</v>
      </c>
      <c r="F2166" s="16" t="s">
        <v>2071</v>
      </c>
      <c r="G2166" s="16" t="s">
        <v>2393</v>
      </c>
      <c r="H2166" s="16" t="s">
        <v>2394</v>
      </c>
      <c r="I2166" s="16" t="s">
        <v>4159</v>
      </c>
      <c r="J2166" s="16" t="s">
        <v>79</v>
      </c>
      <c r="K2166" s="16">
        <v>0</v>
      </c>
      <c r="M2166" s="15" t="s">
        <v>54</v>
      </c>
      <c r="N2166" s="19">
        <v>45693.7348726852</v>
      </c>
    </row>
    <row r="2167" spans="1:14" x14ac:dyDescent="0.3">
      <c r="A2167" s="23" t="str">
        <f>VLOOKUP(C2167,销售员!A:C,3,0)</f>
        <v>云贵川渝</v>
      </c>
      <c r="B2167" s="29">
        <v>820665</v>
      </c>
      <c r="C2167" s="16" t="s">
        <v>938</v>
      </c>
      <c r="D2167" s="17" t="s">
        <v>2392</v>
      </c>
      <c r="E2167" s="17" t="s">
        <v>4165</v>
      </c>
      <c r="F2167" s="16" t="s">
        <v>2071</v>
      </c>
      <c r="G2167" s="16" t="s">
        <v>2393</v>
      </c>
      <c r="H2167" s="16" t="s">
        <v>2394</v>
      </c>
      <c r="I2167" s="16" t="s">
        <v>4161</v>
      </c>
      <c r="J2167" s="16" t="s">
        <v>79</v>
      </c>
      <c r="K2167" s="16">
        <v>0</v>
      </c>
      <c r="M2167" s="15" t="s">
        <v>54</v>
      </c>
      <c r="N2167" s="19">
        <v>45693.7348726852</v>
      </c>
    </row>
    <row r="2168" spans="1:14" x14ac:dyDescent="0.3">
      <c r="A2168" s="23" t="str">
        <f>VLOOKUP(C2168,销售员!A:C,3,0)</f>
        <v>云贵川渝</v>
      </c>
      <c r="B2168" s="29">
        <v>820665</v>
      </c>
      <c r="C2168" s="16" t="s">
        <v>938</v>
      </c>
      <c r="D2168" s="17" t="s">
        <v>2392</v>
      </c>
      <c r="E2168" s="17" t="s">
        <v>4165</v>
      </c>
      <c r="F2168" s="16" t="s">
        <v>2071</v>
      </c>
      <c r="G2168" s="16" t="s">
        <v>2393</v>
      </c>
      <c r="H2168" s="16" t="s">
        <v>2394</v>
      </c>
      <c r="I2168" s="16" t="s">
        <v>4160</v>
      </c>
      <c r="J2168" s="16" t="s">
        <v>79</v>
      </c>
      <c r="K2168" s="16">
        <v>427.32</v>
      </c>
      <c r="M2168" s="15" t="s">
        <v>54</v>
      </c>
      <c r="N2168" s="19">
        <v>45693.7348726852</v>
      </c>
    </row>
    <row r="2169" spans="1:14" x14ac:dyDescent="0.3">
      <c r="A2169" s="23" t="str">
        <f>VLOOKUP(C2169,销售员!A:C,3,0)</f>
        <v>京津冀</v>
      </c>
      <c r="B2169" s="29">
        <v>820670</v>
      </c>
      <c r="C2169" s="16" t="s">
        <v>1008</v>
      </c>
      <c r="D2169" s="17" t="s">
        <v>2397</v>
      </c>
      <c r="E2169" s="17" t="s">
        <v>4165</v>
      </c>
      <c r="F2169" s="16" t="s">
        <v>1010</v>
      </c>
      <c r="G2169" s="16" t="s">
        <v>2398</v>
      </c>
      <c r="H2169" s="16" t="s">
        <v>2399</v>
      </c>
      <c r="I2169" s="16" t="s">
        <v>4158</v>
      </c>
      <c r="J2169" s="16" t="s">
        <v>79</v>
      </c>
      <c r="K2169" s="16">
        <v>339388.2</v>
      </c>
      <c r="L2169" s="18">
        <v>372682.62</v>
      </c>
      <c r="M2169" s="15" t="s">
        <v>127</v>
      </c>
      <c r="N2169" s="19">
        <v>45693.738692129598</v>
      </c>
    </row>
    <row r="2170" spans="1:14" x14ac:dyDescent="0.3">
      <c r="A2170" s="23" t="str">
        <f>VLOOKUP(C2170,销售员!A:C,3,0)</f>
        <v>京津冀</v>
      </c>
      <c r="B2170" s="29">
        <v>820670</v>
      </c>
      <c r="C2170" s="16" t="s">
        <v>1008</v>
      </c>
      <c r="D2170" s="17" t="s">
        <v>2397</v>
      </c>
      <c r="E2170" s="17" t="s">
        <v>4165</v>
      </c>
      <c r="F2170" s="16" t="s">
        <v>1010</v>
      </c>
      <c r="G2170" s="16" t="s">
        <v>2398</v>
      </c>
      <c r="H2170" s="16" t="s">
        <v>2399</v>
      </c>
      <c r="I2170" s="16" t="s">
        <v>4159</v>
      </c>
      <c r="J2170" s="16" t="s">
        <v>79</v>
      </c>
      <c r="K2170" s="16">
        <v>6873.98</v>
      </c>
      <c r="M2170" s="15" t="s">
        <v>127</v>
      </c>
      <c r="N2170" s="19">
        <v>45693.738692129598</v>
      </c>
    </row>
    <row r="2171" spans="1:14" x14ac:dyDescent="0.3">
      <c r="A2171" s="23" t="str">
        <f>VLOOKUP(C2171,销售员!A:C,3,0)</f>
        <v>京津冀</v>
      </c>
      <c r="B2171" s="29">
        <v>820670</v>
      </c>
      <c r="C2171" s="16" t="s">
        <v>1008</v>
      </c>
      <c r="D2171" s="17" t="s">
        <v>2397</v>
      </c>
      <c r="E2171" s="17" t="s">
        <v>4165</v>
      </c>
      <c r="F2171" s="16" t="s">
        <v>1010</v>
      </c>
      <c r="G2171" s="16" t="s">
        <v>2398</v>
      </c>
      <c r="H2171" s="16" t="s">
        <v>2399</v>
      </c>
      <c r="I2171" s="16" t="s">
        <v>4161</v>
      </c>
      <c r="J2171" s="16" t="s">
        <v>79</v>
      </c>
      <c r="K2171" s="16">
        <v>4376.82</v>
      </c>
      <c r="M2171" s="15" t="s">
        <v>127</v>
      </c>
      <c r="N2171" s="19">
        <v>45693.738692129598</v>
      </c>
    </row>
    <row r="2172" spans="1:14" x14ac:dyDescent="0.3">
      <c r="A2172" s="23" t="str">
        <f>VLOOKUP(C2172,销售员!A:C,3,0)</f>
        <v>京津冀</v>
      </c>
      <c r="B2172" s="29">
        <v>820670</v>
      </c>
      <c r="C2172" s="16" t="s">
        <v>1008</v>
      </c>
      <c r="D2172" s="17" t="s">
        <v>2397</v>
      </c>
      <c r="E2172" s="17" t="s">
        <v>4165</v>
      </c>
      <c r="F2172" s="16" t="s">
        <v>1010</v>
      </c>
      <c r="G2172" s="16" t="s">
        <v>2398</v>
      </c>
      <c r="H2172" s="16" t="s">
        <v>2399</v>
      </c>
      <c r="I2172" s="16" t="s">
        <v>4160</v>
      </c>
      <c r="J2172" s="16" t="s">
        <v>79</v>
      </c>
      <c r="K2172" s="16">
        <v>5272.91</v>
      </c>
      <c r="M2172" s="15" t="s">
        <v>127</v>
      </c>
      <c r="N2172" s="19">
        <v>45693.738692129598</v>
      </c>
    </row>
    <row r="2173" spans="1:14" x14ac:dyDescent="0.3">
      <c r="A2173" s="23" t="str">
        <f>VLOOKUP(C2173,销售员!A:C,3,0)</f>
        <v>云贵川渝</v>
      </c>
      <c r="B2173" s="29">
        <v>820675</v>
      </c>
      <c r="C2173" s="16" t="s">
        <v>938</v>
      </c>
      <c r="D2173" s="17" t="s">
        <v>2402</v>
      </c>
      <c r="E2173" s="17" t="s">
        <v>4168</v>
      </c>
      <c r="F2173" s="16" t="s">
        <v>2071</v>
      </c>
      <c r="G2173" s="16" t="s">
        <v>2403</v>
      </c>
      <c r="H2173" s="16" t="s">
        <v>2404</v>
      </c>
      <c r="I2173" s="16" t="s">
        <v>4158</v>
      </c>
      <c r="J2173" s="16" t="s">
        <v>79</v>
      </c>
      <c r="K2173" s="16">
        <v>499122.87</v>
      </c>
      <c r="L2173" s="18">
        <v>522393.95</v>
      </c>
      <c r="M2173" s="15" t="s">
        <v>54</v>
      </c>
      <c r="N2173" s="19">
        <v>45693.745486111096</v>
      </c>
    </row>
    <row r="2174" spans="1:14" x14ac:dyDescent="0.3">
      <c r="A2174" s="23" t="str">
        <f>VLOOKUP(C2174,销售员!A:C,3,0)</f>
        <v>云贵川渝</v>
      </c>
      <c r="B2174" s="29">
        <v>820675</v>
      </c>
      <c r="C2174" s="16" t="s">
        <v>938</v>
      </c>
      <c r="D2174" s="17" t="s">
        <v>2402</v>
      </c>
      <c r="E2174" s="17" t="s">
        <v>4168</v>
      </c>
      <c r="F2174" s="16" t="s">
        <v>2071</v>
      </c>
      <c r="G2174" s="16" t="s">
        <v>2403</v>
      </c>
      <c r="H2174" s="16" t="s">
        <v>2404</v>
      </c>
      <c r="I2174" s="16" t="s">
        <v>4159</v>
      </c>
      <c r="J2174" s="16" t="s">
        <v>79</v>
      </c>
      <c r="K2174" s="16">
        <v>0</v>
      </c>
      <c r="M2174" s="15" t="s">
        <v>54</v>
      </c>
      <c r="N2174" s="19">
        <v>45693.745486111096</v>
      </c>
    </row>
    <row r="2175" spans="1:14" x14ac:dyDescent="0.3">
      <c r="A2175" s="23" t="str">
        <f>VLOOKUP(C2175,销售员!A:C,3,0)</f>
        <v>云贵川渝</v>
      </c>
      <c r="B2175" s="29">
        <v>820675</v>
      </c>
      <c r="C2175" s="16" t="s">
        <v>938</v>
      </c>
      <c r="D2175" s="17" t="s">
        <v>2402</v>
      </c>
      <c r="E2175" s="17" t="s">
        <v>4168</v>
      </c>
      <c r="F2175" s="16" t="s">
        <v>2071</v>
      </c>
      <c r="G2175" s="16" t="s">
        <v>2403</v>
      </c>
      <c r="H2175" s="16" t="s">
        <v>2404</v>
      </c>
      <c r="I2175" s="16" t="s">
        <v>4161</v>
      </c>
      <c r="J2175" s="16" t="s">
        <v>79</v>
      </c>
      <c r="K2175" s="16">
        <v>0</v>
      </c>
      <c r="M2175" s="15" t="s">
        <v>54</v>
      </c>
      <c r="N2175" s="19">
        <v>45693.745486111096</v>
      </c>
    </row>
    <row r="2176" spans="1:14" x14ac:dyDescent="0.3">
      <c r="A2176" s="23" t="str">
        <f>VLOOKUP(C2176,销售员!A:C,3,0)</f>
        <v>云贵川渝</v>
      </c>
      <c r="B2176" s="29">
        <v>820675</v>
      </c>
      <c r="C2176" s="16" t="s">
        <v>938</v>
      </c>
      <c r="D2176" s="17" t="s">
        <v>2402</v>
      </c>
      <c r="E2176" s="17" t="s">
        <v>4168</v>
      </c>
      <c r="F2176" s="16" t="s">
        <v>2071</v>
      </c>
      <c r="G2176" s="16" t="s">
        <v>2403</v>
      </c>
      <c r="H2176" s="16" t="s">
        <v>2404</v>
      </c>
      <c r="I2176" s="16" t="s">
        <v>4160</v>
      </c>
      <c r="J2176" s="16" t="s">
        <v>79</v>
      </c>
      <c r="K2176" s="16">
        <v>7598.43</v>
      </c>
      <c r="M2176" s="15" t="s">
        <v>54</v>
      </c>
      <c r="N2176" s="19">
        <v>45693.745486111096</v>
      </c>
    </row>
    <row r="2177" spans="1:14" x14ac:dyDescent="0.3">
      <c r="A2177" s="23" t="str">
        <f>VLOOKUP(C2177,销售员!A:C,3,0)</f>
        <v>沪浙</v>
      </c>
      <c r="B2177" s="29">
        <v>820570</v>
      </c>
      <c r="C2177" s="16" t="s">
        <v>338</v>
      </c>
      <c r="D2177" s="17" t="s">
        <v>2280</v>
      </c>
      <c r="E2177" s="17" t="s">
        <v>4165</v>
      </c>
      <c r="F2177" s="16" t="s">
        <v>2281</v>
      </c>
      <c r="G2177" s="16" t="s">
        <v>2282</v>
      </c>
      <c r="H2177" s="16" t="s">
        <v>2283</v>
      </c>
      <c r="I2177" s="16" t="s">
        <v>4158</v>
      </c>
      <c r="J2177" s="16" t="s">
        <v>79</v>
      </c>
      <c r="K2177" s="16">
        <v>1749825.05</v>
      </c>
      <c r="L2177" s="18">
        <v>1997805.45</v>
      </c>
      <c r="M2177" s="15" t="s">
        <v>1262</v>
      </c>
      <c r="N2177" s="19">
        <v>45693.746145833298</v>
      </c>
    </row>
    <row r="2178" spans="1:14" x14ac:dyDescent="0.3">
      <c r="A2178" s="23" t="str">
        <f>VLOOKUP(C2178,销售员!A:C,3,0)</f>
        <v>沪浙</v>
      </c>
      <c r="B2178" s="29">
        <v>820570</v>
      </c>
      <c r="C2178" s="16" t="s">
        <v>338</v>
      </c>
      <c r="D2178" s="17" t="s">
        <v>2280</v>
      </c>
      <c r="E2178" s="17" t="s">
        <v>4165</v>
      </c>
      <c r="F2178" s="16" t="s">
        <v>2281</v>
      </c>
      <c r="G2178" s="16" t="s">
        <v>2282</v>
      </c>
      <c r="H2178" s="16" t="s">
        <v>2283</v>
      </c>
      <c r="I2178" s="16" t="s">
        <v>4159</v>
      </c>
      <c r="J2178" s="16" t="s">
        <v>79</v>
      </c>
      <c r="K2178" s="16">
        <v>202810.25</v>
      </c>
      <c r="M2178" s="15" t="s">
        <v>1262</v>
      </c>
      <c r="N2178" s="19">
        <v>45693.746145833298</v>
      </c>
    </row>
    <row r="2179" spans="1:14" x14ac:dyDescent="0.3">
      <c r="A2179" s="23" t="str">
        <f>VLOOKUP(C2179,销售员!A:C,3,0)</f>
        <v>沪浙</v>
      </c>
      <c r="B2179" s="29">
        <v>820570</v>
      </c>
      <c r="C2179" s="16" t="s">
        <v>338</v>
      </c>
      <c r="D2179" s="17" t="s">
        <v>2280</v>
      </c>
      <c r="E2179" s="17" t="s">
        <v>4165</v>
      </c>
      <c r="F2179" s="16" t="s">
        <v>2281</v>
      </c>
      <c r="G2179" s="16" t="s">
        <v>2282</v>
      </c>
      <c r="H2179" s="16" t="s">
        <v>2283</v>
      </c>
      <c r="I2179" s="16" t="s">
        <v>4161</v>
      </c>
      <c r="J2179" s="16" t="s">
        <v>79</v>
      </c>
      <c r="K2179" s="16">
        <v>15434.55</v>
      </c>
      <c r="M2179" s="15" t="s">
        <v>1262</v>
      </c>
      <c r="N2179" s="19">
        <v>45693.746145833298</v>
      </c>
    </row>
    <row r="2180" spans="1:14" x14ac:dyDescent="0.3">
      <c r="A2180" s="23" t="str">
        <f>VLOOKUP(C2180,销售员!A:C,3,0)</f>
        <v>沪浙</v>
      </c>
      <c r="B2180" s="29">
        <v>820570</v>
      </c>
      <c r="C2180" s="16" t="s">
        <v>338</v>
      </c>
      <c r="D2180" s="17" t="s">
        <v>2280</v>
      </c>
      <c r="E2180" s="17" t="s">
        <v>4165</v>
      </c>
      <c r="F2180" s="16" t="s">
        <v>2281</v>
      </c>
      <c r="G2180" s="16" t="s">
        <v>2282</v>
      </c>
      <c r="H2180" s="16" t="s">
        <v>2283</v>
      </c>
      <c r="I2180" s="16" t="s">
        <v>4160</v>
      </c>
      <c r="J2180" s="16" t="s">
        <v>79</v>
      </c>
      <c r="K2180" s="16">
        <v>29735.599999999999</v>
      </c>
      <c r="M2180" s="15" t="s">
        <v>1262</v>
      </c>
      <c r="N2180" s="19">
        <v>45693.746145833298</v>
      </c>
    </row>
    <row r="2181" spans="1:14" x14ac:dyDescent="0.3">
      <c r="A2181" s="23" t="str">
        <f>VLOOKUP(C2181,销售员!A:C,3,0)</f>
        <v>云贵川渝</v>
      </c>
      <c r="B2181" s="29">
        <v>820681</v>
      </c>
      <c r="C2181" s="16" t="s">
        <v>938</v>
      </c>
      <c r="D2181" s="17" t="s">
        <v>2407</v>
      </c>
      <c r="E2181" s="17" t="s">
        <v>4168</v>
      </c>
      <c r="F2181" s="16" t="s">
        <v>2071</v>
      </c>
      <c r="G2181" s="16" t="s">
        <v>2408</v>
      </c>
      <c r="H2181" s="16" t="s">
        <v>2409</v>
      </c>
      <c r="I2181" s="16" t="s">
        <v>4158</v>
      </c>
      <c r="J2181" s="16" t="s">
        <v>278</v>
      </c>
      <c r="K2181" s="16">
        <v>0</v>
      </c>
      <c r="L2181" s="18">
        <v>931304.88</v>
      </c>
      <c r="M2181" s="15" t="s">
        <v>54</v>
      </c>
      <c r="N2181" s="19">
        <v>45693.752523148098</v>
      </c>
    </row>
    <row r="2182" spans="1:14" x14ac:dyDescent="0.3">
      <c r="A2182" s="23" t="str">
        <f>VLOOKUP(C2182,销售员!A:C,3,0)</f>
        <v>云贵川渝</v>
      </c>
      <c r="B2182" s="29">
        <v>820681</v>
      </c>
      <c r="C2182" s="16" t="s">
        <v>938</v>
      </c>
      <c r="D2182" s="17" t="s">
        <v>2407</v>
      </c>
      <c r="E2182" s="17" t="s">
        <v>4168</v>
      </c>
      <c r="F2182" s="16" t="s">
        <v>2071</v>
      </c>
      <c r="G2182" s="16" t="s">
        <v>2408</v>
      </c>
      <c r="H2182" s="16" t="s">
        <v>2409</v>
      </c>
      <c r="I2182" s="16" t="s">
        <v>4159</v>
      </c>
      <c r="J2182" s="16" t="s">
        <v>278</v>
      </c>
      <c r="K2182" s="16">
        <v>889815.25</v>
      </c>
      <c r="M2182" s="15" t="s">
        <v>54</v>
      </c>
      <c r="N2182" s="19">
        <v>45693.752523148098</v>
      </c>
    </row>
    <row r="2183" spans="1:14" x14ac:dyDescent="0.3">
      <c r="A2183" s="23" t="str">
        <f>VLOOKUP(C2183,销售员!A:C,3,0)</f>
        <v>云贵川渝</v>
      </c>
      <c r="B2183" s="29">
        <v>820681</v>
      </c>
      <c r="C2183" s="16" t="s">
        <v>938</v>
      </c>
      <c r="D2183" s="17" t="s">
        <v>2407</v>
      </c>
      <c r="E2183" s="17" t="s">
        <v>4168</v>
      </c>
      <c r="F2183" s="16" t="s">
        <v>2071</v>
      </c>
      <c r="G2183" s="16" t="s">
        <v>2408</v>
      </c>
      <c r="H2183" s="16" t="s">
        <v>2409</v>
      </c>
      <c r="I2183" s="16" t="s">
        <v>4161</v>
      </c>
      <c r="J2183" s="16" t="s">
        <v>278</v>
      </c>
      <c r="K2183" s="16">
        <v>0</v>
      </c>
      <c r="M2183" s="15" t="s">
        <v>54</v>
      </c>
      <c r="N2183" s="19">
        <v>45693.752523148098</v>
      </c>
    </row>
    <row r="2184" spans="1:14" x14ac:dyDescent="0.3">
      <c r="A2184" s="23" t="str">
        <f>VLOOKUP(C2184,销售员!A:C,3,0)</f>
        <v>云贵川渝</v>
      </c>
      <c r="B2184" s="29">
        <v>820681</v>
      </c>
      <c r="C2184" s="16" t="s">
        <v>938</v>
      </c>
      <c r="D2184" s="17" t="s">
        <v>2407</v>
      </c>
      <c r="E2184" s="17" t="s">
        <v>4168</v>
      </c>
      <c r="F2184" s="16" t="s">
        <v>2071</v>
      </c>
      <c r="G2184" s="16" t="s">
        <v>2408</v>
      </c>
      <c r="H2184" s="16" t="s">
        <v>2409</v>
      </c>
      <c r="I2184" s="16" t="s">
        <v>4160</v>
      </c>
      <c r="J2184" s="16" t="s">
        <v>278</v>
      </c>
      <c r="K2184" s="16">
        <v>13550.49</v>
      </c>
      <c r="M2184" s="15" t="s">
        <v>54</v>
      </c>
      <c r="N2184" s="19">
        <v>45693.752523148098</v>
      </c>
    </row>
    <row r="2185" spans="1:14" x14ac:dyDescent="0.3">
      <c r="A2185" s="23" t="str">
        <f>VLOOKUP(C2185,销售员!A:C,3,0)</f>
        <v>广深</v>
      </c>
      <c r="B2185" s="29">
        <v>820613</v>
      </c>
      <c r="C2185" s="16" t="s">
        <v>997</v>
      </c>
      <c r="D2185" s="17" t="s">
        <v>2412</v>
      </c>
      <c r="E2185" s="17" t="s">
        <v>4165</v>
      </c>
      <c r="F2185" s="16" t="s">
        <v>999</v>
      </c>
      <c r="G2185" s="16" t="s">
        <v>2413</v>
      </c>
      <c r="H2185" s="16" t="s">
        <v>2414</v>
      </c>
      <c r="I2185" s="16" t="s">
        <v>4158</v>
      </c>
      <c r="J2185" s="16" t="s">
        <v>79</v>
      </c>
      <c r="K2185" s="16">
        <v>240413.78</v>
      </c>
      <c r="L2185" s="18">
        <v>267161</v>
      </c>
      <c r="M2185" s="15" t="s">
        <v>94</v>
      </c>
      <c r="N2185" s="19">
        <v>45694.420462962997</v>
      </c>
    </row>
    <row r="2186" spans="1:14" x14ac:dyDescent="0.3">
      <c r="A2186" s="23" t="str">
        <f>VLOOKUP(C2186,销售员!A:C,3,0)</f>
        <v>广深</v>
      </c>
      <c r="B2186" s="29">
        <v>820613</v>
      </c>
      <c r="C2186" s="16" t="s">
        <v>997</v>
      </c>
      <c r="D2186" s="17" t="s">
        <v>2412</v>
      </c>
      <c r="E2186" s="17" t="s">
        <v>4165</v>
      </c>
      <c r="F2186" s="16" t="s">
        <v>999</v>
      </c>
      <c r="G2186" s="16" t="s">
        <v>2413</v>
      </c>
      <c r="H2186" s="16" t="s">
        <v>2414</v>
      </c>
      <c r="I2186" s="16" t="s">
        <v>4159</v>
      </c>
      <c r="J2186" s="16" t="s">
        <v>79</v>
      </c>
      <c r="K2186" s="16">
        <v>7901.6</v>
      </c>
      <c r="M2186" s="15" t="s">
        <v>94</v>
      </c>
      <c r="N2186" s="19">
        <v>45694.420462962997</v>
      </c>
    </row>
    <row r="2187" spans="1:14" x14ac:dyDescent="0.3">
      <c r="A2187" s="23" t="str">
        <f>VLOOKUP(C2187,销售员!A:C,3,0)</f>
        <v>广深</v>
      </c>
      <c r="B2187" s="29">
        <v>820613</v>
      </c>
      <c r="C2187" s="16" t="s">
        <v>997</v>
      </c>
      <c r="D2187" s="17" t="s">
        <v>2412</v>
      </c>
      <c r="E2187" s="17" t="s">
        <v>4165</v>
      </c>
      <c r="F2187" s="16" t="s">
        <v>999</v>
      </c>
      <c r="G2187" s="16" t="s">
        <v>2413</v>
      </c>
      <c r="H2187" s="16" t="s">
        <v>2414</v>
      </c>
      <c r="I2187" s="16" t="s">
        <v>4161</v>
      </c>
      <c r="J2187" s="16" t="s">
        <v>79</v>
      </c>
      <c r="K2187" s="16">
        <v>3041.58</v>
      </c>
      <c r="M2187" s="15" t="s">
        <v>94</v>
      </c>
      <c r="N2187" s="19">
        <v>45694.420462962997</v>
      </c>
    </row>
    <row r="2188" spans="1:14" x14ac:dyDescent="0.3">
      <c r="A2188" s="23" t="str">
        <f>VLOOKUP(C2188,销售员!A:C,3,0)</f>
        <v>广深</v>
      </c>
      <c r="B2188" s="29">
        <v>820613</v>
      </c>
      <c r="C2188" s="16" t="s">
        <v>997</v>
      </c>
      <c r="D2188" s="17" t="s">
        <v>2412</v>
      </c>
      <c r="E2188" s="17" t="s">
        <v>4165</v>
      </c>
      <c r="F2188" s="16" t="s">
        <v>999</v>
      </c>
      <c r="G2188" s="16" t="s">
        <v>2413</v>
      </c>
      <c r="H2188" s="16" t="s">
        <v>2414</v>
      </c>
      <c r="I2188" s="16" t="s">
        <v>4160</v>
      </c>
      <c r="J2188" s="16" t="s">
        <v>79</v>
      </c>
      <c r="K2188" s="16">
        <v>3781.82</v>
      </c>
      <c r="M2188" s="15" t="s">
        <v>94</v>
      </c>
      <c r="N2188" s="19">
        <v>45694.420462962997</v>
      </c>
    </row>
    <row r="2189" spans="1:14" x14ac:dyDescent="0.3">
      <c r="A2189" s="23" t="str">
        <f>VLOOKUP(C2189,销售员!A:C,3,0)</f>
        <v>广深</v>
      </c>
      <c r="B2189" s="29">
        <v>820558</v>
      </c>
      <c r="C2189" s="16" t="s">
        <v>1881</v>
      </c>
      <c r="D2189" s="17" t="s">
        <v>1882</v>
      </c>
      <c r="E2189" s="17" t="s">
        <v>4165</v>
      </c>
      <c r="F2189" s="16" t="s">
        <v>1883</v>
      </c>
      <c r="G2189" s="16" t="s">
        <v>1884</v>
      </c>
      <c r="H2189" s="16" t="s">
        <v>1885</v>
      </c>
      <c r="I2189" s="16" t="s">
        <v>4166</v>
      </c>
      <c r="J2189" s="16" t="s">
        <v>79</v>
      </c>
      <c r="K2189" s="16">
        <v>7136.36</v>
      </c>
      <c r="L2189" s="18">
        <v>7809</v>
      </c>
      <c r="M2189" s="15" t="s">
        <v>94</v>
      </c>
      <c r="N2189" s="19">
        <v>45694.4207523148</v>
      </c>
    </row>
    <row r="2190" spans="1:14" x14ac:dyDescent="0.3">
      <c r="A2190" s="23" t="str">
        <f>VLOOKUP(C2190,销售员!A:C,3,0)</f>
        <v>广深</v>
      </c>
      <c r="B2190" s="29">
        <v>820558</v>
      </c>
      <c r="C2190" s="16" t="s">
        <v>1881</v>
      </c>
      <c r="D2190" s="17" t="s">
        <v>1882</v>
      </c>
      <c r="E2190" s="17" t="s">
        <v>4165</v>
      </c>
      <c r="F2190" s="16" t="s">
        <v>1883</v>
      </c>
      <c r="G2190" s="16" t="s">
        <v>1884</v>
      </c>
      <c r="H2190" s="16" t="s">
        <v>1885</v>
      </c>
      <c r="I2190" s="16" t="s">
        <v>4167</v>
      </c>
      <c r="J2190" s="16" t="s">
        <v>79</v>
      </c>
      <c r="K2190" s="16">
        <v>0</v>
      </c>
      <c r="M2190" s="15" t="s">
        <v>94</v>
      </c>
      <c r="N2190" s="19">
        <v>45694.4207523148</v>
      </c>
    </row>
    <row r="2191" spans="1:14" x14ac:dyDescent="0.3">
      <c r="A2191" s="23" t="str">
        <f>VLOOKUP(C2191,销售员!A:C,3,0)</f>
        <v>广深</v>
      </c>
      <c r="B2191" s="29">
        <v>820558</v>
      </c>
      <c r="C2191" s="16" t="s">
        <v>1881</v>
      </c>
      <c r="D2191" s="17" t="s">
        <v>1882</v>
      </c>
      <c r="E2191" s="17" t="s">
        <v>4165</v>
      </c>
      <c r="F2191" s="16" t="s">
        <v>1883</v>
      </c>
      <c r="G2191" s="16" t="s">
        <v>1884</v>
      </c>
      <c r="H2191" s="16" t="s">
        <v>1885</v>
      </c>
      <c r="I2191" s="16" t="s">
        <v>4161</v>
      </c>
      <c r="J2191" s="16" t="s">
        <v>79</v>
      </c>
      <c r="K2191" s="16">
        <v>92.772679999999994</v>
      </c>
      <c r="M2191" s="15" t="s">
        <v>94</v>
      </c>
      <c r="N2191" s="19">
        <v>45694.4207523148</v>
      </c>
    </row>
    <row r="2192" spans="1:14" x14ac:dyDescent="0.3">
      <c r="A2192" s="23" t="str">
        <f>VLOOKUP(C2192,销售员!A:C,3,0)</f>
        <v>广深</v>
      </c>
      <c r="B2192" s="29">
        <v>820558</v>
      </c>
      <c r="C2192" s="16" t="s">
        <v>1881</v>
      </c>
      <c r="D2192" s="17" t="s">
        <v>1882</v>
      </c>
      <c r="E2192" s="17" t="s">
        <v>4165</v>
      </c>
      <c r="F2192" s="16" t="s">
        <v>1883</v>
      </c>
      <c r="G2192" s="16" t="s">
        <v>1884</v>
      </c>
      <c r="H2192" s="16" t="s">
        <v>1885</v>
      </c>
      <c r="I2192" s="16" t="s">
        <v>4160</v>
      </c>
      <c r="J2192" s="16" t="s">
        <v>79</v>
      </c>
      <c r="K2192" s="16">
        <v>107.0454</v>
      </c>
      <c r="M2192" s="15" t="s">
        <v>94</v>
      </c>
      <c r="N2192" s="19">
        <v>45694.4207523148</v>
      </c>
    </row>
    <row r="2193" spans="1:14" x14ac:dyDescent="0.3">
      <c r="A2193" s="23" t="str">
        <f>VLOOKUP(C2193,销售员!A:C,3,0)</f>
        <v>鄂赣</v>
      </c>
      <c r="B2193" s="29">
        <v>820696</v>
      </c>
      <c r="C2193" s="16" t="s">
        <v>670</v>
      </c>
      <c r="D2193" s="17" t="s">
        <v>2422</v>
      </c>
      <c r="E2193" s="17" t="s">
        <v>4165</v>
      </c>
      <c r="F2193" s="16" t="s">
        <v>1432</v>
      </c>
      <c r="G2193" s="16" t="s">
        <v>2423</v>
      </c>
      <c r="H2193" s="16" t="s">
        <v>2424</v>
      </c>
      <c r="I2193" s="16" t="s">
        <v>4158</v>
      </c>
      <c r="J2193" s="16" t="s">
        <v>79</v>
      </c>
      <c r="K2193" s="16">
        <v>456139.34</v>
      </c>
      <c r="L2193" s="18">
        <v>641547.73</v>
      </c>
      <c r="M2193" s="15" t="s">
        <v>1262</v>
      </c>
      <c r="N2193" s="19">
        <v>45694.442812499998</v>
      </c>
    </row>
    <row r="2194" spans="1:14" x14ac:dyDescent="0.3">
      <c r="A2194" s="23" t="str">
        <f>VLOOKUP(C2194,销售员!A:C,3,0)</f>
        <v>鄂赣</v>
      </c>
      <c r="B2194" s="29">
        <v>820696</v>
      </c>
      <c r="C2194" s="16" t="s">
        <v>670</v>
      </c>
      <c r="D2194" s="17" t="s">
        <v>2422</v>
      </c>
      <c r="E2194" s="17" t="s">
        <v>4165</v>
      </c>
      <c r="F2194" s="16" t="s">
        <v>1432</v>
      </c>
      <c r="G2194" s="16" t="s">
        <v>2423</v>
      </c>
      <c r="H2194" s="16" t="s">
        <v>2424</v>
      </c>
      <c r="I2194" s="16" t="s">
        <v>4159</v>
      </c>
      <c r="J2194" s="16" t="s">
        <v>79</v>
      </c>
      <c r="K2194" s="16">
        <v>143259.37</v>
      </c>
      <c r="M2194" s="15" t="s">
        <v>1262</v>
      </c>
      <c r="N2194" s="19">
        <v>45694.442812499998</v>
      </c>
    </row>
    <row r="2195" spans="1:14" x14ac:dyDescent="0.3">
      <c r="A2195" s="23" t="str">
        <f>VLOOKUP(C2195,销售员!A:C,3,0)</f>
        <v>鄂赣</v>
      </c>
      <c r="B2195" s="29">
        <v>820696</v>
      </c>
      <c r="C2195" s="16" t="s">
        <v>670</v>
      </c>
      <c r="D2195" s="17" t="s">
        <v>2422</v>
      </c>
      <c r="E2195" s="17" t="s">
        <v>4165</v>
      </c>
      <c r="F2195" s="16" t="s">
        <v>1432</v>
      </c>
      <c r="G2195" s="16" t="s">
        <v>2423</v>
      </c>
      <c r="H2195" s="16" t="s">
        <v>2424</v>
      </c>
      <c r="I2195" s="16" t="s">
        <v>4161</v>
      </c>
      <c r="J2195" s="16" t="s">
        <v>79</v>
      </c>
      <c r="K2195" s="16">
        <v>4152.3</v>
      </c>
      <c r="M2195" s="15" t="s">
        <v>1262</v>
      </c>
      <c r="N2195" s="19">
        <v>45694.442812499998</v>
      </c>
    </row>
    <row r="2196" spans="1:14" x14ac:dyDescent="0.3">
      <c r="A2196" s="23" t="str">
        <f>VLOOKUP(C2196,销售员!A:C,3,0)</f>
        <v>鄂赣</v>
      </c>
      <c r="B2196" s="29">
        <v>820696</v>
      </c>
      <c r="C2196" s="16" t="s">
        <v>670</v>
      </c>
      <c r="D2196" s="17" t="s">
        <v>2422</v>
      </c>
      <c r="E2196" s="17" t="s">
        <v>4165</v>
      </c>
      <c r="F2196" s="16" t="s">
        <v>1432</v>
      </c>
      <c r="G2196" s="16" t="s">
        <v>2423</v>
      </c>
      <c r="H2196" s="16" t="s">
        <v>2424</v>
      </c>
      <c r="I2196" s="16" t="s">
        <v>4160</v>
      </c>
      <c r="J2196" s="16" t="s">
        <v>79</v>
      </c>
      <c r="K2196" s="16">
        <v>9127.6</v>
      </c>
      <c r="M2196" s="15" t="s">
        <v>1262</v>
      </c>
      <c r="N2196" s="19">
        <v>45694.442812499998</v>
      </c>
    </row>
    <row r="2197" spans="1:14" x14ac:dyDescent="0.3">
      <c r="A2197" s="23" t="str">
        <f>VLOOKUP(C2197,销售员!A:C,3,0)</f>
        <v>福建</v>
      </c>
      <c r="B2197" s="29">
        <v>820697</v>
      </c>
      <c r="C2197" s="16" t="s">
        <v>226</v>
      </c>
      <c r="D2197" s="17" t="s">
        <v>2428</v>
      </c>
      <c r="E2197" s="17" t="s">
        <v>4165</v>
      </c>
      <c r="F2197" s="16" t="s">
        <v>747</v>
      </c>
      <c r="G2197" s="16" t="s">
        <v>2429</v>
      </c>
      <c r="H2197" s="16" t="s">
        <v>2430</v>
      </c>
      <c r="I2197" s="16" t="s">
        <v>4158</v>
      </c>
      <c r="J2197" s="16" t="s">
        <v>79</v>
      </c>
      <c r="K2197" s="16">
        <v>57651.67</v>
      </c>
      <c r="L2197" s="18">
        <v>64351.8</v>
      </c>
      <c r="M2197" s="15" t="s">
        <v>94</v>
      </c>
      <c r="N2197" s="19">
        <v>45694.449189814797</v>
      </c>
    </row>
    <row r="2198" spans="1:14" x14ac:dyDescent="0.3">
      <c r="A2198" s="23" t="str">
        <f>VLOOKUP(C2198,销售员!A:C,3,0)</f>
        <v>福建</v>
      </c>
      <c r="B2198" s="29">
        <v>820697</v>
      </c>
      <c r="C2198" s="16" t="s">
        <v>226</v>
      </c>
      <c r="D2198" s="17" t="s">
        <v>2428</v>
      </c>
      <c r="E2198" s="17" t="s">
        <v>4165</v>
      </c>
      <c r="F2198" s="16" t="s">
        <v>747</v>
      </c>
      <c r="G2198" s="16" t="s">
        <v>2429</v>
      </c>
      <c r="H2198" s="16" t="s">
        <v>2430</v>
      </c>
      <c r="I2198" s="16" t="s">
        <v>4159</v>
      </c>
      <c r="J2198" s="16" t="s">
        <v>79</v>
      </c>
      <c r="K2198" s="16">
        <v>2194.29</v>
      </c>
      <c r="M2198" s="15" t="s">
        <v>94</v>
      </c>
      <c r="N2198" s="19">
        <v>45694.449189814797</v>
      </c>
    </row>
    <row r="2199" spans="1:14" x14ac:dyDescent="0.3">
      <c r="A2199" s="23" t="str">
        <f>VLOOKUP(C2199,销售员!A:C,3,0)</f>
        <v>福建</v>
      </c>
      <c r="B2199" s="29">
        <v>820697</v>
      </c>
      <c r="C2199" s="16" t="s">
        <v>226</v>
      </c>
      <c r="D2199" s="17" t="s">
        <v>2428</v>
      </c>
      <c r="E2199" s="17" t="s">
        <v>4165</v>
      </c>
      <c r="F2199" s="16" t="s">
        <v>747</v>
      </c>
      <c r="G2199" s="16" t="s">
        <v>2429</v>
      </c>
      <c r="H2199" s="16" t="s">
        <v>2430</v>
      </c>
      <c r="I2199" s="16" t="s">
        <v>4161</v>
      </c>
      <c r="J2199" s="16" t="s">
        <v>79</v>
      </c>
      <c r="K2199" s="16">
        <v>698.11</v>
      </c>
      <c r="M2199" s="15" t="s">
        <v>94</v>
      </c>
      <c r="N2199" s="19">
        <v>45694.449189814797</v>
      </c>
    </row>
    <row r="2200" spans="1:14" x14ac:dyDescent="0.3">
      <c r="A2200" s="23" t="str">
        <f>VLOOKUP(C2200,销售员!A:C,3,0)</f>
        <v>福建</v>
      </c>
      <c r="B2200" s="29">
        <v>820697</v>
      </c>
      <c r="C2200" s="16" t="s">
        <v>226</v>
      </c>
      <c r="D2200" s="17" t="s">
        <v>2428</v>
      </c>
      <c r="E2200" s="17" t="s">
        <v>4165</v>
      </c>
      <c r="F2200" s="16" t="s">
        <v>747</v>
      </c>
      <c r="G2200" s="16" t="s">
        <v>2429</v>
      </c>
      <c r="H2200" s="16" t="s">
        <v>2430</v>
      </c>
      <c r="I2200" s="16" t="s">
        <v>4160</v>
      </c>
      <c r="J2200" s="16" t="s">
        <v>79</v>
      </c>
      <c r="K2200" s="16">
        <v>911.7</v>
      </c>
      <c r="M2200" s="15" t="s">
        <v>94</v>
      </c>
      <c r="N2200" s="19">
        <v>45694.449189814797</v>
      </c>
    </row>
    <row r="2201" spans="1:14" x14ac:dyDescent="0.3">
      <c r="A2201" s="23" t="str">
        <f>VLOOKUP(C2201,销售员!A:C,3,0)</f>
        <v>京津冀</v>
      </c>
      <c r="B2201" s="29">
        <v>820674</v>
      </c>
      <c r="C2201" s="16" t="s">
        <v>392</v>
      </c>
      <c r="D2201" s="17" t="s">
        <v>2432</v>
      </c>
      <c r="E2201" s="17" t="s">
        <v>4165</v>
      </c>
      <c r="F2201" s="16" t="s">
        <v>410</v>
      </c>
      <c r="G2201" s="16" t="s">
        <v>2433</v>
      </c>
      <c r="H2201" s="16" t="s">
        <v>2434</v>
      </c>
      <c r="I2201" s="16" t="s">
        <v>4158</v>
      </c>
      <c r="J2201" s="16" t="s">
        <v>79</v>
      </c>
      <c r="K2201" s="16">
        <v>431.2</v>
      </c>
      <c r="L2201" s="18">
        <v>456</v>
      </c>
      <c r="M2201" s="15" t="s">
        <v>127</v>
      </c>
      <c r="N2201" s="19">
        <v>45694.4547453704</v>
      </c>
    </row>
    <row r="2202" spans="1:14" x14ac:dyDescent="0.3">
      <c r="A2202" s="23" t="str">
        <f>VLOOKUP(C2202,销售员!A:C,3,0)</f>
        <v>京津冀</v>
      </c>
      <c r="B2202" s="29">
        <v>820674</v>
      </c>
      <c r="C2202" s="16" t="s">
        <v>392</v>
      </c>
      <c r="D2202" s="17" t="s">
        <v>2432</v>
      </c>
      <c r="E2202" s="17" t="s">
        <v>4165</v>
      </c>
      <c r="F2202" s="16" t="s">
        <v>410</v>
      </c>
      <c r="G2202" s="16" t="s">
        <v>2433</v>
      </c>
      <c r="H2202" s="16" t="s">
        <v>2434</v>
      </c>
      <c r="I2202" s="16" t="s">
        <v>4159</v>
      </c>
      <c r="J2202" s="16" t="s">
        <v>79</v>
      </c>
      <c r="K2202" s="16">
        <v>0</v>
      </c>
      <c r="M2202" s="15" t="s">
        <v>127</v>
      </c>
      <c r="N2202" s="19">
        <v>45694.4547453704</v>
      </c>
    </row>
    <row r="2203" spans="1:14" x14ac:dyDescent="0.3">
      <c r="A2203" s="23" t="str">
        <f>VLOOKUP(C2203,销售员!A:C,3,0)</f>
        <v>京津冀</v>
      </c>
      <c r="B2203" s="29">
        <v>820674</v>
      </c>
      <c r="C2203" s="16" t="s">
        <v>392</v>
      </c>
      <c r="D2203" s="17" t="s">
        <v>2432</v>
      </c>
      <c r="E2203" s="17" t="s">
        <v>4165</v>
      </c>
      <c r="F2203" s="16" t="s">
        <v>410</v>
      </c>
      <c r="G2203" s="16" t="s">
        <v>2433</v>
      </c>
      <c r="H2203" s="16" t="s">
        <v>2434</v>
      </c>
      <c r="I2203" s="16" t="s">
        <v>4161</v>
      </c>
      <c r="J2203" s="16" t="s">
        <v>79</v>
      </c>
      <c r="K2203" s="16">
        <v>0</v>
      </c>
      <c r="M2203" s="15" t="s">
        <v>127</v>
      </c>
      <c r="N2203" s="19">
        <v>45694.4547453704</v>
      </c>
    </row>
    <row r="2204" spans="1:14" x14ac:dyDescent="0.3">
      <c r="A2204" s="23" t="str">
        <f>VLOOKUP(C2204,销售员!A:C,3,0)</f>
        <v>京津冀</v>
      </c>
      <c r="B2204" s="29">
        <v>820674</v>
      </c>
      <c r="C2204" s="16" t="s">
        <v>392</v>
      </c>
      <c r="D2204" s="17" t="s">
        <v>2432</v>
      </c>
      <c r="E2204" s="17" t="s">
        <v>4165</v>
      </c>
      <c r="F2204" s="16" t="s">
        <v>410</v>
      </c>
      <c r="G2204" s="16" t="s">
        <v>2433</v>
      </c>
      <c r="H2204" s="16" t="s">
        <v>2434</v>
      </c>
      <c r="I2204" s="16" t="s">
        <v>4160</v>
      </c>
      <c r="J2204" s="16" t="s">
        <v>79</v>
      </c>
      <c r="K2204" s="16">
        <v>6.56</v>
      </c>
      <c r="M2204" s="15" t="s">
        <v>127</v>
      </c>
      <c r="N2204" s="19">
        <v>45694.4547453704</v>
      </c>
    </row>
    <row r="2205" spans="1:14" x14ac:dyDescent="0.3">
      <c r="A2205" s="23" t="str">
        <f>VLOOKUP(C2205,销售员!A:C,3,0)</f>
        <v>福建</v>
      </c>
      <c r="B2205" s="29">
        <v>820706</v>
      </c>
      <c r="C2205" s="16" t="s">
        <v>676</v>
      </c>
      <c r="D2205" s="17" t="s">
        <v>2437</v>
      </c>
      <c r="E2205" s="17" t="s">
        <v>4165</v>
      </c>
      <c r="F2205" s="16" t="s">
        <v>228</v>
      </c>
      <c r="G2205" s="16" t="s">
        <v>2438</v>
      </c>
      <c r="H2205" s="16" t="s">
        <v>2439</v>
      </c>
      <c r="I2205" s="16" t="s">
        <v>4158</v>
      </c>
      <c r="J2205" s="16" t="s">
        <v>79</v>
      </c>
      <c r="K2205" s="16">
        <v>70397.070000000007</v>
      </c>
      <c r="L2205" s="18">
        <v>80120.460000000006</v>
      </c>
      <c r="M2205" s="15" t="s">
        <v>94</v>
      </c>
      <c r="N2205" s="19">
        <v>45694.464328703703</v>
      </c>
    </row>
    <row r="2206" spans="1:14" x14ac:dyDescent="0.3">
      <c r="A2206" s="23" t="str">
        <f>VLOOKUP(C2206,销售员!A:C,3,0)</f>
        <v>福建</v>
      </c>
      <c r="B2206" s="29">
        <v>820706</v>
      </c>
      <c r="C2206" s="16" t="s">
        <v>676</v>
      </c>
      <c r="D2206" s="17" t="s">
        <v>2437</v>
      </c>
      <c r="E2206" s="17" t="s">
        <v>4165</v>
      </c>
      <c r="F2206" s="16" t="s">
        <v>228</v>
      </c>
      <c r="G2206" s="16" t="s">
        <v>2438</v>
      </c>
      <c r="H2206" s="16" t="s">
        <v>2439</v>
      </c>
      <c r="I2206" s="16" t="s">
        <v>4159</v>
      </c>
      <c r="J2206" s="16" t="s">
        <v>79</v>
      </c>
      <c r="K2206" s="16">
        <v>4259.18</v>
      </c>
      <c r="M2206" s="15" t="s">
        <v>94</v>
      </c>
      <c r="N2206" s="19">
        <v>45694.464328703703</v>
      </c>
    </row>
    <row r="2207" spans="1:14" x14ac:dyDescent="0.3">
      <c r="A2207" s="23" t="str">
        <f>VLOOKUP(C2207,销售员!A:C,3,0)</f>
        <v>福建</v>
      </c>
      <c r="B2207" s="29">
        <v>820706</v>
      </c>
      <c r="C2207" s="16" t="s">
        <v>676</v>
      </c>
      <c r="D2207" s="17" t="s">
        <v>2437</v>
      </c>
      <c r="E2207" s="17" t="s">
        <v>4165</v>
      </c>
      <c r="F2207" s="16" t="s">
        <v>228</v>
      </c>
      <c r="G2207" s="16" t="s">
        <v>2438</v>
      </c>
      <c r="H2207" s="16" t="s">
        <v>2439</v>
      </c>
      <c r="I2207" s="16" t="s">
        <v>4161</v>
      </c>
      <c r="J2207" s="16" t="s">
        <v>79</v>
      </c>
      <c r="K2207" s="16">
        <v>721.95</v>
      </c>
      <c r="M2207" s="15" t="s">
        <v>94</v>
      </c>
      <c r="N2207" s="19">
        <v>45694.464328703703</v>
      </c>
    </row>
    <row r="2208" spans="1:14" x14ac:dyDescent="0.3">
      <c r="A2208" s="23" t="str">
        <f>VLOOKUP(C2208,销售员!A:C,3,0)</f>
        <v>福建</v>
      </c>
      <c r="B2208" s="29">
        <v>820706</v>
      </c>
      <c r="C2208" s="16" t="s">
        <v>676</v>
      </c>
      <c r="D2208" s="17" t="s">
        <v>2437</v>
      </c>
      <c r="E2208" s="17" t="s">
        <v>4165</v>
      </c>
      <c r="F2208" s="16" t="s">
        <v>228</v>
      </c>
      <c r="G2208" s="16" t="s">
        <v>2438</v>
      </c>
      <c r="H2208" s="16" t="s">
        <v>2439</v>
      </c>
      <c r="I2208" s="16" t="s">
        <v>4160</v>
      </c>
      <c r="J2208" s="16" t="s">
        <v>79</v>
      </c>
      <c r="K2208" s="16">
        <v>1136.78</v>
      </c>
      <c r="M2208" s="15" t="s">
        <v>94</v>
      </c>
      <c r="N2208" s="19">
        <v>45694.464328703703</v>
      </c>
    </row>
    <row r="2209" spans="1:14" x14ac:dyDescent="0.3">
      <c r="A2209" s="23" t="str">
        <f>VLOOKUP(C2209,销售员!A:C,3,0)</f>
        <v>沪浙</v>
      </c>
      <c r="B2209" s="29">
        <v>820714</v>
      </c>
      <c r="C2209" s="16" t="s">
        <v>1420</v>
      </c>
      <c r="D2209" s="17" t="s">
        <v>2441</v>
      </c>
      <c r="E2209" s="17" t="s">
        <v>4165</v>
      </c>
      <c r="F2209" s="16" t="s">
        <v>2442</v>
      </c>
      <c r="G2209" s="16" t="s">
        <v>2443</v>
      </c>
      <c r="H2209" s="16" t="s">
        <v>2444</v>
      </c>
      <c r="I2209" s="16" t="s">
        <v>4158</v>
      </c>
      <c r="J2209" s="16" t="s">
        <v>79</v>
      </c>
      <c r="K2209" s="16">
        <v>3365.43</v>
      </c>
      <c r="L2209" s="18">
        <v>3577.68</v>
      </c>
      <c r="M2209" s="15" t="s">
        <v>1262</v>
      </c>
      <c r="N2209" s="19">
        <v>45694.4754398148</v>
      </c>
    </row>
    <row r="2210" spans="1:14" x14ac:dyDescent="0.3">
      <c r="A2210" s="23" t="str">
        <f>VLOOKUP(C2210,销售员!A:C,3,0)</f>
        <v>沪浙</v>
      </c>
      <c r="B2210" s="29">
        <v>820714</v>
      </c>
      <c r="C2210" s="16" t="s">
        <v>1420</v>
      </c>
      <c r="D2210" s="17" t="s">
        <v>2441</v>
      </c>
      <c r="E2210" s="17" t="s">
        <v>4165</v>
      </c>
      <c r="F2210" s="16" t="s">
        <v>2442</v>
      </c>
      <c r="G2210" s="16" t="s">
        <v>2443</v>
      </c>
      <c r="H2210" s="16" t="s">
        <v>2444</v>
      </c>
      <c r="I2210" s="16" t="s">
        <v>4159</v>
      </c>
      <c r="J2210" s="16" t="s">
        <v>79</v>
      </c>
      <c r="K2210" s="16">
        <v>0</v>
      </c>
      <c r="M2210" s="15" t="s">
        <v>1262</v>
      </c>
      <c r="N2210" s="19">
        <v>45694.4754398148</v>
      </c>
    </row>
    <row r="2211" spans="1:14" x14ac:dyDescent="0.3">
      <c r="A2211" s="23" t="str">
        <f>VLOOKUP(C2211,销售员!A:C,3,0)</f>
        <v>沪浙</v>
      </c>
      <c r="B2211" s="29">
        <v>820714</v>
      </c>
      <c r="C2211" s="16" t="s">
        <v>1420</v>
      </c>
      <c r="D2211" s="17" t="s">
        <v>2441</v>
      </c>
      <c r="E2211" s="17" t="s">
        <v>4165</v>
      </c>
      <c r="F2211" s="16" t="s">
        <v>2442</v>
      </c>
      <c r="G2211" s="16" t="s">
        <v>2443</v>
      </c>
      <c r="H2211" s="16" t="s">
        <v>2444</v>
      </c>
      <c r="I2211" s="16" t="s">
        <v>4161</v>
      </c>
      <c r="J2211" s="16" t="s">
        <v>79</v>
      </c>
      <c r="K2211" s="16">
        <v>0</v>
      </c>
      <c r="M2211" s="15" t="s">
        <v>1262</v>
      </c>
      <c r="N2211" s="19">
        <v>45694.4754398148</v>
      </c>
    </row>
    <row r="2212" spans="1:14" x14ac:dyDescent="0.3">
      <c r="A2212" s="23" t="str">
        <f>VLOOKUP(C2212,销售员!A:C,3,0)</f>
        <v>沪浙</v>
      </c>
      <c r="B2212" s="29">
        <v>820714</v>
      </c>
      <c r="C2212" s="16" t="s">
        <v>1420</v>
      </c>
      <c r="D2212" s="17" t="s">
        <v>2441</v>
      </c>
      <c r="E2212" s="17" t="s">
        <v>4165</v>
      </c>
      <c r="F2212" s="16" t="s">
        <v>2442</v>
      </c>
      <c r="G2212" s="16" t="s">
        <v>2443</v>
      </c>
      <c r="H2212" s="16" t="s">
        <v>2444</v>
      </c>
      <c r="I2212" s="16" t="s">
        <v>4160</v>
      </c>
      <c r="J2212" s="16" t="s">
        <v>79</v>
      </c>
      <c r="K2212" s="16">
        <v>51.25</v>
      </c>
      <c r="M2212" s="15" t="s">
        <v>1262</v>
      </c>
      <c r="N2212" s="19">
        <v>45694.4754398148</v>
      </c>
    </row>
    <row r="2213" spans="1:14" x14ac:dyDescent="0.3">
      <c r="A2213" s="23" t="str">
        <f>VLOOKUP(C2213,销售员!A:C,3,0)</f>
        <v>沪浙</v>
      </c>
      <c r="B2213" s="29">
        <v>820719</v>
      </c>
      <c r="C2213" s="16" t="s">
        <v>604</v>
      </c>
      <c r="D2213" s="17" t="s">
        <v>2466</v>
      </c>
      <c r="E2213" s="17" t="s">
        <v>4165</v>
      </c>
      <c r="F2213" s="16" t="s">
        <v>2255</v>
      </c>
      <c r="G2213" s="16" t="s">
        <v>2467</v>
      </c>
      <c r="H2213" s="16" t="s">
        <v>2468</v>
      </c>
      <c r="I2213" s="16" t="s">
        <v>4158</v>
      </c>
      <c r="J2213" s="16" t="s">
        <v>79</v>
      </c>
      <c r="K2213" s="16">
        <v>132661.85</v>
      </c>
      <c r="L2213" s="18">
        <v>145496.64000000001</v>
      </c>
      <c r="M2213" s="15" t="s">
        <v>1262</v>
      </c>
      <c r="N2213" s="19">
        <v>45694.494317129604</v>
      </c>
    </row>
    <row r="2214" spans="1:14" x14ac:dyDescent="0.3">
      <c r="A2214" s="23" t="str">
        <f>VLOOKUP(C2214,销售员!A:C,3,0)</f>
        <v>沪浙</v>
      </c>
      <c r="B2214" s="29">
        <v>820719</v>
      </c>
      <c r="C2214" s="16" t="s">
        <v>604</v>
      </c>
      <c r="D2214" s="17" t="s">
        <v>2466</v>
      </c>
      <c r="E2214" s="17" t="s">
        <v>4165</v>
      </c>
      <c r="F2214" s="16" t="s">
        <v>2255</v>
      </c>
      <c r="G2214" s="16" t="s">
        <v>2467</v>
      </c>
      <c r="H2214" s="16" t="s">
        <v>2468</v>
      </c>
      <c r="I2214" s="16" t="s">
        <v>4159</v>
      </c>
      <c r="J2214" s="16" t="s">
        <v>79</v>
      </c>
      <c r="K2214" s="16">
        <v>2683.63</v>
      </c>
      <c r="M2214" s="15" t="s">
        <v>1262</v>
      </c>
      <c r="N2214" s="19">
        <v>45694.494317129604</v>
      </c>
    </row>
    <row r="2215" spans="1:14" x14ac:dyDescent="0.3">
      <c r="A2215" s="23" t="str">
        <f>VLOOKUP(C2215,销售员!A:C,3,0)</f>
        <v>沪浙</v>
      </c>
      <c r="B2215" s="29">
        <v>820719</v>
      </c>
      <c r="C2215" s="16" t="s">
        <v>604</v>
      </c>
      <c r="D2215" s="17" t="s">
        <v>2466</v>
      </c>
      <c r="E2215" s="17" t="s">
        <v>4165</v>
      </c>
      <c r="F2215" s="16" t="s">
        <v>2255</v>
      </c>
      <c r="G2215" s="16" t="s">
        <v>2467</v>
      </c>
      <c r="H2215" s="16" t="s">
        <v>2468</v>
      </c>
      <c r="I2215" s="16" t="s">
        <v>4161</v>
      </c>
      <c r="J2215" s="16" t="s">
        <v>79</v>
      </c>
      <c r="K2215" s="16">
        <v>1542.59</v>
      </c>
      <c r="M2215" s="15" t="s">
        <v>1262</v>
      </c>
      <c r="N2215" s="19">
        <v>45694.494317129604</v>
      </c>
    </row>
    <row r="2216" spans="1:14" x14ac:dyDescent="0.3">
      <c r="A2216" s="23" t="str">
        <f>VLOOKUP(C2216,销售员!A:C,3,0)</f>
        <v>沪浙</v>
      </c>
      <c r="B2216" s="29">
        <v>820719</v>
      </c>
      <c r="C2216" s="16" t="s">
        <v>604</v>
      </c>
      <c r="D2216" s="17" t="s">
        <v>2466</v>
      </c>
      <c r="E2216" s="17" t="s">
        <v>4165</v>
      </c>
      <c r="F2216" s="16" t="s">
        <v>2255</v>
      </c>
      <c r="G2216" s="16" t="s">
        <v>2467</v>
      </c>
      <c r="H2216" s="16" t="s">
        <v>2468</v>
      </c>
      <c r="I2216" s="16" t="s">
        <v>4160</v>
      </c>
      <c r="J2216" s="16" t="s">
        <v>79</v>
      </c>
      <c r="K2216" s="16">
        <v>2061.17</v>
      </c>
      <c r="M2216" s="15" t="s">
        <v>1262</v>
      </c>
      <c r="N2216" s="19">
        <v>45694.494317129604</v>
      </c>
    </row>
    <row r="2217" spans="1:14" x14ac:dyDescent="0.3">
      <c r="A2217" s="23" t="str">
        <f>VLOOKUP(C2217,销售员!A:C,3,0)</f>
        <v>云贵川渝</v>
      </c>
      <c r="B2217" s="29">
        <v>820713</v>
      </c>
      <c r="C2217" s="16" t="s">
        <v>963</v>
      </c>
      <c r="D2217" s="17" t="s">
        <v>2446</v>
      </c>
      <c r="E2217" s="17" t="s">
        <v>4165</v>
      </c>
      <c r="F2217" s="16" t="s">
        <v>2071</v>
      </c>
      <c r="G2217" s="16" t="s">
        <v>2447</v>
      </c>
      <c r="H2217" s="16" t="s">
        <v>2448</v>
      </c>
      <c r="I2217" s="16" t="s">
        <v>4158</v>
      </c>
      <c r="J2217" s="16" t="s">
        <v>79</v>
      </c>
      <c r="K2217" s="16">
        <v>1106.8</v>
      </c>
      <c r="L2217" s="18">
        <v>1176.5999999999999</v>
      </c>
      <c r="M2217" s="15" t="s">
        <v>54</v>
      </c>
      <c r="N2217" s="19">
        <v>45694.5369907407</v>
      </c>
    </row>
    <row r="2218" spans="1:14" x14ac:dyDescent="0.3">
      <c r="A2218" s="23" t="str">
        <f>VLOOKUP(C2218,销售员!A:C,3,0)</f>
        <v>云贵川渝</v>
      </c>
      <c r="B2218" s="29">
        <v>820713</v>
      </c>
      <c r="C2218" s="16" t="s">
        <v>963</v>
      </c>
      <c r="D2218" s="17" t="s">
        <v>2446</v>
      </c>
      <c r="E2218" s="17" t="s">
        <v>4165</v>
      </c>
      <c r="F2218" s="16" t="s">
        <v>2071</v>
      </c>
      <c r="G2218" s="16" t="s">
        <v>2447</v>
      </c>
      <c r="H2218" s="16" t="s">
        <v>2448</v>
      </c>
      <c r="I2218" s="16" t="s">
        <v>4159</v>
      </c>
      <c r="J2218" s="16" t="s">
        <v>79</v>
      </c>
      <c r="K2218" s="16">
        <v>0</v>
      </c>
      <c r="M2218" s="15" t="s">
        <v>54</v>
      </c>
      <c r="N2218" s="19">
        <v>45694.5369907407</v>
      </c>
    </row>
    <row r="2219" spans="1:14" x14ac:dyDescent="0.3">
      <c r="A2219" s="23" t="str">
        <f>VLOOKUP(C2219,销售员!A:C,3,0)</f>
        <v>云贵川渝</v>
      </c>
      <c r="B2219" s="29">
        <v>820713</v>
      </c>
      <c r="C2219" s="16" t="s">
        <v>963</v>
      </c>
      <c r="D2219" s="17" t="s">
        <v>2446</v>
      </c>
      <c r="E2219" s="17" t="s">
        <v>4165</v>
      </c>
      <c r="F2219" s="16" t="s">
        <v>2071</v>
      </c>
      <c r="G2219" s="16" t="s">
        <v>2447</v>
      </c>
      <c r="H2219" s="16" t="s">
        <v>2448</v>
      </c>
      <c r="I2219" s="16" t="s">
        <v>4161</v>
      </c>
      <c r="J2219" s="16" t="s">
        <v>79</v>
      </c>
      <c r="K2219" s="16">
        <v>0</v>
      </c>
      <c r="M2219" s="15" t="s">
        <v>54</v>
      </c>
      <c r="N2219" s="19">
        <v>45694.5369907407</v>
      </c>
    </row>
    <row r="2220" spans="1:14" x14ac:dyDescent="0.3">
      <c r="A2220" s="23" t="str">
        <f>VLOOKUP(C2220,销售员!A:C,3,0)</f>
        <v>云贵川渝</v>
      </c>
      <c r="B2220" s="29">
        <v>820713</v>
      </c>
      <c r="C2220" s="16" t="s">
        <v>963</v>
      </c>
      <c r="D2220" s="17" t="s">
        <v>2446</v>
      </c>
      <c r="E2220" s="17" t="s">
        <v>4165</v>
      </c>
      <c r="F2220" s="16" t="s">
        <v>2071</v>
      </c>
      <c r="G2220" s="16" t="s">
        <v>2447</v>
      </c>
      <c r="H2220" s="16" t="s">
        <v>2448</v>
      </c>
      <c r="I2220" s="16" t="s">
        <v>4160</v>
      </c>
      <c r="J2220" s="16" t="s">
        <v>79</v>
      </c>
      <c r="K2220" s="16">
        <v>16.86</v>
      </c>
      <c r="M2220" s="15" t="s">
        <v>54</v>
      </c>
      <c r="N2220" s="19">
        <v>45694.5369907407</v>
      </c>
    </row>
    <row r="2221" spans="1:14" x14ac:dyDescent="0.3">
      <c r="A2221" s="23" t="str">
        <f>VLOOKUP(C2221,销售员!A:C,3,0)</f>
        <v>苏皖</v>
      </c>
      <c r="B2221" s="29">
        <v>820750</v>
      </c>
      <c r="C2221" s="16" t="s">
        <v>558</v>
      </c>
      <c r="D2221" s="17" t="s">
        <v>2450</v>
      </c>
      <c r="E2221" s="17" t="s">
        <v>4168</v>
      </c>
      <c r="F2221" s="16" t="s">
        <v>2451</v>
      </c>
      <c r="G2221" s="16" t="s">
        <v>2452</v>
      </c>
      <c r="H2221" s="16" t="s">
        <v>2453</v>
      </c>
      <c r="I2221" s="16" t="s">
        <v>4158</v>
      </c>
      <c r="J2221" s="16" t="s">
        <v>278</v>
      </c>
      <c r="K2221" s="16">
        <v>0</v>
      </c>
      <c r="L2221" s="18">
        <v>26729.040000000001</v>
      </c>
      <c r="M2221" s="15" t="s">
        <v>83</v>
      </c>
      <c r="N2221" s="19">
        <v>45694.6242824074</v>
      </c>
    </row>
    <row r="2222" spans="1:14" x14ac:dyDescent="0.3">
      <c r="A2222" s="23" t="str">
        <f>VLOOKUP(C2222,销售员!A:C,3,0)</f>
        <v>苏皖</v>
      </c>
      <c r="B2222" s="29">
        <v>820750</v>
      </c>
      <c r="C2222" s="16" t="s">
        <v>558</v>
      </c>
      <c r="D2222" s="17" t="s">
        <v>2450</v>
      </c>
      <c r="E2222" s="17" t="s">
        <v>4168</v>
      </c>
      <c r="F2222" s="16" t="s">
        <v>2451</v>
      </c>
      <c r="G2222" s="16" t="s">
        <v>2452</v>
      </c>
      <c r="H2222" s="16" t="s">
        <v>2453</v>
      </c>
      <c r="I2222" s="16" t="s">
        <v>4159</v>
      </c>
      <c r="J2222" s="16" t="s">
        <v>278</v>
      </c>
      <c r="K2222" s="16">
        <v>25538.26</v>
      </c>
      <c r="M2222" s="15" t="s">
        <v>83</v>
      </c>
      <c r="N2222" s="19">
        <v>45694.6242824074</v>
      </c>
    </row>
    <row r="2223" spans="1:14" x14ac:dyDescent="0.3">
      <c r="A2223" s="23" t="str">
        <f>VLOOKUP(C2223,销售员!A:C,3,0)</f>
        <v>苏皖</v>
      </c>
      <c r="B2223" s="29">
        <v>820750</v>
      </c>
      <c r="C2223" s="16" t="s">
        <v>558</v>
      </c>
      <c r="D2223" s="17" t="s">
        <v>2450</v>
      </c>
      <c r="E2223" s="17" t="s">
        <v>4168</v>
      </c>
      <c r="F2223" s="16" t="s">
        <v>2451</v>
      </c>
      <c r="G2223" s="16" t="s">
        <v>2452</v>
      </c>
      <c r="H2223" s="16" t="s">
        <v>2453</v>
      </c>
      <c r="I2223" s="16" t="s">
        <v>4161</v>
      </c>
      <c r="J2223" s="16" t="s">
        <v>278</v>
      </c>
      <c r="K2223" s="16">
        <v>0</v>
      </c>
      <c r="M2223" s="15" t="s">
        <v>83</v>
      </c>
      <c r="N2223" s="19">
        <v>45694.6242824074</v>
      </c>
    </row>
    <row r="2224" spans="1:14" x14ac:dyDescent="0.3">
      <c r="A2224" s="23" t="str">
        <f>VLOOKUP(C2224,销售员!A:C,3,0)</f>
        <v>苏皖</v>
      </c>
      <c r="B2224" s="29">
        <v>820750</v>
      </c>
      <c r="C2224" s="16" t="s">
        <v>558</v>
      </c>
      <c r="D2224" s="17" t="s">
        <v>2450</v>
      </c>
      <c r="E2224" s="17" t="s">
        <v>4168</v>
      </c>
      <c r="F2224" s="16" t="s">
        <v>2451</v>
      </c>
      <c r="G2224" s="16" t="s">
        <v>2452</v>
      </c>
      <c r="H2224" s="16" t="s">
        <v>2453</v>
      </c>
      <c r="I2224" s="16" t="s">
        <v>4160</v>
      </c>
      <c r="J2224" s="16" t="s">
        <v>278</v>
      </c>
      <c r="K2224" s="16">
        <v>388.91</v>
      </c>
      <c r="M2224" s="15" t="s">
        <v>83</v>
      </c>
      <c r="N2224" s="19">
        <v>45694.6242824074</v>
      </c>
    </row>
    <row r="2225" spans="1:14" x14ac:dyDescent="0.3">
      <c r="A2225" s="23" t="str">
        <f>VLOOKUP(C2225,销售员!A:C,3,0)</f>
        <v>行业业务</v>
      </c>
      <c r="B2225" s="29">
        <v>820704</v>
      </c>
      <c r="C2225" s="16" t="s">
        <v>682</v>
      </c>
      <c r="D2225" s="17" t="s">
        <v>2455</v>
      </c>
      <c r="E2225" s="17" t="s">
        <v>4165</v>
      </c>
      <c r="F2225" s="16" t="s">
        <v>307</v>
      </c>
      <c r="G2225" s="16" t="s">
        <v>2456</v>
      </c>
      <c r="H2225" s="16" t="s">
        <v>2457</v>
      </c>
      <c r="I2225" s="16" t="s">
        <v>4158</v>
      </c>
      <c r="J2225" s="16" t="s">
        <v>79</v>
      </c>
      <c r="K2225" s="16">
        <v>3006.32</v>
      </c>
      <c r="L2225" s="18">
        <v>3996.27</v>
      </c>
      <c r="M2225" s="15" t="s">
        <v>105</v>
      </c>
      <c r="N2225" s="19">
        <v>45694.630462963003</v>
      </c>
    </row>
    <row r="2226" spans="1:14" x14ac:dyDescent="0.3">
      <c r="A2226" s="23" t="str">
        <f>VLOOKUP(C2226,销售员!A:C,3,0)</f>
        <v>行业业务</v>
      </c>
      <c r="B2226" s="29">
        <v>820704</v>
      </c>
      <c r="C2226" s="16" t="s">
        <v>682</v>
      </c>
      <c r="D2226" s="17" t="s">
        <v>2455</v>
      </c>
      <c r="E2226" s="17" t="s">
        <v>4165</v>
      </c>
      <c r="F2226" s="16" t="s">
        <v>307</v>
      </c>
      <c r="G2226" s="16" t="s">
        <v>2456</v>
      </c>
      <c r="H2226" s="16" t="s">
        <v>2457</v>
      </c>
      <c r="I2226" s="16" t="s">
        <v>4159</v>
      </c>
      <c r="J2226" s="16" t="s">
        <v>79</v>
      </c>
      <c r="K2226" s="16">
        <v>716.1</v>
      </c>
      <c r="M2226" s="15" t="s">
        <v>105</v>
      </c>
      <c r="N2226" s="19">
        <v>45694.630462963003</v>
      </c>
    </row>
    <row r="2227" spans="1:14" x14ac:dyDescent="0.3">
      <c r="A2227" s="23" t="str">
        <f>VLOOKUP(C2227,销售员!A:C,3,0)</f>
        <v>行业业务</v>
      </c>
      <c r="B2227" s="29">
        <v>820704</v>
      </c>
      <c r="C2227" s="16" t="s">
        <v>682</v>
      </c>
      <c r="D2227" s="17" t="s">
        <v>2455</v>
      </c>
      <c r="E2227" s="17" t="s">
        <v>4165</v>
      </c>
      <c r="F2227" s="16" t="s">
        <v>307</v>
      </c>
      <c r="G2227" s="16" t="s">
        <v>2456</v>
      </c>
      <c r="H2227" s="16" t="s">
        <v>2457</v>
      </c>
      <c r="I2227" s="16" t="s">
        <v>4161</v>
      </c>
      <c r="J2227" s="16" t="s">
        <v>79</v>
      </c>
      <c r="K2227" s="16">
        <v>37.31</v>
      </c>
      <c r="M2227" s="15" t="s">
        <v>105</v>
      </c>
      <c r="N2227" s="19">
        <v>45694.630462963003</v>
      </c>
    </row>
    <row r="2228" spans="1:14" x14ac:dyDescent="0.3">
      <c r="A2228" s="23" t="str">
        <f>VLOOKUP(C2228,销售员!A:C,3,0)</f>
        <v>行业业务</v>
      </c>
      <c r="B2228" s="29">
        <v>820704</v>
      </c>
      <c r="C2228" s="16" t="s">
        <v>682</v>
      </c>
      <c r="D2228" s="17" t="s">
        <v>2455</v>
      </c>
      <c r="E2228" s="17" t="s">
        <v>4165</v>
      </c>
      <c r="F2228" s="16" t="s">
        <v>307</v>
      </c>
      <c r="G2228" s="16" t="s">
        <v>2456</v>
      </c>
      <c r="H2228" s="16" t="s">
        <v>2457</v>
      </c>
      <c r="I2228" s="16" t="s">
        <v>4160</v>
      </c>
      <c r="J2228" s="16" t="s">
        <v>79</v>
      </c>
      <c r="K2228" s="16">
        <v>56.7</v>
      </c>
      <c r="M2228" s="15" t="s">
        <v>105</v>
      </c>
      <c r="N2228" s="19">
        <v>45694.630462963003</v>
      </c>
    </row>
    <row r="2229" spans="1:14" x14ac:dyDescent="0.3">
      <c r="A2229" s="23" t="str">
        <f>VLOOKUP(C2229,销售员!A:C,3,0)</f>
        <v>行业业务</v>
      </c>
      <c r="B2229" s="29">
        <v>820742</v>
      </c>
      <c r="C2229" s="16" t="s">
        <v>2460</v>
      </c>
      <c r="D2229" s="17" t="s">
        <v>2461</v>
      </c>
      <c r="E2229" s="17" t="s">
        <v>4172</v>
      </c>
      <c r="F2229" s="16" t="s">
        <v>2462</v>
      </c>
      <c r="G2229" s="16" t="s">
        <v>2463</v>
      </c>
      <c r="H2229" s="16" t="s">
        <v>2464</v>
      </c>
      <c r="I2229" s="16" t="s">
        <v>4158</v>
      </c>
      <c r="J2229" s="16" t="s">
        <v>79</v>
      </c>
      <c r="K2229" s="16">
        <v>408219.44</v>
      </c>
      <c r="L2229" s="18">
        <v>519971.84000000003</v>
      </c>
      <c r="M2229" s="15" t="s">
        <v>105</v>
      </c>
      <c r="N2229" s="19">
        <v>45694.640833333302</v>
      </c>
    </row>
    <row r="2230" spans="1:14" x14ac:dyDescent="0.3">
      <c r="A2230" s="23" t="str">
        <f>VLOOKUP(C2230,销售员!A:C,3,0)</f>
        <v>行业业务</v>
      </c>
      <c r="B2230" s="29">
        <v>820742</v>
      </c>
      <c r="C2230" s="16" t="s">
        <v>2460</v>
      </c>
      <c r="D2230" s="17" t="s">
        <v>2461</v>
      </c>
      <c r="E2230" s="17" t="s">
        <v>4172</v>
      </c>
      <c r="F2230" s="16" t="s">
        <v>2462</v>
      </c>
      <c r="G2230" s="16" t="s">
        <v>2463</v>
      </c>
      <c r="H2230" s="16" t="s">
        <v>2464</v>
      </c>
      <c r="I2230" s="16" t="s">
        <v>4159</v>
      </c>
      <c r="J2230" s="16" t="s">
        <v>79</v>
      </c>
      <c r="K2230" s="16">
        <v>76530.240000000005</v>
      </c>
      <c r="M2230" s="15" t="s">
        <v>105</v>
      </c>
      <c r="N2230" s="19">
        <v>45694.640833333302</v>
      </c>
    </row>
    <row r="2231" spans="1:14" x14ac:dyDescent="0.3">
      <c r="A2231" s="23" t="str">
        <f>VLOOKUP(C2231,销售员!A:C,3,0)</f>
        <v>行业业务</v>
      </c>
      <c r="B2231" s="29">
        <v>820742</v>
      </c>
      <c r="C2231" s="16" t="s">
        <v>2460</v>
      </c>
      <c r="D2231" s="17" t="s">
        <v>2461</v>
      </c>
      <c r="E2231" s="17" t="s">
        <v>4172</v>
      </c>
      <c r="F2231" s="16" t="s">
        <v>2462</v>
      </c>
      <c r="G2231" s="16" t="s">
        <v>2463</v>
      </c>
      <c r="H2231" s="16" t="s">
        <v>2464</v>
      </c>
      <c r="I2231" s="16" t="s">
        <v>4161</v>
      </c>
      <c r="J2231" s="16" t="s">
        <v>79</v>
      </c>
      <c r="K2231" s="16">
        <v>4441.08</v>
      </c>
      <c r="M2231" s="15" t="s">
        <v>105</v>
      </c>
      <c r="N2231" s="19">
        <v>45694.640833333302</v>
      </c>
    </row>
    <row r="2232" spans="1:14" x14ac:dyDescent="0.3">
      <c r="A2232" s="23" t="str">
        <f>VLOOKUP(C2232,销售员!A:C,3,0)</f>
        <v>行业业务</v>
      </c>
      <c r="B2232" s="29">
        <v>820742</v>
      </c>
      <c r="C2232" s="16" t="s">
        <v>2460</v>
      </c>
      <c r="D2232" s="17" t="s">
        <v>2461</v>
      </c>
      <c r="E2232" s="17" t="s">
        <v>4172</v>
      </c>
      <c r="F2232" s="16" t="s">
        <v>2462</v>
      </c>
      <c r="G2232" s="16" t="s">
        <v>2463</v>
      </c>
      <c r="H2232" s="16" t="s">
        <v>2464</v>
      </c>
      <c r="I2232" s="16" t="s">
        <v>4160</v>
      </c>
      <c r="J2232" s="16" t="s">
        <v>79</v>
      </c>
      <c r="K2232" s="16">
        <v>7382.33</v>
      </c>
      <c r="M2232" s="15" t="s">
        <v>105</v>
      </c>
      <c r="N2232" s="19">
        <v>45694.640833333302</v>
      </c>
    </row>
    <row r="2233" spans="1:14" x14ac:dyDescent="0.3">
      <c r="A2233" s="23" t="str">
        <f>VLOOKUP(C2233,销售员!A:C,3,0)</f>
        <v>鄂赣</v>
      </c>
      <c r="B2233" s="29">
        <v>819335</v>
      </c>
      <c r="C2233" s="16" t="s">
        <v>121</v>
      </c>
      <c r="D2233" s="17" t="s">
        <v>2622</v>
      </c>
      <c r="E2233" s="17" t="s">
        <v>4171</v>
      </c>
      <c r="F2233" s="16" t="s">
        <v>1282</v>
      </c>
      <c r="G2233" s="16" t="s">
        <v>2623</v>
      </c>
      <c r="H2233" s="16" t="s">
        <v>2624</v>
      </c>
      <c r="I2233" s="16" t="s">
        <v>4158</v>
      </c>
      <c r="J2233" s="16" t="s">
        <v>79</v>
      </c>
      <c r="K2233" s="16">
        <v>16691.2</v>
      </c>
      <c r="L2233" s="18">
        <v>20970.150000000001</v>
      </c>
      <c r="M2233" s="15" t="s">
        <v>1262</v>
      </c>
      <c r="N2233" s="19">
        <v>45674.4741319444</v>
      </c>
    </row>
    <row r="2234" spans="1:14" x14ac:dyDescent="0.3">
      <c r="A2234" s="23" t="str">
        <f>VLOOKUP(C2234,销售员!A:C,3,0)</f>
        <v>鄂赣</v>
      </c>
      <c r="B2234" s="29">
        <v>819335</v>
      </c>
      <c r="C2234" s="16" t="s">
        <v>121</v>
      </c>
      <c r="D2234" s="17" t="s">
        <v>2622</v>
      </c>
      <c r="E2234" s="17" t="s">
        <v>4171</v>
      </c>
      <c r="F2234" s="16" t="s">
        <v>1282</v>
      </c>
      <c r="G2234" s="16" t="s">
        <v>2623</v>
      </c>
      <c r="H2234" s="16" t="s">
        <v>2624</v>
      </c>
      <c r="I2234" s="16" t="s">
        <v>4159</v>
      </c>
      <c r="J2234" s="16" t="s">
        <v>79</v>
      </c>
      <c r="K2234" s="16">
        <v>3344.07</v>
      </c>
      <c r="M2234" s="15" t="s">
        <v>1262</v>
      </c>
      <c r="N2234" s="19">
        <v>45674.4741319444</v>
      </c>
    </row>
    <row r="2235" spans="1:14" x14ac:dyDescent="0.3">
      <c r="A2235" s="23" t="str">
        <f>VLOOKUP(C2235,销售员!A:C,3,0)</f>
        <v>鄂赣</v>
      </c>
      <c r="B2235" s="29">
        <v>819335</v>
      </c>
      <c r="C2235" s="16" t="s">
        <v>121</v>
      </c>
      <c r="D2235" s="17" t="s">
        <v>2622</v>
      </c>
      <c r="E2235" s="17" t="s">
        <v>4171</v>
      </c>
      <c r="F2235" s="16" t="s">
        <v>1282</v>
      </c>
      <c r="G2235" s="16" t="s">
        <v>2623</v>
      </c>
      <c r="H2235" s="16" t="s">
        <v>2624</v>
      </c>
      <c r="I2235" s="16" t="s">
        <v>4161</v>
      </c>
      <c r="J2235" s="16" t="s">
        <v>79</v>
      </c>
      <c r="K2235" s="16">
        <v>0</v>
      </c>
      <c r="M2235" s="15" t="s">
        <v>1262</v>
      </c>
      <c r="N2235" s="19">
        <v>45674.4741319444</v>
      </c>
    </row>
    <row r="2236" spans="1:14" x14ac:dyDescent="0.3">
      <c r="A2236" s="23" t="str">
        <f>VLOOKUP(C2236,销售员!A:C,3,0)</f>
        <v>鄂赣</v>
      </c>
      <c r="B2236" s="29">
        <v>819335</v>
      </c>
      <c r="C2236" s="16" t="s">
        <v>121</v>
      </c>
      <c r="D2236" s="17" t="s">
        <v>2622</v>
      </c>
      <c r="E2236" s="17" t="s">
        <v>4171</v>
      </c>
      <c r="F2236" s="16" t="s">
        <v>1282</v>
      </c>
      <c r="G2236" s="16" t="s">
        <v>2623</v>
      </c>
      <c r="H2236" s="16" t="s">
        <v>2624</v>
      </c>
      <c r="I2236" s="16" t="s">
        <v>4160</v>
      </c>
      <c r="J2236" s="16" t="s">
        <v>79</v>
      </c>
      <c r="K2236" s="16">
        <v>306.12</v>
      </c>
      <c r="M2236" s="15" t="s">
        <v>1262</v>
      </c>
      <c r="N2236" s="19">
        <v>45674.4741319444</v>
      </c>
    </row>
    <row r="2237" spans="1:14" x14ac:dyDescent="0.3">
      <c r="A2237" s="23" t="str">
        <f>VLOOKUP(C2237,销售员!A:C,3,0)</f>
        <v>鄂赣</v>
      </c>
      <c r="B2237" s="29">
        <v>820733</v>
      </c>
      <c r="C2237" s="16" t="s">
        <v>670</v>
      </c>
      <c r="D2237" s="17" t="s">
        <v>2471</v>
      </c>
      <c r="E2237" s="17" t="s">
        <v>4165</v>
      </c>
      <c r="F2237" s="16" t="s">
        <v>2472</v>
      </c>
      <c r="G2237" s="16" t="s">
        <v>2473</v>
      </c>
      <c r="H2237" s="16" t="s">
        <v>2474</v>
      </c>
      <c r="I2237" s="16" t="s">
        <v>4166</v>
      </c>
      <c r="J2237" s="16" t="s">
        <v>79</v>
      </c>
      <c r="K2237" s="16">
        <v>12940.3</v>
      </c>
      <c r="L2237" s="18">
        <v>14160</v>
      </c>
      <c r="M2237" s="15" t="s">
        <v>1262</v>
      </c>
      <c r="N2237" s="19">
        <v>45694.665717592601</v>
      </c>
    </row>
    <row r="2238" spans="1:14" x14ac:dyDescent="0.3">
      <c r="A2238" s="23" t="str">
        <f>VLOOKUP(C2238,销售员!A:C,3,0)</f>
        <v>鄂赣</v>
      </c>
      <c r="B2238" s="29">
        <v>820733</v>
      </c>
      <c r="C2238" s="16" t="s">
        <v>670</v>
      </c>
      <c r="D2238" s="17" t="s">
        <v>2471</v>
      </c>
      <c r="E2238" s="17" t="s">
        <v>4165</v>
      </c>
      <c r="F2238" s="16" t="s">
        <v>2472</v>
      </c>
      <c r="G2238" s="16" t="s">
        <v>2473</v>
      </c>
      <c r="H2238" s="16" t="s">
        <v>2474</v>
      </c>
      <c r="I2238" s="16" t="s">
        <v>4167</v>
      </c>
      <c r="J2238" s="16" t="s">
        <v>79</v>
      </c>
      <c r="K2238" s="16">
        <v>0</v>
      </c>
      <c r="M2238" s="15" t="s">
        <v>1262</v>
      </c>
      <c r="N2238" s="19">
        <v>45694.665717592601</v>
      </c>
    </row>
    <row r="2239" spans="1:14" x14ac:dyDescent="0.3">
      <c r="A2239" s="23" t="str">
        <f>VLOOKUP(C2239,销售员!A:C,3,0)</f>
        <v>鄂赣</v>
      </c>
      <c r="B2239" s="29">
        <v>820733</v>
      </c>
      <c r="C2239" s="16" t="s">
        <v>670</v>
      </c>
      <c r="D2239" s="17" t="s">
        <v>2471</v>
      </c>
      <c r="E2239" s="17" t="s">
        <v>4165</v>
      </c>
      <c r="F2239" s="16" t="s">
        <v>2472</v>
      </c>
      <c r="G2239" s="16" t="s">
        <v>2473</v>
      </c>
      <c r="H2239" s="16" t="s">
        <v>2474</v>
      </c>
      <c r="I2239" s="16" t="s">
        <v>4161</v>
      </c>
      <c r="J2239" s="16" t="s">
        <v>79</v>
      </c>
      <c r="K2239" s="16">
        <v>168.22389999999999</v>
      </c>
      <c r="M2239" s="15" t="s">
        <v>1262</v>
      </c>
      <c r="N2239" s="19">
        <v>45694.665717592601</v>
      </c>
    </row>
    <row r="2240" spans="1:14" x14ac:dyDescent="0.3">
      <c r="A2240" s="23" t="str">
        <f>VLOOKUP(C2240,销售员!A:C,3,0)</f>
        <v>鄂赣</v>
      </c>
      <c r="B2240" s="29">
        <v>820733</v>
      </c>
      <c r="C2240" s="16" t="s">
        <v>670</v>
      </c>
      <c r="D2240" s="17" t="s">
        <v>2471</v>
      </c>
      <c r="E2240" s="17" t="s">
        <v>4165</v>
      </c>
      <c r="F2240" s="16" t="s">
        <v>2472</v>
      </c>
      <c r="G2240" s="16" t="s">
        <v>2473</v>
      </c>
      <c r="H2240" s="16" t="s">
        <v>2474</v>
      </c>
      <c r="I2240" s="16" t="s">
        <v>4160</v>
      </c>
      <c r="J2240" s="16" t="s">
        <v>79</v>
      </c>
      <c r="K2240" s="16">
        <v>194.1045</v>
      </c>
      <c r="M2240" s="15" t="s">
        <v>1262</v>
      </c>
      <c r="N2240" s="19">
        <v>45694.665717592601</v>
      </c>
    </row>
    <row r="2241" spans="1:14" x14ac:dyDescent="0.3">
      <c r="A2241" s="23" t="str">
        <f>VLOOKUP(C2241,销售员!A:C,3,0)</f>
        <v>行业业务</v>
      </c>
      <c r="B2241" s="29">
        <v>820782</v>
      </c>
      <c r="C2241" s="16" t="s">
        <v>1206</v>
      </c>
      <c r="D2241" s="17" t="s">
        <v>2477</v>
      </c>
      <c r="E2241" s="17" t="s">
        <v>4171</v>
      </c>
      <c r="F2241" s="16" t="s">
        <v>2478</v>
      </c>
      <c r="G2241" s="16" t="s">
        <v>2479</v>
      </c>
      <c r="H2241" s="16" t="s">
        <v>2480</v>
      </c>
      <c r="I2241" s="16" t="s">
        <v>4158</v>
      </c>
      <c r="J2241" s="16" t="s">
        <v>79</v>
      </c>
      <c r="K2241" s="16">
        <v>82.17</v>
      </c>
      <c r="L2241" s="18">
        <v>151009.84</v>
      </c>
      <c r="M2241" s="15" t="s">
        <v>105</v>
      </c>
      <c r="N2241" s="19">
        <v>45694.707314814797</v>
      </c>
    </row>
    <row r="2242" spans="1:14" x14ac:dyDescent="0.3">
      <c r="A2242" s="23" t="str">
        <f>VLOOKUP(C2242,销售员!A:C,3,0)</f>
        <v>行业业务</v>
      </c>
      <c r="B2242" s="29">
        <v>820782</v>
      </c>
      <c r="C2242" s="16" t="s">
        <v>1206</v>
      </c>
      <c r="D2242" s="17" t="s">
        <v>2477</v>
      </c>
      <c r="E2242" s="17" t="s">
        <v>4171</v>
      </c>
      <c r="F2242" s="16" t="s">
        <v>2478</v>
      </c>
      <c r="G2242" s="16" t="s">
        <v>2479</v>
      </c>
      <c r="H2242" s="16" t="s">
        <v>2480</v>
      </c>
      <c r="I2242" s="16" t="s">
        <v>4159</v>
      </c>
      <c r="J2242" s="16" t="s">
        <v>79</v>
      </c>
      <c r="K2242" s="16">
        <v>144196.9</v>
      </c>
      <c r="M2242" s="15" t="s">
        <v>105</v>
      </c>
      <c r="N2242" s="19">
        <v>45694.707314814797</v>
      </c>
    </row>
    <row r="2243" spans="1:14" x14ac:dyDescent="0.3">
      <c r="A2243" s="23" t="str">
        <f>VLOOKUP(C2243,销售员!A:C,3,0)</f>
        <v>行业业务</v>
      </c>
      <c r="B2243" s="29">
        <v>820782</v>
      </c>
      <c r="C2243" s="16" t="s">
        <v>1206</v>
      </c>
      <c r="D2243" s="17" t="s">
        <v>2477</v>
      </c>
      <c r="E2243" s="17" t="s">
        <v>4171</v>
      </c>
      <c r="F2243" s="16" t="s">
        <v>2478</v>
      </c>
      <c r="G2243" s="16" t="s">
        <v>2479</v>
      </c>
      <c r="H2243" s="16" t="s">
        <v>2480</v>
      </c>
      <c r="I2243" s="16" t="s">
        <v>4161</v>
      </c>
      <c r="J2243" s="16" t="s">
        <v>79</v>
      </c>
      <c r="K2243" s="16">
        <v>0</v>
      </c>
      <c r="M2243" s="15" t="s">
        <v>105</v>
      </c>
      <c r="N2243" s="19">
        <v>45694.707314814797</v>
      </c>
    </row>
    <row r="2244" spans="1:14" x14ac:dyDescent="0.3">
      <c r="A2244" s="23" t="str">
        <f>VLOOKUP(C2244,销售员!A:C,3,0)</f>
        <v>行业业务</v>
      </c>
      <c r="B2244" s="29">
        <v>820782</v>
      </c>
      <c r="C2244" s="16" t="s">
        <v>1206</v>
      </c>
      <c r="D2244" s="17" t="s">
        <v>2477</v>
      </c>
      <c r="E2244" s="17" t="s">
        <v>4171</v>
      </c>
      <c r="F2244" s="16" t="s">
        <v>2478</v>
      </c>
      <c r="G2244" s="16" t="s">
        <v>2479</v>
      </c>
      <c r="H2244" s="16" t="s">
        <v>2480</v>
      </c>
      <c r="I2244" s="16" t="s">
        <v>4160</v>
      </c>
      <c r="J2244" s="16" t="s">
        <v>79</v>
      </c>
      <c r="K2244" s="16">
        <v>2201.65</v>
      </c>
      <c r="M2244" s="15" t="s">
        <v>105</v>
      </c>
      <c r="N2244" s="19">
        <v>45694.707314814797</v>
      </c>
    </row>
    <row r="2245" spans="1:14" x14ac:dyDescent="0.3">
      <c r="A2245" s="23" t="str">
        <f>VLOOKUP(C2245,销售员!A:C,3,0)</f>
        <v>京津冀</v>
      </c>
      <c r="B2245" s="29">
        <v>820813</v>
      </c>
      <c r="C2245" s="16" t="s">
        <v>260</v>
      </c>
      <c r="D2245" s="17" t="s">
        <v>2482</v>
      </c>
      <c r="E2245" s="17" t="s">
        <v>4165</v>
      </c>
      <c r="F2245" s="16" t="s">
        <v>2483</v>
      </c>
      <c r="G2245" s="16" t="s">
        <v>2484</v>
      </c>
      <c r="H2245" s="16" t="s">
        <v>2485</v>
      </c>
      <c r="I2245" s="16" t="s">
        <v>4158</v>
      </c>
      <c r="J2245" s="16" t="s">
        <v>79</v>
      </c>
      <c r="K2245" s="16">
        <v>1512063.38</v>
      </c>
      <c r="L2245" s="18">
        <v>2391490.92</v>
      </c>
      <c r="M2245" s="15" t="s">
        <v>127</v>
      </c>
      <c r="N2245" s="19">
        <v>45694.741979166698</v>
      </c>
    </row>
    <row r="2246" spans="1:14" x14ac:dyDescent="0.3">
      <c r="A2246" s="23" t="str">
        <f>VLOOKUP(C2246,销售员!A:C,3,0)</f>
        <v>京津冀</v>
      </c>
      <c r="B2246" s="29">
        <v>820813</v>
      </c>
      <c r="C2246" s="16" t="s">
        <v>260</v>
      </c>
      <c r="D2246" s="17" t="s">
        <v>2482</v>
      </c>
      <c r="E2246" s="17" t="s">
        <v>4165</v>
      </c>
      <c r="F2246" s="16" t="s">
        <v>2483</v>
      </c>
      <c r="G2246" s="16" t="s">
        <v>2484</v>
      </c>
      <c r="H2246" s="16" t="s">
        <v>2485</v>
      </c>
      <c r="I2246" s="16" t="s">
        <v>4159</v>
      </c>
      <c r="J2246" s="16" t="s">
        <v>79</v>
      </c>
      <c r="K2246" s="16">
        <v>720876.03</v>
      </c>
      <c r="M2246" s="15" t="s">
        <v>127</v>
      </c>
      <c r="N2246" s="19">
        <v>45694.741979166698</v>
      </c>
    </row>
    <row r="2247" spans="1:14" x14ac:dyDescent="0.3">
      <c r="A2247" s="23" t="str">
        <f>VLOOKUP(C2247,销售员!A:C,3,0)</f>
        <v>京津冀</v>
      </c>
      <c r="B2247" s="29">
        <v>820813</v>
      </c>
      <c r="C2247" s="16" t="s">
        <v>260</v>
      </c>
      <c r="D2247" s="17" t="s">
        <v>2482</v>
      </c>
      <c r="E2247" s="17" t="s">
        <v>4165</v>
      </c>
      <c r="F2247" s="16" t="s">
        <v>2483</v>
      </c>
      <c r="G2247" s="16" t="s">
        <v>2484</v>
      </c>
      <c r="H2247" s="16" t="s">
        <v>2485</v>
      </c>
      <c r="I2247" s="16" t="s">
        <v>4161</v>
      </c>
      <c r="J2247" s="16" t="s">
        <v>79</v>
      </c>
      <c r="K2247" s="16">
        <v>16929.599999999999</v>
      </c>
      <c r="M2247" s="15" t="s">
        <v>127</v>
      </c>
      <c r="N2247" s="19">
        <v>45694.741979166698</v>
      </c>
    </row>
    <row r="2248" spans="1:14" x14ac:dyDescent="0.3">
      <c r="A2248" s="23" t="str">
        <f>VLOOKUP(C2248,销售员!A:C,3,0)</f>
        <v>京津冀</v>
      </c>
      <c r="B2248" s="29">
        <v>820813</v>
      </c>
      <c r="C2248" s="16" t="s">
        <v>260</v>
      </c>
      <c r="D2248" s="17" t="s">
        <v>2482</v>
      </c>
      <c r="E2248" s="17" t="s">
        <v>4165</v>
      </c>
      <c r="F2248" s="16" t="s">
        <v>2483</v>
      </c>
      <c r="G2248" s="16" t="s">
        <v>2484</v>
      </c>
      <c r="H2248" s="16" t="s">
        <v>2485</v>
      </c>
      <c r="I2248" s="16" t="s">
        <v>4160</v>
      </c>
      <c r="J2248" s="16" t="s">
        <v>79</v>
      </c>
      <c r="K2248" s="16">
        <v>34004.78</v>
      </c>
      <c r="M2248" s="15" t="s">
        <v>127</v>
      </c>
      <c r="N2248" s="19">
        <v>45694.741979166698</v>
      </c>
    </row>
    <row r="2249" spans="1:14" x14ac:dyDescent="0.3">
      <c r="A2249" s="23" t="str">
        <f>VLOOKUP(C2249,销售员!A:C,3,0)</f>
        <v>鄂赣</v>
      </c>
      <c r="B2249" s="29">
        <v>820062</v>
      </c>
      <c r="C2249" s="16" t="s">
        <v>454</v>
      </c>
      <c r="D2249" s="17" t="s">
        <v>2664</v>
      </c>
      <c r="E2249" s="17" t="s">
        <v>4165</v>
      </c>
      <c r="F2249" s="16" t="s">
        <v>2665</v>
      </c>
      <c r="G2249" s="16" t="s">
        <v>2666</v>
      </c>
      <c r="H2249" s="16" t="s">
        <v>2667</v>
      </c>
      <c r="I2249" s="16" t="s">
        <v>4158</v>
      </c>
      <c r="J2249" s="16" t="s">
        <v>79</v>
      </c>
      <c r="K2249" s="16">
        <v>221895.19</v>
      </c>
      <c r="L2249" s="18">
        <v>255275.95</v>
      </c>
      <c r="M2249" s="15" t="s">
        <v>1262</v>
      </c>
      <c r="N2249" s="19">
        <v>45679.597384259301</v>
      </c>
    </row>
    <row r="2250" spans="1:14" x14ac:dyDescent="0.3">
      <c r="A2250" s="23" t="str">
        <f>VLOOKUP(C2250,销售员!A:C,3,0)</f>
        <v>鄂赣</v>
      </c>
      <c r="B2250" s="29">
        <v>820062</v>
      </c>
      <c r="C2250" s="16" t="s">
        <v>454</v>
      </c>
      <c r="D2250" s="17" t="s">
        <v>2664</v>
      </c>
      <c r="E2250" s="17" t="s">
        <v>4165</v>
      </c>
      <c r="F2250" s="16" t="s">
        <v>2665</v>
      </c>
      <c r="G2250" s="16" t="s">
        <v>2666</v>
      </c>
      <c r="H2250" s="16" t="s">
        <v>2667</v>
      </c>
      <c r="I2250" s="16" t="s">
        <v>4159</v>
      </c>
      <c r="J2250" s="16" t="s">
        <v>79</v>
      </c>
      <c r="K2250" s="16">
        <v>16339.85</v>
      </c>
      <c r="M2250" s="15" t="s">
        <v>1262</v>
      </c>
      <c r="N2250" s="19">
        <v>45679.597384259301</v>
      </c>
    </row>
    <row r="2251" spans="1:14" x14ac:dyDescent="0.3">
      <c r="A2251" s="23" t="str">
        <f>VLOOKUP(C2251,销售员!A:C,3,0)</f>
        <v>鄂赣</v>
      </c>
      <c r="B2251" s="29">
        <v>820062</v>
      </c>
      <c r="C2251" s="16" t="s">
        <v>454</v>
      </c>
      <c r="D2251" s="17" t="s">
        <v>2664</v>
      </c>
      <c r="E2251" s="17" t="s">
        <v>4165</v>
      </c>
      <c r="F2251" s="16" t="s">
        <v>2665</v>
      </c>
      <c r="G2251" s="16" t="s">
        <v>2666</v>
      </c>
      <c r="H2251" s="16" t="s">
        <v>2667</v>
      </c>
      <c r="I2251" s="16" t="s">
        <v>4161</v>
      </c>
      <c r="J2251" s="16" t="s">
        <v>79</v>
      </c>
      <c r="K2251" s="16">
        <v>1925.59</v>
      </c>
      <c r="M2251" s="15" t="s">
        <v>1262</v>
      </c>
      <c r="N2251" s="19">
        <v>45679.597384259301</v>
      </c>
    </row>
    <row r="2252" spans="1:14" x14ac:dyDescent="0.3">
      <c r="A2252" s="23" t="str">
        <f>VLOOKUP(C2252,销售员!A:C,3,0)</f>
        <v>鄂赣</v>
      </c>
      <c r="B2252" s="29">
        <v>820062</v>
      </c>
      <c r="C2252" s="16" t="s">
        <v>454</v>
      </c>
      <c r="D2252" s="17" t="s">
        <v>2664</v>
      </c>
      <c r="E2252" s="17" t="s">
        <v>4165</v>
      </c>
      <c r="F2252" s="16" t="s">
        <v>2665</v>
      </c>
      <c r="G2252" s="16" t="s">
        <v>2666</v>
      </c>
      <c r="H2252" s="16" t="s">
        <v>2667</v>
      </c>
      <c r="I2252" s="16" t="s">
        <v>4160</v>
      </c>
      <c r="J2252" s="16" t="s">
        <v>79</v>
      </c>
      <c r="K2252" s="16">
        <v>3627.85</v>
      </c>
      <c r="M2252" s="15" t="s">
        <v>1262</v>
      </c>
      <c r="N2252" s="19">
        <v>45679.597384259301</v>
      </c>
    </row>
    <row r="2253" spans="1:14" x14ac:dyDescent="0.3">
      <c r="A2253" s="23" t="str">
        <f>VLOOKUP(C2253,销售员!A:C,3,0)</f>
        <v>黑吉辽</v>
      </c>
      <c r="B2253" s="29">
        <v>820807</v>
      </c>
      <c r="C2253" s="16" t="s">
        <v>2492</v>
      </c>
      <c r="D2253" s="17" t="s">
        <v>2493</v>
      </c>
      <c r="E2253" s="17" t="s">
        <v>4165</v>
      </c>
      <c r="F2253" s="16" t="s">
        <v>2494</v>
      </c>
      <c r="G2253" s="16" t="s">
        <v>2495</v>
      </c>
      <c r="H2253" s="16" t="s">
        <v>2496</v>
      </c>
      <c r="I2253" s="16" t="s">
        <v>4158</v>
      </c>
      <c r="J2253" s="16" t="s">
        <v>79</v>
      </c>
      <c r="K2253" s="16">
        <v>338438.6</v>
      </c>
      <c r="L2253" s="18">
        <v>386615.05</v>
      </c>
      <c r="M2253" s="15" t="s">
        <v>127</v>
      </c>
      <c r="N2253" s="19">
        <v>45695.410856481503</v>
      </c>
    </row>
    <row r="2254" spans="1:14" x14ac:dyDescent="0.3">
      <c r="A2254" s="23" t="str">
        <f>VLOOKUP(C2254,销售员!A:C,3,0)</f>
        <v>黑吉辽</v>
      </c>
      <c r="B2254" s="29">
        <v>820807</v>
      </c>
      <c r="C2254" s="16" t="s">
        <v>2492</v>
      </c>
      <c r="D2254" s="17" t="s">
        <v>2493</v>
      </c>
      <c r="E2254" s="17" t="s">
        <v>4165</v>
      </c>
      <c r="F2254" s="16" t="s">
        <v>2494</v>
      </c>
      <c r="G2254" s="16" t="s">
        <v>2495</v>
      </c>
      <c r="H2254" s="16" t="s">
        <v>2496</v>
      </c>
      <c r="I2254" s="16" t="s">
        <v>4159</v>
      </c>
      <c r="J2254" s="16" t="s">
        <v>79</v>
      </c>
      <c r="K2254" s="16">
        <v>22073.17</v>
      </c>
      <c r="M2254" s="15" t="s">
        <v>127</v>
      </c>
      <c r="N2254" s="19">
        <v>45695.410856481503</v>
      </c>
    </row>
    <row r="2255" spans="1:14" x14ac:dyDescent="0.3">
      <c r="A2255" s="23" t="str">
        <f>VLOOKUP(C2255,销售员!A:C,3,0)</f>
        <v>黑吉辽</v>
      </c>
      <c r="B2255" s="29">
        <v>820807</v>
      </c>
      <c r="C2255" s="16" t="s">
        <v>2492</v>
      </c>
      <c r="D2255" s="17" t="s">
        <v>2493</v>
      </c>
      <c r="E2255" s="17" t="s">
        <v>4165</v>
      </c>
      <c r="F2255" s="16" t="s">
        <v>2494</v>
      </c>
      <c r="G2255" s="16" t="s">
        <v>2495</v>
      </c>
      <c r="H2255" s="16" t="s">
        <v>2496</v>
      </c>
      <c r="I2255" s="16" t="s">
        <v>4161</v>
      </c>
      <c r="J2255" s="16" t="s">
        <v>79</v>
      </c>
      <c r="K2255" s="16">
        <v>3214.58</v>
      </c>
      <c r="M2255" s="15" t="s">
        <v>127</v>
      </c>
      <c r="N2255" s="19">
        <v>45695.410856481503</v>
      </c>
    </row>
    <row r="2256" spans="1:14" x14ac:dyDescent="0.3">
      <c r="A2256" s="23" t="str">
        <f>VLOOKUP(C2256,销售员!A:C,3,0)</f>
        <v>黑吉辽</v>
      </c>
      <c r="B2256" s="29">
        <v>820807</v>
      </c>
      <c r="C2256" s="16" t="s">
        <v>2492</v>
      </c>
      <c r="D2256" s="17" t="s">
        <v>2493</v>
      </c>
      <c r="E2256" s="17" t="s">
        <v>4165</v>
      </c>
      <c r="F2256" s="16" t="s">
        <v>2494</v>
      </c>
      <c r="G2256" s="16" t="s">
        <v>2495</v>
      </c>
      <c r="H2256" s="16" t="s">
        <v>2496</v>
      </c>
      <c r="I2256" s="16" t="s">
        <v>4160</v>
      </c>
      <c r="J2256" s="16" t="s">
        <v>79</v>
      </c>
      <c r="K2256" s="16">
        <v>5490.43</v>
      </c>
      <c r="M2256" s="15" t="s">
        <v>127</v>
      </c>
      <c r="N2256" s="19">
        <v>45695.410856481503</v>
      </c>
    </row>
    <row r="2257" spans="1:14" x14ac:dyDescent="0.3">
      <c r="A2257" s="23" t="str">
        <f>VLOOKUP(C2257,销售员!A:C,3,0)</f>
        <v>鄂赣</v>
      </c>
      <c r="B2257" s="29">
        <v>820837</v>
      </c>
      <c r="C2257" s="16" t="s">
        <v>598</v>
      </c>
      <c r="D2257" s="17" t="s">
        <v>2499</v>
      </c>
      <c r="E2257" s="17" t="s">
        <v>4165</v>
      </c>
      <c r="F2257" s="16" t="s">
        <v>600</v>
      </c>
      <c r="G2257" s="16" t="s">
        <v>2500</v>
      </c>
      <c r="H2257" s="16" t="s">
        <v>2501</v>
      </c>
      <c r="I2257" s="16" t="s">
        <v>4158</v>
      </c>
      <c r="J2257" s="16" t="s">
        <v>79</v>
      </c>
      <c r="K2257" s="16">
        <v>13453.19</v>
      </c>
      <c r="L2257" s="18">
        <v>15535.35</v>
      </c>
      <c r="M2257" s="15" t="s">
        <v>1262</v>
      </c>
      <c r="N2257" s="19">
        <v>45695.428344907399</v>
      </c>
    </row>
    <row r="2258" spans="1:14" x14ac:dyDescent="0.3">
      <c r="A2258" s="23" t="str">
        <f>VLOOKUP(C2258,销售员!A:C,3,0)</f>
        <v>鄂赣</v>
      </c>
      <c r="B2258" s="29">
        <v>820837</v>
      </c>
      <c r="C2258" s="16" t="s">
        <v>598</v>
      </c>
      <c r="D2258" s="17" t="s">
        <v>2499</v>
      </c>
      <c r="E2258" s="17" t="s">
        <v>4165</v>
      </c>
      <c r="F2258" s="16" t="s">
        <v>600</v>
      </c>
      <c r="G2258" s="16" t="s">
        <v>2500</v>
      </c>
      <c r="H2258" s="16" t="s">
        <v>2501</v>
      </c>
      <c r="I2258" s="16" t="s">
        <v>4159</v>
      </c>
      <c r="J2258" s="16" t="s">
        <v>79</v>
      </c>
      <c r="K2258" s="16">
        <v>983.34</v>
      </c>
      <c r="M2258" s="15" t="s">
        <v>1262</v>
      </c>
      <c r="N2258" s="19">
        <v>45695.428344907399</v>
      </c>
    </row>
    <row r="2259" spans="1:14" x14ac:dyDescent="0.3">
      <c r="A2259" s="23" t="str">
        <f>VLOOKUP(C2259,销售员!A:C,3,0)</f>
        <v>鄂赣</v>
      </c>
      <c r="B2259" s="29">
        <v>820837</v>
      </c>
      <c r="C2259" s="16" t="s">
        <v>598</v>
      </c>
      <c r="D2259" s="17" t="s">
        <v>2499</v>
      </c>
      <c r="E2259" s="17" t="s">
        <v>4165</v>
      </c>
      <c r="F2259" s="16" t="s">
        <v>600</v>
      </c>
      <c r="G2259" s="16" t="s">
        <v>2500</v>
      </c>
      <c r="H2259" s="16" t="s">
        <v>2501</v>
      </c>
      <c r="I2259" s="16" t="s">
        <v>4161</v>
      </c>
      <c r="J2259" s="16" t="s">
        <v>79</v>
      </c>
      <c r="K2259" s="16">
        <v>179.89</v>
      </c>
      <c r="M2259" s="15" t="s">
        <v>1262</v>
      </c>
      <c r="N2259" s="19">
        <v>45695.428344907399</v>
      </c>
    </row>
    <row r="2260" spans="1:14" x14ac:dyDescent="0.3">
      <c r="A2260" s="23" t="str">
        <f>VLOOKUP(C2260,销售员!A:C,3,0)</f>
        <v>鄂赣</v>
      </c>
      <c r="B2260" s="29">
        <v>820837</v>
      </c>
      <c r="C2260" s="16" t="s">
        <v>598</v>
      </c>
      <c r="D2260" s="17" t="s">
        <v>2499</v>
      </c>
      <c r="E2260" s="17" t="s">
        <v>4165</v>
      </c>
      <c r="F2260" s="16" t="s">
        <v>600</v>
      </c>
      <c r="G2260" s="16" t="s">
        <v>2500</v>
      </c>
      <c r="H2260" s="16" t="s">
        <v>2501</v>
      </c>
      <c r="I2260" s="16" t="s">
        <v>4160</v>
      </c>
      <c r="J2260" s="16" t="s">
        <v>79</v>
      </c>
      <c r="K2260" s="16">
        <v>219.84</v>
      </c>
      <c r="M2260" s="15" t="s">
        <v>1262</v>
      </c>
      <c r="N2260" s="19">
        <v>45695.428344907399</v>
      </c>
    </row>
    <row r="2261" spans="1:14" x14ac:dyDescent="0.3">
      <c r="A2261" s="23" t="str">
        <f>VLOOKUP(C2261,销售员!A:C,3,0)</f>
        <v>福建</v>
      </c>
      <c r="B2261" s="29">
        <v>820818</v>
      </c>
      <c r="C2261" s="16" t="s">
        <v>638</v>
      </c>
      <c r="D2261" s="17" t="s">
        <v>1511</v>
      </c>
      <c r="E2261" s="17" t="s">
        <v>4165</v>
      </c>
      <c r="F2261" s="16" t="s">
        <v>1051</v>
      </c>
      <c r="G2261" s="16" t="s">
        <v>1512</v>
      </c>
      <c r="H2261" s="16" t="s">
        <v>1513</v>
      </c>
      <c r="I2261" s="16" t="s">
        <v>4158</v>
      </c>
      <c r="J2261" s="16" t="s">
        <v>79</v>
      </c>
      <c r="K2261" s="16">
        <v>195057</v>
      </c>
      <c r="L2261" s="18">
        <v>215573.9</v>
      </c>
      <c r="M2261" s="15" t="s">
        <v>94</v>
      </c>
      <c r="N2261" s="19">
        <v>45695.436064814799</v>
      </c>
    </row>
    <row r="2262" spans="1:14" x14ac:dyDescent="0.3">
      <c r="A2262" s="23" t="str">
        <f>VLOOKUP(C2262,销售员!A:C,3,0)</f>
        <v>福建</v>
      </c>
      <c r="B2262" s="29">
        <v>820818</v>
      </c>
      <c r="C2262" s="16" t="s">
        <v>638</v>
      </c>
      <c r="D2262" s="17" t="s">
        <v>1511</v>
      </c>
      <c r="E2262" s="17" t="s">
        <v>4165</v>
      </c>
      <c r="F2262" s="16" t="s">
        <v>1051</v>
      </c>
      <c r="G2262" s="16" t="s">
        <v>1512</v>
      </c>
      <c r="H2262" s="16" t="s">
        <v>1513</v>
      </c>
      <c r="I2262" s="16" t="s">
        <v>4159</v>
      </c>
      <c r="J2262" s="16" t="s">
        <v>79</v>
      </c>
      <c r="K2262" s="16">
        <v>1976.24</v>
      </c>
      <c r="M2262" s="15" t="s">
        <v>94</v>
      </c>
      <c r="N2262" s="19">
        <v>45695.436064814799</v>
      </c>
    </row>
    <row r="2263" spans="1:14" x14ac:dyDescent="0.3">
      <c r="A2263" s="23" t="str">
        <f>VLOOKUP(C2263,销售员!A:C,3,0)</f>
        <v>福建</v>
      </c>
      <c r="B2263" s="29">
        <v>820818</v>
      </c>
      <c r="C2263" s="16" t="s">
        <v>638</v>
      </c>
      <c r="D2263" s="17" t="s">
        <v>1511</v>
      </c>
      <c r="E2263" s="17" t="s">
        <v>4165</v>
      </c>
      <c r="F2263" s="16" t="s">
        <v>1051</v>
      </c>
      <c r="G2263" s="16" t="s">
        <v>1512</v>
      </c>
      <c r="H2263" s="16" t="s">
        <v>1513</v>
      </c>
      <c r="I2263" s="16" t="s">
        <v>4161</v>
      </c>
      <c r="J2263" s="16" t="s">
        <v>79</v>
      </c>
      <c r="K2263" s="16">
        <v>2607</v>
      </c>
      <c r="M2263" s="15" t="s">
        <v>94</v>
      </c>
      <c r="N2263" s="19">
        <v>45695.436064814799</v>
      </c>
    </row>
    <row r="2264" spans="1:14" x14ac:dyDescent="0.3">
      <c r="A2264" s="23" t="str">
        <f>VLOOKUP(C2264,销售员!A:C,3,0)</f>
        <v>福建</v>
      </c>
      <c r="B2264" s="29">
        <v>820818</v>
      </c>
      <c r="C2264" s="16" t="s">
        <v>638</v>
      </c>
      <c r="D2264" s="17" t="s">
        <v>1511</v>
      </c>
      <c r="E2264" s="17" t="s">
        <v>4165</v>
      </c>
      <c r="F2264" s="16" t="s">
        <v>1051</v>
      </c>
      <c r="G2264" s="16" t="s">
        <v>1512</v>
      </c>
      <c r="H2264" s="16" t="s">
        <v>1513</v>
      </c>
      <c r="I2264" s="16" t="s">
        <v>4160</v>
      </c>
      <c r="J2264" s="16" t="s">
        <v>79</v>
      </c>
      <c r="K2264" s="16">
        <v>2998.6</v>
      </c>
      <c r="M2264" s="15" t="s">
        <v>94</v>
      </c>
      <c r="N2264" s="19">
        <v>45695.436064814799</v>
      </c>
    </row>
    <row r="2265" spans="1:14" x14ac:dyDescent="0.3">
      <c r="A2265" s="23" t="str">
        <f>VLOOKUP(C2265,销售员!A:C,3,0)</f>
        <v>湘桂琼</v>
      </c>
      <c r="B2265" s="29">
        <v>820831</v>
      </c>
      <c r="C2265" s="16" t="s">
        <v>1901</v>
      </c>
      <c r="D2265" s="17" t="s">
        <v>2507</v>
      </c>
      <c r="E2265" s="17" t="s">
        <v>4171</v>
      </c>
      <c r="F2265" s="16" t="s">
        <v>2508</v>
      </c>
      <c r="G2265" s="16" t="s">
        <v>2509</v>
      </c>
      <c r="H2265" s="16" t="s">
        <v>2510</v>
      </c>
      <c r="I2265" s="16" t="s">
        <v>4158</v>
      </c>
      <c r="J2265" s="16" t="s">
        <v>79</v>
      </c>
      <c r="K2265" s="16">
        <v>112774.2</v>
      </c>
      <c r="L2265" s="18">
        <v>124156.16</v>
      </c>
      <c r="M2265" s="15" t="s">
        <v>83</v>
      </c>
      <c r="N2265" s="19">
        <v>45695.437129629601</v>
      </c>
    </row>
    <row r="2266" spans="1:14" x14ac:dyDescent="0.3">
      <c r="A2266" s="23" t="str">
        <f>VLOOKUP(C2266,销售员!A:C,3,0)</f>
        <v>湘桂琼</v>
      </c>
      <c r="B2266" s="29">
        <v>820831</v>
      </c>
      <c r="C2266" s="16" t="s">
        <v>1901</v>
      </c>
      <c r="D2266" s="17" t="s">
        <v>2507</v>
      </c>
      <c r="E2266" s="17" t="s">
        <v>4171</v>
      </c>
      <c r="F2266" s="16" t="s">
        <v>2508</v>
      </c>
      <c r="G2266" s="16" t="s">
        <v>2509</v>
      </c>
      <c r="H2266" s="16" t="s">
        <v>2510</v>
      </c>
      <c r="I2266" s="16" t="s">
        <v>4159</v>
      </c>
      <c r="J2266" s="16" t="s">
        <v>79</v>
      </c>
      <c r="K2266" s="16">
        <v>5850.79</v>
      </c>
      <c r="M2266" s="15" t="s">
        <v>83</v>
      </c>
      <c r="N2266" s="19">
        <v>45695.437129629601</v>
      </c>
    </row>
    <row r="2267" spans="1:14" x14ac:dyDescent="0.3">
      <c r="A2267" s="23" t="str">
        <f>VLOOKUP(C2267,销售员!A:C,3,0)</f>
        <v>湘桂琼</v>
      </c>
      <c r="B2267" s="29">
        <v>820831</v>
      </c>
      <c r="C2267" s="16" t="s">
        <v>1901</v>
      </c>
      <c r="D2267" s="17" t="s">
        <v>2507</v>
      </c>
      <c r="E2267" s="17" t="s">
        <v>4171</v>
      </c>
      <c r="F2267" s="16" t="s">
        <v>2508</v>
      </c>
      <c r="G2267" s="16" t="s">
        <v>2509</v>
      </c>
      <c r="H2267" s="16" t="s">
        <v>2510</v>
      </c>
      <c r="I2267" s="16" t="s">
        <v>4161</v>
      </c>
      <c r="J2267" s="16" t="s">
        <v>79</v>
      </c>
      <c r="K2267" s="16">
        <v>0</v>
      </c>
      <c r="M2267" s="15" t="s">
        <v>83</v>
      </c>
      <c r="N2267" s="19">
        <v>45695.437129629601</v>
      </c>
    </row>
    <row r="2268" spans="1:14" x14ac:dyDescent="0.3">
      <c r="A2268" s="23" t="str">
        <f>VLOOKUP(C2268,销售员!A:C,3,0)</f>
        <v>湘桂琼</v>
      </c>
      <c r="B2268" s="29">
        <v>820831</v>
      </c>
      <c r="C2268" s="16" t="s">
        <v>1901</v>
      </c>
      <c r="D2268" s="17" t="s">
        <v>2507</v>
      </c>
      <c r="E2268" s="17" t="s">
        <v>4171</v>
      </c>
      <c r="F2268" s="16" t="s">
        <v>2508</v>
      </c>
      <c r="G2268" s="16" t="s">
        <v>2509</v>
      </c>
      <c r="H2268" s="16" t="s">
        <v>2510</v>
      </c>
      <c r="I2268" s="16" t="s">
        <v>4160</v>
      </c>
      <c r="J2268" s="16" t="s">
        <v>79</v>
      </c>
      <c r="K2268" s="16">
        <v>1806.48</v>
      </c>
      <c r="M2268" s="15" t="s">
        <v>83</v>
      </c>
      <c r="N2268" s="19">
        <v>45695.437129629601</v>
      </c>
    </row>
    <row r="2269" spans="1:14" x14ac:dyDescent="0.3">
      <c r="A2269" s="23" t="str">
        <f>VLOOKUP(C2269,销售员!A:C,3,0)</f>
        <v>福建</v>
      </c>
      <c r="B2269" s="29">
        <v>820826</v>
      </c>
      <c r="C2269" s="16" t="s">
        <v>638</v>
      </c>
      <c r="D2269" s="17" t="s">
        <v>2513</v>
      </c>
      <c r="E2269" s="17" t="s">
        <v>4168</v>
      </c>
      <c r="F2269" s="16" t="s">
        <v>1325</v>
      </c>
      <c r="G2269" s="16" t="s">
        <v>2514</v>
      </c>
      <c r="H2269" s="16" t="s">
        <v>2515</v>
      </c>
      <c r="I2269" s="16" t="s">
        <v>4158</v>
      </c>
      <c r="J2269" s="16" t="s">
        <v>79</v>
      </c>
      <c r="K2269" s="16">
        <v>156815.07</v>
      </c>
      <c r="L2269" s="18">
        <v>164128.35</v>
      </c>
      <c r="M2269" s="15" t="s">
        <v>94</v>
      </c>
      <c r="N2269" s="19">
        <v>45695.437627314801</v>
      </c>
    </row>
    <row r="2270" spans="1:14" x14ac:dyDescent="0.3">
      <c r="A2270" s="23" t="str">
        <f>VLOOKUP(C2270,销售员!A:C,3,0)</f>
        <v>福建</v>
      </c>
      <c r="B2270" s="29">
        <v>820826</v>
      </c>
      <c r="C2270" s="16" t="s">
        <v>638</v>
      </c>
      <c r="D2270" s="17" t="s">
        <v>2513</v>
      </c>
      <c r="E2270" s="17" t="s">
        <v>4168</v>
      </c>
      <c r="F2270" s="16" t="s">
        <v>1325</v>
      </c>
      <c r="G2270" s="16" t="s">
        <v>2514</v>
      </c>
      <c r="H2270" s="16" t="s">
        <v>2515</v>
      </c>
      <c r="I2270" s="16" t="s">
        <v>4159</v>
      </c>
      <c r="J2270" s="16" t="s">
        <v>79</v>
      </c>
      <c r="K2270" s="16">
        <v>0</v>
      </c>
      <c r="M2270" s="15" t="s">
        <v>94</v>
      </c>
      <c r="N2270" s="19">
        <v>45695.437627314801</v>
      </c>
    </row>
    <row r="2271" spans="1:14" x14ac:dyDescent="0.3">
      <c r="A2271" s="23" t="str">
        <f>VLOOKUP(C2271,销售员!A:C,3,0)</f>
        <v>福建</v>
      </c>
      <c r="B2271" s="29">
        <v>820826</v>
      </c>
      <c r="C2271" s="16" t="s">
        <v>638</v>
      </c>
      <c r="D2271" s="17" t="s">
        <v>2513</v>
      </c>
      <c r="E2271" s="17" t="s">
        <v>4168</v>
      </c>
      <c r="F2271" s="16" t="s">
        <v>1325</v>
      </c>
      <c r="G2271" s="16" t="s">
        <v>2514</v>
      </c>
      <c r="H2271" s="16" t="s">
        <v>2515</v>
      </c>
      <c r="I2271" s="16" t="s">
        <v>4161</v>
      </c>
      <c r="J2271" s="16" t="s">
        <v>79</v>
      </c>
      <c r="K2271" s="16">
        <v>0</v>
      </c>
      <c r="M2271" s="15" t="s">
        <v>94</v>
      </c>
      <c r="N2271" s="19">
        <v>45695.437627314801</v>
      </c>
    </row>
    <row r="2272" spans="1:14" x14ac:dyDescent="0.3">
      <c r="A2272" s="23" t="str">
        <f>VLOOKUP(C2272,销售员!A:C,3,0)</f>
        <v>福建</v>
      </c>
      <c r="B2272" s="29">
        <v>820826</v>
      </c>
      <c r="C2272" s="16" t="s">
        <v>638</v>
      </c>
      <c r="D2272" s="17" t="s">
        <v>2513</v>
      </c>
      <c r="E2272" s="17" t="s">
        <v>4168</v>
      </c>
      <c r="F2272" s="16" t="s">
        <v>1325</v>
      </c>
      <c r="G2272" s="16" t="s">
        <v>2514</v>
      </c>
      <c r="H2272" s="16" t="s">
        <v>2515</v>
      </c>
      <c r="I2272" s="16" t="s">
        <v>4160</v>
      </c>
      <c r="J2272" s="16" t="s">
        <v>79</v>
      </c>
      <c r="K2272" s="16">
        <v>2389.17</v>
      </c>
      <c r="M2272" s="15" t="s">
        <v>94</v>
      </c>
      <c r="N2272" s="19">
        <v>45695.437627314801</v>
      </c>
    </row>
    <row r="2273" spans="1:14" x14ac:dyDescent="0.3">
      <c r="A2273" s="23" t="str">
        <f>VLOOKUP(C2273,销售员!A:C,3,0)</f>
        <v>福建</v>
      </c>
      <c r="B2273" s="29">
        <v>820832</v>
      </c>
      <c r="C2273" s="16" t="s">
        <v>822</v>
      </c>
      <c r="D2273" s="17" t="s">
        <v>1569</v>
      </c>
      <c r="E2273" s="17" t="s">
        <v>4165</v>
      </c>
      <c r="F2273" s="16" t="s">
        <v>1051</v>
      </c>
      <c r="G2273" s="16" t="s">
        <v>1570</v>
      </c>
      <c r="H2273" s="16" t="s">
        <v>1571</v>
      </c>
      <c r="I2273" s="16" t="s">
        <v>4158</v>
      </c>
      <c r="J2273" s="16" t="s">
        <v>79</v>
      </c>
      <c r="K2273" s="16">
        <v>1247857.98</v>
      </c>
      <c r="L2273" s="18">
        <v>2944062</v>
      </c>
      <c r="M2273" s="15" t="s">
        <v>94</v>
      </c>
      <c r="N2273" s="19">
        <v>45695.438726851899</v>
      </c>
    </row>
    <row r="2274" spans="1:14" x14ac:dyDescent="0.3">
      <c r="A2274" s="23" t="str">
        <f>VLOOKUP(C2274,销售员!A:C,3,0)</f>
        <v>福建</v>
      </c>
      <c r="B2274" s="29">
        <v>820832</v>
      </c>
      <c r="C2274" s="16" t="s">
        <v>822</v>
      </c>
      <c r="D2274" s="17" t="s">
        <v>1569</v>
      </c>
      <c r="E2274" s="17" t="s">
        <v>4165</v>
      </c>
      <c r="F2274" s="16" t="s">
        <v>1051</v>
      </c>
      <c r="G2274" s="16" t="s">
        <v>1570</v>
      </c>
      <c r="H2274" s="16" t="s">
        <v>1571</v>
      </c>
      <c r="I2274" s="16" t="s">
        <v>4159</v>
      </c>
      <c r="J2274" s="16" t="s">
        <v>79</v>
      </c>
      <c r="K2274" s="16">
        <v>1506944.5</v>
      </c>
      <c r="M2274" s="15" t="s">
        <v>94</v>
      </c>
      <c r="N2274" s="19">
        <v>45695.438726851899</v>
      </c>
    </row>
    <row r="2275" spans="1:14" x14ac:dyDescent="0.3">
      <c r="A2275" s="23" t="str">
        <f>VLOOKUP(C2275,销售员!A:C,3,0)</f>
        <v>福建</v>
      </c>
      <c r="B2275" s="29">
        <v>820832</v>
      </c>
      <c r="C2275" s="16" t="s">
        <v>822</v>
      </c>
      <c r="D2275" s="17" t="s">
        <v>1569</v>
      </c>
      <c r="E2275" s="17" t="s">
        <v>4165</v>
      </c>
      <c r="F2275" s="16" t="s">
        <v>1051</v>
      </c>
      <c r="G2275" s="16" t="s">
        <v>1570</v>
      </c>
      <c r="H2275" s="16" t="s">
        <v>1571</v>
      </c>
      <c r="I2275" s="16" t="s">
        <v>4161</v>
      </c>
      <c r="J2275" s="16" t="s">
        <v>79</v>
      </c>
      <c r="K2275" s="16">
        <v>14825.52</v>
      </c>
      <c r="M2275" s="15" t="s">
        <v>94</v>
      </c>
      <c r="N2275" s="19">
        <v>45695.438726851899</v>
      </c>
    </row>
    <row r="2276" spans="1:14" x14ac:dyDescent="0.3">
      <c r="A2276" s="23" t="str">
        <f>VLOOKUP(C2276,销售员!A:C,3,0)</f>
        <v>福建</v>
      </c>
      <c r="B2276" s="29">
        <v>820832</v>
      </c>
      <c r="C2276" s="16" t="s">
        <v>822</v>
      </c>
      <c r="D2276" s="17" t="s">
        <v>1569</v>
      </c>
      <c r="E2276" s="17" t="s">
        <v>4165</v>
      </c>
      <c r="F2276" s="16" t="s">
        <v>1051</v>
      </c>
      <c r="G2276" s="16" t="s">
        <v>1570</v>
      </c>
      <c r="H2276" s="16" t="s">
        <v>1571</v>
      </c>
      <c r="I2276" s="16" t="s">
        <v>4160</v>
      </c>
      <c r="J2276" s="16" t="s">
        <v>79</v>
      </c>
      <c r="K2276" s="16">
        <v>41951.199999999997</v>
      </c>
      <c r="M2276" s="15" t="s">
        <v>94</v>
      </c>
      <c r="N2276" s="19">
        <v>45695.438726851899</v>
      </c>
    </row>
    <row r="2277" spans="1:14" x14ac:dyDescent="0.3">
      <c r="A2277" s="23" t="str">
        <f>VLOOKUP(C2277,销售员!A:C,3,0)</f>
        <v>福建</v>
      </c>
      <c r="B2277" s="29">
        <v>820838</v>
      </c>
      <c r="C2277" s="16" t="s">
        <v>822</v>
      </c>
      <c r="D2277" s="17" t="s">
        <v>1560</v>
      </c>
      <c r="E2277" s="17" t="s">
        <v>4165</v>
      </c>
      <c r="F2277" s="16" t="s">
        <v>1051</v>
      </c>
      <c r="G2277" s="16" t="s">
        <v>1561</v>
      </c>
      <c r="H2277" s="16" t="s">
        <v>1562</v>
      </c>
      <c r="I2277" s="16" t="s">
        <v>4158</v>
      </c>
      <c r="J2277" s="16" t="s">
        <v>79</v>
      </c>
      <c r="K2277" s="16">
        <v>1431192.26</v>
      </c>
      <c r="L2277" s="18">
        <v>2117638.66</v>
      </c>
      <c r="M2277" s="15" t="s">
        <v>94</v>
      </c>
      <c r="N2277" s="19">
        <v>45695.439849536997</v>
      </c>
    </row>
    <row r="2278" spans="1:14" x14ac:dyDescent="0.3">
      <c r="A2278" s="23" t="str">
        <f>VLOOKUP(C2278,销售员!A:C,3,0)</f>
        <v>福建</v>
      </c>
      <c r="B2278" s="29">
        <v>820838</v>
      </c>
      <c r="C2278" s="16" t="s">
        <v>822</v>
      </c>
      <c r="D2278" s="17" t="s">
        <v>1560</v>
      </c>
      <c r="E2278" s="17" t="s">
        <v>4165</v>
      </c>
      <c r="F2278" s="16" t="s">
        <v>1051</v>
      </c>
      <c r="G2278" s="16" t="s">
        <v>1561</v>
      </c>
      <c r="H2278" s="16" t="s">
        <v>1562</v>
      </c>
      <c r="I2278" s="16" t="s">
        <v>4159</v>
      </c>
      <c r="J2278" s="16" t="s">
        <v>79</v>
      </c>
      <c r="K2278" s="16">
        <v>544399.1</v>
      </c>
      <c r="M2278" s="15" t="s">
        <v>94</v>
      </c>
      <c r="N2278" s="19">
        <v>45695.439849536997</v>
      </c>
    </row>
    <row r="2279" spans="1:14" x14ac:dyDescent="0.3">
      <c r="A2279" s="23" t="str">
        <f>VLOOKUP(C2279,销售员!A:C,3,0)</f>
        <v>福建</v>
      </c>
      <c r="B2279" s="29">
        <v>820838</v>
      </c>
      <c r="C2279" s="16" t="s">
        <v>822</v>
      </c>
      <c r="D2279" s="17" t="s">
        <v>1560</v>
      </c>
      <c r="E2279" s="17" t="s">
        <v>4165</v>
      </c>
      <c r="F2279" s="16" t="s">
        <v>1051</v>
      </c>
      <c r="G2279" s="16" t="s">
        <v>1561</v>
      </c>
      <c r="H2279" s="16" t="s">
        <v>1562</v>
      </c>
      <c r="I2279" s="16" t="s">
        <v>4161</v>
      </c>
      <c r="J2279" s="16" t="s">
        <v>79</v>
      </c>
      <c r="K2279" s="16">
        <v>16668.419999999998</v>
      </c>
      <c r="M2279" s="15" t="s">
        <v>94</v>
      </c>
      <c r="N2279" s="19">
        <v>45695.439849536997</v>
      </c>
    </row>
    <row r="2280" spans="1:14" x14ac:dyDescent="0.3">
      <c r="A2280" s="23" t="str">
        <f>VLOOKUP(C2280,销售员!A:C,3,0)</f>
        <v>福建</v>
      </c>
      <c r="B2280" s="29">
        <v>820838</v>
      </c>
      <c r="C2280" s="16" t="s">
        <v>822</v>
      </c>
      <c r="D2280" s="17" t="s">
        <v>1560</v>
      </c>
      <c r="E2280" s="17" t="s">
        <v>4165</v>
      </c>
      <c r="F2280" s="16" t="s">
        <v>1051</v>
      </c>
      <c r="G2280" s="16" t="s">
        <v>1561</v>
      </c>
      <c r="H2280" s="16" t="s">
        <v>1562</v>
      </c>
      <c r="I2280" s="16" t="s">
        <v>4160</v>
      </c>
      <c r="J2280" s="16" t="s">
        <v>79</v>
      </c>
      <c r="K2280" s="16">
        <v>30085.14</v>
      </c>
      <c r="M2280" s="15" t="s">
        <v>94</v>
      </c>
      <c r="N2280" s="19">
        <v>45695.439849536997</v>
      </c>
    </row>
    <row r="2281" spans="1:14" x14ac:dyDescent="0.3">
      <c r="A2281" s="23" t="str">
        <f>VLOOKUP(C2281,销售员!A:C,3,0)</f>
        <v>苏皖</v>
      </c>
      <c r="B2281" s="29">
        <v>820796</v>
      </c>
      <c r="C2281" s="16" t="s">
        <v>2349</v>
      </c>
      <c r="D2281" s="17" t="s">
        <v>2522</v>
      </c>
      <c r="E2281" s="17" t="s">
        <v>4171</v>
      </c>
      <c r="F2281" s="16" t="s">
        <v>2523</v>
      </c>
      <c r="G2281" s="16" t="s">
        <v>2524</v>
      </c>
      <c r="H2281" s="16" t="s">
        <v>2525</v>
      </c>
      <c r="I2281" s="16" t="s">
        <v>4158</v>
      </c>
      <c r="J2281" s="16" t="s">
        <v>79</v>
      </c>
      <c r="K2281" s="16">
        <v>799433.7</v>
      </c>
      <c r="L2281" s="18">
        <v>870712.1</v>
      </c>
      <c r="M2281" s="15" t="s">
        <v>83</v>
      </c>
      <c r="N2281" s="19">
        <v>45695.465231481503</v>
      </c>
    </row>
    <row r="2282" spans="1:14" x14ac:dyDescent="0.3">
      <c r="A2282" s="23" t="str">
        <f>VLOOKUP(C2282,销售员!A:C,3,0)</f>
        <v>苏皖</v>
      </c>
      <c r="B2282" s="29">
        <v>820796</v>
      </c>
      <c r="C2282" s="16" t="s">
        <v>2349</v>
      </c>
      <c r="D2282" s="17" t="s">
        <v>2522</v>
      </c>
      <c r="E2282" s="17" t="s">
        <v>4171</v>
      </c>
      <c r="F2282" s="16" t="s">
        <v>2523</v>
      </c>
      <c r="G2282" s="16" t="s">
        <v>2524</v>
      </c>
      <c r="H2282" s="16" t="s">
        <v>2525</v>
      </c>
      <c r="I2282" s="16" t="s">
        <v>4159</v>
      </c>
      <c r="J2282" s="16" t="s">
        <v>79</v>
      </c>
      <c r="K2282" s="16">
        <v>32488.13</v>
      </c>
      <c r="M2282" s="15" t="s">
        <v>83</v>
      </c>
      <c r="N2282" s="19">
        <v>45695.465231481503</v>
      </c>
    </row>
    <row r="2283" spans="1:14" x14ac:dyDescent="0.3">
      <c r="A2283" s="23" t="str">
        <f>VLOOKUP(C2283,销售员!A:C,3,0)</f>
        <v>苏皖</v>
      </c>
      <c r="B2283" s="29">
        <v>820796</v>
      </c>
      <c r="C2283" s="16" t="s">
        <v>2349</v>
      </c>
      <c r="D2283" s="17" t="s">
        <v>2522</v>
      </c>
      <c r="E2283" s="17" t="s">
        <v>4171</v>
      </c>
      <c r="F2283" s="16" t="s">
        <v>2523</v>
      </c>
      <c r="G2283" s="16" t="s">
        <v>2524</v>
      </c>
      <c r="H2283" s="16" t="s">
        <v>2525</v>
      </c>
      <c r="I2283" s="16" t="s">
        <v>4161</v>
      </c>
      <c r="J2283" s="16" t="s">
        <v>79</v>
      </c>
      <c r="K2283" s="16">
        <v>0</v>
      </c>
      <c r="M2283" s="15" t="s">
        <v>83</v>
      </c>
      <c r="N2283" s="19">
        <v>45695.465231481503</v>
      </c>
    </row>
    <row r="2284" spans="1:14" x14ac:dyDescent="0.3">
      <c r="A2284" s="23" t="str">
        <f>VLOOKUP(C2284,销售员!A:C,3,0)</f>
        <v>苏皖</v>
      </c>
      <c r="B2284" s="29">
        <v>820796</v>
      </c>
      <c r="C2284" s="16" t="s">
        <v>2349</v>
      </c>
      <c r="D2284" s="17" t="s">
        <v>2522</v>
      </c>
      <c r="E2284" s="17" t="s">
        <v>4171</v>
      </c>
      <c r="F2284" s="16" t="s">
        <v>2523</v>
      </c>
      <c r="G2284" s="16" t="s">
        <v>2524</v>
      </c>
      <c r="H2284" s="16" t="s">
        <v>2525</v>
      </c>
      <c r="I2284" s="16" t="s">
        <v>4160</v>
      </c>
      <c r="J2284" s="16" t="s">
        <v>79</v>
      </c>
      <c r="K2284" s="16">
        <v>12668.32</v>
      </c>
      <c r="M2284" s="15" t="s">
        <v>83</v>
      </c>
      <c r="N2284" s="19">
        <v>45695.465231481503</v>
      </c>
    </row>
    <row r="2285" spans="1:14" x14ac:dyDescent="0.3">
      <c r="A2285" s="23" t="str">
        <f>VLOOKUP(C2285,销售员!A:C,3,0)</f>
        <v>黑吉辽</v>
      </c>
      <c r="B2285" s="29">
        <v>820859</v>
      </c>
      <c r="C2285" s="16" t="s">
        <v>214</v>
      </c>
      <c r="D2285" s="17" t="s">
        <v>2530</v>
      </c>
      <c r="E2285" s="17" t="s">
        <v>4168</v>
      </c>
      <c r="F2285" s="16" t="s">
        <v>2531</v>
      </c>
      <c r="G2285" s="16" t="s">
        <v>2532</v>
      </c>
      <c r="H2285" s="16" t="s">
        <v>2533</v>
      </c>
      <c r="I2285" s="16" t="s">
        <v>4158</v>
      </c>
      <c r="J2285" s="16" t="s">
        <v>79</v>
      </c>
      <c r="K2285" s="16">
        <v>81688.66</v>
      </c>
      <c r="L2285" s="18">
        <v>361037.18</v>
      </c>
      <c r="M2285" s="15" t="s">
        <v>127</v>
      </c>
      <c r="N2285" s="19">
        <v>45695.484502314801</v>
      </c>
    </row>
    <row r="2286" spans="1:14" x14ac:dyDescent="0.3">
      <c r="A2286" s="23" t="str">
        <f>VLOOKUP(C2286,销售员!A:C,3,0)</f>
        <v>黑吉辽</v>
      </c>
      <c r="B2286" s="29">
        <v>820859</v>
      </c>
      <c r="C2286" s="16" t="s">
        <v>214</v>
      </c>
      <c r="D2286" s="17" t="s">
        <v>2530</v>
      </c>
      <c r="E2286" s="17" t="s">
        <v>4168</v>
      </c>
      <c r="F2286" s="16" t="s">
        <v>2531</v>
      </c>
      <c r="G2286" s="16" t="s">
        <v>2532</v>
      </c>
      <c r="H2286" s="16" t="s">
        <v>2533</v>
      </c>
      <c r="I2286" s="16" t="s">
        <v>4159</v>
      </c>
      <c r="J2286" s="16" t="s">
        <v>79</v>
      </c>
      <c r="K2286" s="16">
        <v>263264.37</v>
      </c>
      <c r="M2286" s="15" t="s">
        <v>127</v>
      </c>
      <c r="N2286" s="19">
        <v>45695.484502314801</v>
      </c>
    </row>
    <row r="2287" spans="1:14" x14ac:dyDescent="0.3">
      <c r="A2287" s="23" t="str">
        <f>VLOOKUP(C2287,销售员!A:C,3,0)</f>
        <v>黑吉辽</v>
      </c>
      <c r="B2287" s="29">
        <v>820859</v>
      </c>
      <c r="C2287" s="16" t="s">
        <v>214</v>
      </c>
      <c r="D2287" s="17" t="s">
        <v>2530</v>
      </c>
      <c r="E2287" s="17" t="s">
        <v>4168</v>
      </c>
      <c r="F2287" s="16" t="s">
        <v>2531</v>
      </c>
      <c r="G2287" s="16" t="s">
        <v>2532</v>
      </c>
      <c r="H2287" s="16" t="s">
        <v>2533</v>
      </c>
      <c r="I2287" s="16" t="s">
        <v>4161</v>
      </c>
      <c r="J2287" s="16" t="s">
        <v>79</v>
      </c>
      <c r="K2287" s="16">
        <v>0</v>
      </c>
      <c r="M2287" s="15" t="s">
        <v>127</v>
      </c>
      <c r="N2287" s="19">
        <v>45695.484502314801</v>
      </c>
    </row>
    <row r="2288" spans="1:14" x14ac:dyDescent="0.3">
      <c r="A2288" s="23" t="str">
        <f>VLOOKUP(C2288,销售员!A:C,3,0)</f>
        <v>黑吉辽</v>
      </c>
      <c r="B2288" s="29">
        <v>820859</v>
      </c>
      <c r="C2288" s="16" t="s">
        <v>214</v>
      </c>
      <c r="D2288" s="17" t="s">
        <v>2530</v>
      </c>
      <c r="E2288" s="17" t="s">
        <v>4168</v>
      </c>
      <c r="F2288" s="16" t="s">
        <v>2531</v>
      </c>
      <c r="G2288" s="16" t="s">
        <v>2532</v>
      </c>
      <c r="H2288" s="16" t="s">
        <v>2533</v>
      </c>
      <c r="I2288" s="16" t="s">
        <v>4160</v>
      </c>
      <c r="J2288" s="16" t="s">
        <v>79</v>
      </c>
      <c r="K2288" s="16">
        <v>5252.51</v>
      </c>
      <c r="M2288" s="15" t="s">
        <v>127</v>
      </c>
      <c r="N2288" s="19">
        <v>45695.484502314801</v>
      </c>
    </row>
    <row r="2289" spans="1:14" x14ac:dyDescent="0.3">
      <c r="A2289" s="23" t="str">
        <f>VLOOKUP(C2289,销售员!A:C,3,0)</f>
        <v>黑吉辽</v>
      </c>
      <c r="B2289" s="29">
        <v>820862</v>
      </c>
      <c r="C2289" s="16" t="s">
        <v>214</v>
      </c>
      <c r="D2289" s="17" t="s">
        <v>2535</v>
      </c>
      <c r="E2289" s="17" t="s">
        <v>4165</v>
      </c>
      <c r="F2289" s="16" t="s">
        <v>2531</v>
      </c>
      <c r="G2289" s="16" t="s">
        <v>2536</v>
      </c>
      <c r="H2289" s="16" t="s">
        <v>2537</v>
      </c>
      <c r="I2289" s="16" t="s">
        <v>4158</v>
      </c>
      <c r="J2289" s="16" t="s">
        <v>79</v>
      </c>
      <c r="K2289" s="16">
        <v>11988.62</v>
      </c>
      <c r="L2289" s="18">
        <v>82018.58</v>
      </c>
      <c r="M2289" s="15" t="s">
        <v>127</v>
      </c>
      <c r="N2289" s="19">
        <v>45695.530740740702</v>
      </c>
    </row>
    <row r="2290" spans="1:14" x14ac:dyDescent="0.3">
      <c r="A2290" s="23" t="str">
        <f>VLOOKUP(C2290,销售员!A:C,3,0)</f>
        <v>黑吉辽</v>
      </c>
      <c r="B2290" s="29">
        <v>820862</v>
      </c>
      <c r="C2290" s="16" t="s">
        <v>214</v>
      </c>
      <c r="D2290" s="17" t="s">
        <v>2535</v>
      </c>
      <c r="E2290" s="17" t="s">
        <v>4165</v>
      </c>
      <c r="F2290" s="16" t="s">
        <v>2531</v>
      </c>
      <c r="G2290" s="16" t="s">
        <v>2536</v>
      </c>
      <c r="H2290" s="16" t="s">
        <v>2537</v>
      </c>
      <c r="I2290" s="16" t="s">
        <v>4159</v>
      </c>
      <c r="J2290" s="16" t="s">
        <v>79</v>
      </c>
      <c r="K2290" s="16">
        <v>65227.51</v>
      </c>
      <c r="M2290" s="15" t="s">
        <v>127</v>
      </c>
      <c r="N2290" s="19">
        <v>45695.530740740702</v>
      </c>
    </row>
    <row r="2291" spans="1:14" x14ac:dyDescent="0.3">
      <c r="A2291" s="23" t="str">
        <f>VLOOKUP(C2291,销售员!A:C,3,0)</f>
        <v>黑吉辽</v>
      </c>
      <c r="B2291" s="29">
        <v>820862</v>
      </c>
      <c r="C2291" s="16" t="s">
        <v>214</v>
      </c>
      <c r="D2291" s="17" t="s">
        <v>2535</v>
      </c>
      <c r="E2291" s="17" t="s">
        <v>4165</v>
      </c>
      <c r="F2291" s="16" t="s">
        <v>2531</v>
      </c>
      <c r="G2291" s="16" t="s">
        <v>2536</v>
      </c>
      <c r="H2291" s="16" t="s">
        <v>2537</v>
      </c>
      <c r="I2291" s="16" t="s">
        <v>4161</v>
      </c>
      <c r="J2291" s="16" t="s">
        <v>79</v>
      </c>
      <c r="K2291" s="16">
        <v>0</v>
      </c>
      <c r="M2291" s="15" t="s">
        <v>127</v>
      </c>
      <c r="N2291" s="19">
        <v>45695.530740740702</v>
      </c>
    </row>
    <row r="2292" spans="1:14" x14ac:dyDescent="0.3">
      <c r="A2292" s="23" t="str">
        <f>VLOOKUP(C2292,销售员!A:C,3,0)</f>
        <v>黑吉辽</v>
      </c>
      <c r="B2292" s="29">
        <v>820862</v>
      </c>
      <c r="C2292" s="16" t="s">
        <v>214</v>
      </c>
      <c r="D2292" s="17" t="s">
        <v>2535</v>
      </c>
      <c r="E2292" s="17" t="s">
        <v>4165</v>
      </c>
      <c r="F2292" s="16" t="s">
        <v>2531</v>
      </c>
      <c r="G2292" s="16" t="s">
        <v>2536</v>
      </c>
      <c r="H2292" s="16" t="s">
        <v>2537</v>
      </c>
      <c r="I2292" s="16" t="s">
        <v>4160</v>
      </c>
      <c r="J2292" s="16" t="s">
        <v>79</v>
      </c>
      <c r="K2292" s="16">
        <v>1175.93</v>
      </c>
      <c r="M2292" s="15" t="s">
        <v>127</v>
      </c>
      <c r="N2292" s="19">
        <v>45695.530740740702</v>
      </c>
    </row>
    <row r="2293" spans="1:14" x14ac:dyDescent="0.3">
      <c r="A2293" s="23" t="str">
        <f>VLOOKUP(C2293,销售员!A:C,3,0)</f>
        <v>福建</v>
      </c>
      <c r="B2293" s="29">
        <v>820825</v>
      </c>
      <c r="C2293" s="16" t="s">
        <v>638</v>
      </c>
      <c r="D2293" s="17" t="s">
        <v>1545</v>
      </c>
      <c r="E2293" s="17" t="s">
        <v>4165</v>
      </c>
      <c r="F2293" s="16" t="s">
        <v>640</v>
      </c>
      <c r="G2293" s="16" t="s">
        <v>1546</v>
      </c>
      <c r="H2293" s="16" t="s">
        <v>1547</v>
      </c>
      <c r="I2293" s="16" t="s">
        <v>4158</v>
      </c>
      <c r="J2293" s="16" t="s">
        <v>79</v>
      </c>
      <c r="K2293" s="16">
        <v>89068.68</v>
      </c>
      <c r="L2293" s="18">
        <v>100634.46</v>
      </c>
      <c r="M2293" s="15" t="s">
        <v>94</v>
      </c>
      <c r="N2293" s="19">
        <v>45695.554768518501</v>
      </c>
    </row>
    <row r="2294" spans="1:14" x14ac:dyDescent="0.3">
      <c r="A2294" s="23" t="str">
        <f>VLOOKUP(C2294,销售员!A:C,3,0)</f>
        <v>福建</v>
      </c>
      <c r="B2294" s="29">
        <v>820825</v>
      </c>
      <c r="C2294" s="16" t="s">
        <v>638</v>
      </c>
      <c r="D2294" s="17" t="s">
        <v>1545</v>
      </c>
      <c r="E2294" s="17" t="s">
        <v>4165</v>
      </c>
      <c r="F2294" s="16" t="s">
        <v>640</v>
      </c>
      <c r="G2294" s="16" t="s">
        <v>1546</v>
      </c>
      <c r="H2294" s="16" t="s">
        <v>1547</v>
      </c>
      <c r="I2294" s="16" t="s">
        <v>4159</v>
      </c>
      <c r="J2294" s="16" t="s">
        <v>79</v>
      </c>
      <c r="K2294" s="16">
        <v>4456.42</v>
      </c>
      <c r="M2294" s="15" t="s">
        <v>94</v>
      </c>
      <c r="N2294" s="19">
        <v>45695.554768518501</v>
      </c>
    </row>
    <row r="2295" spans="1:14" x14ac:dyDescent="0.3">
      <c r="A2295" s="23" t="str">
        <f>VLOOKUP(C2295,销售员!A:C,3,0)</f>
        <v>福建</v>
      </c>
      <c r="B2295" s="29">
        <v>820825</v>
      </c>
      <c r="C2295" s="16" t="s">
        <v>638</v>
      </c>
      <c r="D2295" s="17" t="s">
        <v>1545</v>
      </c>
      <c r="E2295" s="17" t="s">
        <v>4165</v>
      </c>
      <c r="F2295" s="16" t="s">
        <v>640</v>
      </c>
      <c r="G2295" s="16" t="s">
        <v>1546</v>
      </c>
      <c r="H2295" s="16" t="s">
        <v>1547</v>
      </c>
      <c r="I2295" s="16" t="s">
        <v>4161</v>
      </c>
      <c r="J2295" s="16" t="s">
        <v>79</v>
      </c>
      <c r="K2295" s="16">
        <v>1156.54</v>
      </c>
      <c r="M2295" s="15" t="s">
        <v>94</v>
      </c>
      <c r="N2295" s="19">
        <v>45695.554768518501</v>
      </c>
    </row>
    <row r="2296" spans="1:14" x14ac:dyDescent="0.3">
      <c r="A2296" s="23" t="str">
        <f>VLOOKUP(C2296,销售员!A:C,3,0)</f>
        <v>福建</v>
      </c>
      <c r="B2296" s="29">
        <v>820825</v>
      </c>
      <c r="C2296" s="16" t="s">
        <v>638</v>
      </c>
      <c r="D2296" s="17" t="s">
        <v>1545</v>
      </c>
      <c r="E2296" s="17" t="s">
        <v>4165</v>
      </c>
      <c r="F2296" s="16" t="s">
        <v>640</v>
      </c>
      <c r="G2296" s="16" t="s">
        <v>1546</v>
      </c>
      <c r="H2296" s="16" t="s">
        <v>1547</v>
      </c>
      <c r="I2296" s="16" t="s">
        <v>4160</v>
      </c>
      <c r="J2296" s="16" t="s">
        <v>79</v>
      </c>
      <c r="K2296" s="16">
        <v>1424.28</v>
      </c>
      <c r="M2296" s="15" t="s">
        <v>94</v>
      </c>
      <c r="N2296" s="19">
        <v>45695.554768518501</v>
      </c>
    </row>
    <row r="2297" spans="1:14" x14ac:dyDescent="0.3">
      <c r="A2297" s="23" t="str">
        <f>VLOOKUP(C2297,销售员!A:C,3,0)</f>
        <v>福建</v>
      </c>
      <c r="B2297" s="29">
        <v>820827</v>
      </c>
      <c r="C2297" s="16" t="s">
        <v>638</v>
      </c>
      <c r="D2297" s="17" t="s">
        <v>2540</v>
      </c>
      <c r="E2297" s="17" t="s">
        <v>4165</v>
      </c>
      <c r="F2297" s="16" t="s">
        <v>1325</v>
      </c>
      <c r="G2297" s="16" t="s">
        <v>2541</v>
      </c>
      <c r="H2297" s="16" t="s">
        <v>2542</v>
      </c>
      <c r="I2297" s="16" t="s">
        <v>4158</v>
      </c>
      <c r="J2297" s="16" t="s">
        <v>79</v>
      </c>
      <c r="K2297" s="16">
        <v>129362.71</v>
      </c>
      <c r="L2297" s="18">
        <v>176258.5</v>
      </c>
      <c r="M2297" s="15" t="s">
        <v>94</v>
      </c>
      <c r="N2297" s="19">
        <v>45695.555798611102</v>
      </c>
    </row>
    <row r="2298" spans="1:14" x14ac:dyDescent="0.3">
      <c r="A2298" s="23" t="str">
        <f>VLOOKUP(C2298,销售员!A:C,3,0)</f>
        <v>福建</v>
      </c>
      <c r="B2298" s="29">
        <v>820827</v>
      </c>
      <c r="C2298" s="16" t="s">
        <v>638</v>
      </c>
      <c r="D2298" s="17" t="s">
        <v>2540</v>
      </c>
      <c r="E2298" s="17" t="s">
        <v>4165</v>
      </c>
      <c r="F2298" s="16" t="s">
        <v>1325</v>
      </c>
      <c r="G2298" s="16" t="s">
        <v>2541</v>
      </c>
      <c r="H2298" s="16" t="s">
        <v>2542</v>
      </c>
      <c r="I2298" s="16" t="s">
        <v>4159</v>
      </c>
      <c r="J2298" s="16" t="s">
        <v>79</v>
      </c>
      <c r="K2298" s="16">
        <v>35234</v>
      </c>
      <c r="M2298" s="15" t="s">
        <v>94</v>
      </c>
      <c r="N2298" s="19">
        <v>45695.555798611102</v>
      </c>
    </row>
    <row r="2299" spans="1:14" x14ac:dyDescent="0.3">
      <c r="A2299" s="23" t="str">
        <f>VLOOKUP(C2299,销售员!A:C,3,0)</f>
        <v>福建</v>
      </c>
      <c r="B2299" s="29">
        <v>820827</v>
      </c>
      <c r="C2299" s="16" t="s">
        <v>638</v>
      </c>
      <c r="D2299" s="17" t="s">
        <v>2540</v>
      </c>
      <c r="E2299" s="17" t="s">
        <v>4165</v>
      </c>
      <c r="F2299" s="16" t="s">
        <v>1325</v>
      </c>
      <c r="G2299" s="16" t="s">
        <v>2541</v>
      </c>
      <c r="H2299" s="16" t="s">
        <v>2542</v>
      </c>
      <c r="I2299" s="16" t="s">
        <v>4161</v>
      </c>
      <c r="J2299" s="16" t="s">
        <v>79</v>
      </c>
      <c r="K2299" s="16">
        <v>1222.83</v>
      </c>
      <c r="M2299" s="15" t="s">
        <v>94</v>
      </c>
      <c r="N2299" s="19">
        <v>45695.555798611102</v>
      </c>
    </row>
    <row r="2300" spans="1:14" x14ac:dyDescent="0.3">
      <c r="A2300" s="23" t="str">
        <f>VLOOKUP(C2300,销售员!A:C,3,0)</f>
        <v>福建</v>
      </c>
      <c r="B2300" s="29">
        <v>820827</v>
      </c>
      <c r="C2300" s="16" t="s">
        <v>638</v>
      </c>
      <c r="D2300" s="17" t="s">
        <v>2540</v>
      </c>
      <c r="E2300" s="17" t="s">
        <v>4165</v>
      </c>
      <c r="F2300" s="16" t="s">
        <v>1325</v>
      </c>
      <c r="G2300" s="16" t="s">
        <v>2541</v>
      </c>
      <c r="H2300" s="16" t="s">
        <v>2542</v>
      </c>
      <c r="I2300" s="16" t="s">
        <v>4160</v>
      </c>
      <c r="J2300" s="16" t="s">
        <v>79</v>
      </c>
      <c r="K2300" s="16">
        <v>2506.27</v>
      </c>
      <c r="M2300" s="15" t="s">
        <v>94</v>
      </c>
      <c r="N2300" s="19">
        <v>45695.555798611102</v>
      </c>
    </row>
    <row r="2301" spans="1:14" x14ac:dyDescent="0.3">
      <c r="A2301" s="23" t="str">
        <f>VLOOKUP(C2301,销售员!A:C,3,0)</f>
        <v>福建</v>
      </c>
      <c r="B2301" s="29">
        <v>820846</v>
      </c>
      <c r="C2301" s="16" t="s">
        <v>822</v>
      </c>
      <c r="D2301" s="17" t="s">
        <v>2544</v>
      </c>
      <c r="E2301" s="17" t="s">
        <v>4165</v>
      </c>
      <c r="F2301" s="16" t="s">
        <v>1051</v>
      </c>
      <c r="G2301" s="16" t="s">
        <v>2545</v>
      </c>
      <c r="H2301" s="16" t="s">
        <v>2546</v>
      </c>
      <c r="I2301" s="16" t="s">
        <v>4158</v>
      </c>
      <c r="J2301" s="16" t="s">
        <v>79</v>
      </c>
      <c r="K2301" s="16">
        <v>1431192.26</v>
      </c>
      <c r="L2301" s="18">
        <v>2117638.66</v>
      </c>
      <c r="M2301" s="15" t="s">
        <v>94</v>
      </c>
      <c r="N2301" s="19">
        <v>45695.556724536997</v>
      </c>
    </row>
    <row r="2302" spans="1:14" x14ac:dyDescent="0.3">
      <c r="A2302" s="23" t="str">
        <f>VLOOKUP(C2302,销售员!A:C,3,0)</f>
        <v>福建</v>
      </c>
      <c r="B2302" s="29">
        <v>820846</v>
      </c>
      <c r="C2302" s="16" t="s">
        <v>822</v>
      </c>
      <c r="D2302" s="17" t="s">
        <v>2544</v>
      </c>
      <c r="E2302" s="17" t="s">
        <v>4165</v>
      </c>
      <c r="F2302" s="16" t="s">
        <v>1051</v>
      </c>
      <c r="G2302" s="16" t="s">
        <v>2545</v>
      </c>
      <c r="H2302" s="16" t="s">
        <v>2546</v>
      </c>
      <c r="I2302" s="16" t="s">
        <v>4159</v>
      </c>
      <c r="J2302" s="16" t="s">
        <v>79</v>
      </c>
      <c r="K2302" s="16">
        <v>544399.1</v>
      </c>
      <c r="M2302" s="15" t="s">
        <v>94</v>
      </c>
      <c r="N2302" s="19">
        <v>45695.556724536997</v>
      </c>
    </row>
    <row r="2303" spans="1:14" x14ac:dyDescent="0.3">
      <c r="A2303" s="23" t="str">
        <f>VLOOKUP(C2303,销售员!A:C,3,0)</f>
        <v>福建</v>
      </c>
      <c r="B2303" s="29">
        <v>820846</v>
      </c>
      <c r="C2303" s="16" t="s">
        <v>822</v>
      </c>
      <c r="D2303" s="17" t="s">
        <v>2544</v>
      </c>
      <c r="E2303" s="17" t="s">
        <v>4165</v>
      </c>
      <c r="F2303" s="16" t="s">
        <v>1051</v>
      </c>
      <c r="G2303" s="16" t="s">
        <v>2545</v>
      </c>
      <c r="H2303" s="16" t="s">
        <v>2546</v>
      </c>
      <c r="I2303" s="16" t="s">
        <v>4161</v>
      </c>
      <c r="J2303" s="16" t="s">
        <v>79</v>
      </c>
      <c r="K2303" s="16">
        <v>16668.419999999998</v>
      </c>
      <c r="M2303" s="15" t="s">
        <v>94</v>
      </c>
      <c r="N2303" s="19">
        <v>45695.556724536997</v>
      </c>
    </row>
    <row r="2304" spans="1:14" x14ac:dyDescent="0.3">
      <c r="A2304" s="23" t="str">
        <f>VLOOKUP(C2304,销售员!A:C,3,0)</f>
        <v>福建</v>
      </c>
      <c r="B2304" s="29">
        <v>820846</v>
      </c>
      <c r="C2304" s="16" t="s">
        <v>822</v>
      </c>
      <c r="D2304" s="17" t="s">
        <v>2544</v>
      </c>
      <c r="E2304" s="17" t="s">
        <v>4165</v>
      </c>
      <c r="F2304" s="16" t="s">
        <v>1051</v>
      </c>
      <c r="G2304" s="16" t="s">
        <v>2545</v>
      </c>
      <c r="H2304" s="16" t="s">
        <v>2546</v>
      </c>
      <c r="I2304" s="16" t="s">
        <v>4160</v>
      </c>
      <c r="J2304" s="16" t="s">
        <v>79</v>
      </c>
      <c r="K2304" s="16">
        <v>30085.14</v>
      </c>
      <c r="M2304" s="15" t="s">
        <v>94</v>
      </c>
      <c r="N2304" s="19">
        <v>45695.556724536997</v>
      </c>
    </row>
    <row r="2305" spans="1:14" x14ac:dyDescent="0.3">
      <c r="A2305" s="23" t="str">
        <f>VLOOKUP(C2305,销售员!A:C,3,0)</f>
        <v>福建</v>
      </c>
      <c r="B2305" s="29">
        <v>820856</v>
      </c>
      <c r="C2305" s="16" t="s">
        <v>822</v>
      </c>
      <c r="D2305" s="17" t="s">
        <v>2547</v>
      </c>
      <c r="E2305" s="17" t="s">
        <v>4165</v>
      </c>
      <c r="F2305" s="16" t="s">
        <v>1051</v>
      </c>
      <c r="G2305" s="16" t="s">
        <v>2548</v>
      </c>
      <c r="H2305" s="16" t="s">
        <v>2549</v>
      </c>
      <c r="I2305" s="16" t="s">
        <v>4158</v>
      </c>
      <c r="J2305" s="16" t="s">
        <v>79</v>
      </c>
      <c r="K2305" s="16">
        <v>2970049.62</v>
      </c>
      <c r="L2305" s="18">
        <v>4057311</v>
      </c>
      <c r="M2305" s="15" t="s">
        <v>94</v>
      </c>
      <c r="N2305" s="19">
        <v>45695.557673611103</v>
      </c>
    </row>
    <row r="2306" spans="1:14" x14ac:dyDescent="0.3">
      <c r="A2306" s="23" t="str">
        <f>VLOOKUP(C2306,销售员!A:C,3,0)</f>
        <v>福建</v>
      </c>
      <c r="B2306" s="29">
        <v>820856</v>
      </c>
      <c r="C2306" s="16" t="s">
        <v>822</v>
      </c>
      <c r="D2306" s="17" t="s">
        <v>2547</v>
      </c>
      <c r="E2306" s="17" t="s">
        <v>4165</v>
      </c>
      <c r="F2306" s="16" t="s">
        <v>1051</v>
      </c>
      <c r="G2306" s="16" t="s">
        <v>2548</v>
      </c>
      <c r="H2306" s="16" t="s">
        <v>2549</v>
      </c>
      <c r="I2306" s="16" t="s">
        <v>4159</v>
      </c>
      <c r="J2306" s="16" t="s">
        <v>79</v>
      </c>
      <c r="K2306" s="16">
        <v>810775.68</v>
      </c>
      <c r="M2306" s="15" t="s">
        <v>94</v>
      </c>
      <c r="N2306" s="19">
        <v>45695.557673611103</v>
      </c>
    </row>
    <row r="2307" spans="1:14" x14ac:dyDescent="0.3">
      <c r="A2307" s="23" t="str">
        <f>VLOOKUP(C2307,销售员!A:C,3,0)</f>
        <v>福建</v>
      </c>
      <c r="B2307" s="29">
        <v>820856</v>
      </c>
      <c r="C2307" s="16" t="s">
        <v>822</v>
      </c>
      <c r="D2307" s="17" t="s">
        <v>2547</v>
      </c>
      <c r="E2307" s="17" t="s">
        <v>4165</v>
      </c>
      <c r="F2307" s="16" t="s">
        <v>1051</v>
      </c>
      <c r="G2307" s="16" t="s">
        <v>2548</v>
      </c>
      <c r="H2307" s="16" t="s">
        <v>2549</v>
      </c>
      <c r="I2307" s="16" t="s">
        <v>4161</v>
      </c>
      <c r="J2307" s="16" t="s">
        <v>79</v>
      </c>
      <c r="K2307" s="16">
        <v>36330.74</v>
      </c>
      <c r="M2307" s="15" t="s">
        <v>94</v>
      </c>
      <c r="N2307" s="19">
        <v>45695.557673611103</v>
      </c>
    </row>
    <row r="2308" spans="1:14" x14ac:dyDescent="0.3">
      <c r="A2308" s="23" t="str">
        <f>VLOOKUP(C2308,销售员!A:C,3,0)</f>
        <v>福建</v>
      </c>
      <c r="B2308" s="29">
        <v>820856</v>
      </c>
      <c r="C2308" s="16" t="s">
        <v>822</v>
      </c>
      <c r="D2308" s="17" t="s">
        <v>2547</v>
      </c>
      <c r="E2308" s="17" t="s">
        <v>4165</v>
      </c>
      <c r="F2308" s="16" t="s">
        <v>1051</v>
      </c>
      <c r="G2308" s="16" t="s">
        <v>2548</v>
      </c>
      <c r="H2308" s="16" t="s">
        <v>2549</v>
      </c>
      <c r="I2308" s="16" t="s">
        <v>4160</v>
      </c>
      <c r="J2308" s="16" t="s">
        <v>79</v>
      </c>
      <c r="K2308" s="16">
        <v>57575.98</v>
      </c>
      <c r="M2308" s="15" t="s">
        <v>94</v>
      </c>
      <c r="N2308" s="19">
        <v>45695.557673611103</v>
      </c>
    </row>
    <row r="2309" spans="1:14" x14ac:dyDescent="0.3">
      <c r="A2309" s="23" t="str">
        <f>VLOOKUP(C2309,销售员!A:C,3,0)</f>
        <v>福建</v>
      </c>
      <c r="B2309" s="29">
        <v>820861</v>
      </c>
      <c r="C2309" s="16" t="s">
        <v>638</v>
      </c>
      <c r="D2309" s="17" t="s">
        <v>2550</v>
      </c>
      <c r="E2309" s="17" t="s">
        <v>4168</v>
      </c>
      <c r="F2309" s="16" t="s">
        <v>1325</v>
      </c>
      <c r="G2309" s="16" t="s">
        <v>2551</v>
      </c>
      <c r="H2309" s="16" t="s">
        <v>2552</v>
      </c>
      <c r="I2309" s="16" t="s">
        <v>4158</v>
      </c>
      <c r="J2309" s="16" t="s">
        <v>278</v>
      </c>
      <c r="K2309" s="16">
        <v>0</v>
      </c>
      <c r="L2309" s="18">
        <v>36312.400000000001</v>
      </c>
      <c r="M2309" s="15" t="s">
        <v>94</v>
      </c>
      <c r="N2309" s="19">
        <v>45695.558379629598</v>
      </c>
    </row>
    <row r="2310" spans="1:14" x14ac:dyDescent="0.3">
      <c r="A2310" s="23" t="str">
        <f>VLOOKUP(C2310,销售员!A:C,3,0)</f>
        <v>福建</v>
      </c>
      <c r="B2310" s="29">
        <v>820861</v>
      </c>
      <c r="C2310" s="16" t="s">
        <v>638</v>
      </c>
      <c r="D2310" s="17" t="s">
        <v>2550</v>
      </c>
      <c r="E2310" s="17" t="s">
        <v>4168</v>
      </c>
      <c r="F2310" s="16" t="s">
        <v>1325</v>
      </c>
      <c r="G2310" s="16" t="s">
        <v>2551</v>
      </c>
      <c r="H2310" s="16" t="s">
        <v>2552</v>
      </c>
      <c r="I2310" s="16" t="s">
        <v>4159</v>
      </c>
      <c r="J2310" s="16" t="s">
        <v>278</v>
      </c>
      <c r="K2310" s="16">
        <v>34694.68</v>
      </c>
      <c r="M2310" s="15" t="s">
        <v>94</v>
      </c>
      <c r="N2310" s="19">
        <v>45695.558379629598</v>
      </c>
    </row>
    <row r="2311" spans="1:14" x14ac:dyDescent="0.3">
      <c r="A2311" s="23" t="str">
        <f>VLOOKUP(C2311,销售员!A:C,3,0)</f>
        <v>福建</v>
      </c>
      <c r="B2311" s="29">
        <v>820861</v>
      </c>
      <c r="C2311" s="16" t="s">
        <v>638</v>
      </c>
      <c r="D2311" s="17" t="s">
        <v>2550</v>
      </c>
      <c r="E2311" s="17" t="s">
        <v>4168</v>
      </c>
      <c r="F2311" s="16" t="s">
        <v>1325</v>
      </c>
      <c r="G2311" s="16" t="s">
        <v>2551</v>
      </c>
      <c r="H2311" s="16" t="s">
        <v>2552</v>
      </c>
      <c r="I2311" s="16" t="s">
        <v>4161</v>
      </c>
      <c r="J2311" s="16" t="s">
        <v>278</v>
      </c>
      <c r="K2311" s="16">
        <v>0</v>
      </c>
      <c r="M2311" s="15" t="s">
        <v>94</v>
      </c>
      <c r="N2311" s="19">
        <v>45695.558379629598</v>
      </c>
    </row>
    <row r="2312" spans="1:14" x14ac:dyDescent="0.3">
      <c r="A2312" s="23" t="str">
        <f>VLOOKUP(C2312,销售员!A:C,3,0)</f>
        <v>福建</v>
      </c>
      <c r="B2312" s="29">
        <v>820861</v>
      </c>
      <c r="C2312" s="16" t="s">
        <v>638</v>
      </c>
      <c r="D2312" s="17" t="s">
        <v>2550</v>
      </c>
      <c r="E2312" s="17" t="s">
        <v>4168</v>
      </c>
      <c r="F2312" s="16" t="s">
        <v>1325</v>
      </c>
      <c r="G2312" s="16" t="s">
        <v>2551</v>
      </c>
      <c r="H2312" s="16" t="s">
        <v>2552</v>
      </c>
      <c r="I2312" s="16" t="s">
        <v>4160</v>
      </c>
      <c r="J2312" s="16" t="s">
        <v>278</v>
      </c>
      <c r="K2312" s="16">
        <v>528.35</v>
      </c>
      <c r="M2312" s="15" t="s">
        <v>94</v>
      </c>
      <c r="N2312" s="19">
        <v>45695.558379629598</v>
      </c>
    </row>
    <row r="2313" spans="1:14" x14ac:dyDescent="0.3">
      <c r="A2313" s="23" t="str">
        <f>VLOOKUP(C2313,销售员!A:C,3,0)</f>
        <v>京津冀</v>
      </c>
      <c r="B2313" s="29">
        <v>820866</v>
      </c>
      <c r="C2313" s="16" t="s">
        <v>74</v>
      </c>
      <c r="D2313" s="17" t="s">
        <v>2554</v>
      </c>
      <c r="E2313" s="17" t="s">
        <v>4165</v>
      </c>
      <c r="F2313" s="16" t="s">
        <v>2555</v>
      </c>
      <c r="G2313" s="16" t="s">
        <v>2556</v>
      </c>
      <c r="H2313" s="16" t="s">
        <v>2557</v>
      </c>
      <c r="I2313" s="16" t="s">
        <v>4158</v>
      </c>
      <c r="J2313" s="16" t="s">
        <v>79</v>
      </c>
      <c r="K2313" s="16">
        <v>716626.42</v>
      </c>
      <c r="L2313" s="18">
        <v>839210.24</v>
      </c>
      <c r="M2313" s="15" t="s">
        <v>127</v>
      </c>
      <c r="N2313" s="19">
        <v>45695.560046296298</v>
      </c>
    </row>
    <row r="2314" spans="1:14" x14ac:dyDescent="0.3">
      <c r="A2314" s="23" t="str">
        <f>VLOOKUP(C2314,销售员!A:C,3,0)</f>
        <v>京津冀</v>
      </c>
      <c r="B2314" s="29">
        <v>820866</v>
      </c>
      <c r="C2314" s="16" t="s">
        <v>74</v>
      </c>
      <c r="D2314" s="17" t="s">
        <v>2554</v>
      </c>
      <c r="E2314" s="17" t="s">
        <v>4165</v>
      </c>
      <c r="F2314" s="16" t="s">
        <v>2555</v>
      </c>
      <c r="G2314" s="16" t="s">
        <v>2556</v>
      </c>
      <c r="H2314" s="16" t="s">
        <v>2557</v>
      </c>
      <c r="I2314" s="16" t="s">
        <v>4159</v>
      </c>
      <c r="J2314" s="16" t="s">
        <v>79</v>
      </c>
      <c r="K2314" s="16">
        <v>63358.54</v>
      </c>
      <c r="M2314" s="15" t="s">
        <v>127</v>
      </c>
      <c r="N2314" s="19">
        <v>45695.560046296298</v>
      </c>
    </row>
    <row r="2315" spans="1:14" x14ac:dyDescent="0.3">
      <c r="A2315" s="23" t="str">
        <f>VLOOKUP(C2315,销售员!A:C,3,0)</f>
        <v>京津冀</v>
      </c>
      <c r="B2315" s="29">
        <v>820866</v>
      </c>
      <c r="C2315" s="16" t="s">
        <v>74</v>
      </c>
      <c r="D2315" s="17" t="s">
        <v>2554</v>
      </c>
      <c r="E2315" s="17" t="s">
        <v>4165</v>
      </c>
      <c r="F2315" s="16" t="s">
        <v>2555</v>
      </c>
      <c r="G2315" s="16" t="s">
        <v>2556</v>
      </c>
      <c r="H2315" s="16" t="s">
        <v>2557</v>
      </c>
      <c r="I2315" s="16" t="s">
        <v>4161</v>
      </c>
      <c r="J2315" s="16" t="s">
        <v>79</v>
      </c>
      <c r="K2315" s="16">
        <v>9582.65</v>
      </c>
      <c r="M2315" s="15" t="s">
        <v>127</v>
      </c>
      <c r="N2315" s="19">
        <v>45695.560046296298</v>
      </c>
    </row>
    <row r="2316" spans="1:14" x14ac:dyDescent="0.3">
      <c r="A2316" s="23" t="str">
        <f>VLOOKUP(C2316,销售员!A:C,3,0)</f>
        <v>京津冀</v>
      </c>
      <c r="B2316" s="29">
        <v>820866</v>
      </c>
      <c r="C2316" s="16" t="s">
        <v>74</v>
      </c>
      <c r="D2316" s="17" t="s">
        <v>2554</v>
      </c>
      <c r="E2316" s="17" t="s">
        <v>4165</v>
      </c>
      <c r="F2316" s="16" t="s">
        <v>2555</v>
      </c>
      <c r="G2316" s="16" t="s">
        <v>2556</v>
      </c>
      <c r="H2316" s="16" t="s">
        <v>2557</v>
      </c>
      <c r="I2316" s="16" t="s">
        <v>4160</v>
      </c>
      <c r="J2316" s="16" t="s">
        <v>79</v>
      </c>
      <c r="K2316" s="16">
        <v>11878.04</v>
      </c>
      <c r="M2316" s="15" t="s">
        <v>127</v>
      </c>
      <c r="N2316" s="19">
        <v>45695.560046296298</v>
      </c>
    </row>
    <row r="2317" spans="1:14" x14ac:dyDescent="0.3">
      <c r="A2317" s="23" t="str">
        <f>VLOOKUP(C2317,销售员!A:C,3,0)</f>
        <v>京津冀</v>
      </c>
      <c r="B2317" s="29">
        <v>820847</v>
      </c>
      <c r="C2317" s="16" t="s">
        <v>485</v>
      </c>
      <c r="D2317" s="17" t="s">
        <v>486</v>
      </c>
      <c r="E2317" s="17" t="s">
        <v>4165</v>
      </c>
      <c r="F2317" s="16" t="s">
        <v>487</v>
      </c>
      <c r="G2317" s="16" t="s">
        <v>488</v>
      </c>
      <c r="H2317" s="16" t="s">
        <v>489</v>
      </c>
      <c r="I2317" s="16" t="s">
        <v>4158</v>
      </c>
      <c r="J2317" s="16" t="s">
        <v>79</v>
      </c>
      <c r="K2317" s="16">
        <v>282658.48</v>
      </c>
      <c r="L2317" s="18">
        <v>306037.46999999997</v>
      </c>
      <c r="M2317" s="15" t="s">
        <v>127</v>
      </c>
      <c r="N2317" s="19">
        <v>45695.564201388901</v>
      </c>
    </row>
    <row r="2318" spans="1:14" x14ac:dyDescent="0.3">
      <c r="A2318" s="23" t="str">
        <f>VLOOKUP(C2318,销售员!A:C,3,0)</f>
        <v>京津冀</v>
      </c>
      <c r="B2318" s="29">
        <v>820847</v>
      </c>
      <c r="C2318" s="16" t="s">
        <v>485</v>
      </c>
      <c r="D2318" s="17" t="s">
        <v>486</v>
      </c>
      <c r="E2318" s="17" t="s">
        <v>4165</v>
      </c>
      <c r="F2318" s="16" t="s">
        <v>487</v>
      </c>
      <c r="G2318" s="16" t="s">
        <v>488</v>
      </c>
      <c r="H2318" s="16" t="s">
        <v>489</v>
      </c>
      <c r="I2318" s="16" t="s">
        <v>4159</v>
      </c>
      <c r="J2318" s="16" t="s">
        <v>79</v>
      </c>
      <c r="K2318" s="16">
        <v>2389.1</v>
      </c>
      <c r="M2318" s="15" t="s">
        <v>127</v>
      </c>
      <c r="N2318" s="19">
        <v>45695.564201388901</v>
      </c>
    </row>
    <row r="2319" spans="1:14" x14ac:dyDescent="0.3">
      <c r="A2319" s="23" t="str">
        <f>VLOOKUP(C2319,销售员!A:C,3,0)</f>
        <v>京津冀</v>
      </c>
      <c r="B2319" s="29">
        <v>820847</v>
      </c>
      <c r="C2319" s="16" t="s">
        <v>485</v>
      </c>
      <c r="D2319" s="17" t="s">
        <v>486</v>
      </c>
      <c r="E2319" s="17" t="s">
        <v>4165</v>
      </c>
      <c r="F2319" s="16" t="s">
        <v>487</v>
      </c>
      <c r="G2319" s="16" t="s">
        <v>488</v>
      </c>
      <c r="H2319" s="16" t="s">
        <v>489</v>
      </c>
      <c r="I2319" s="16" t="s">
        <v>4161</v>
      </c>
      <c r="J2319" s="16" t="s">
        <v>79</v>
      </c>
      <c r="K2319" s="16">
        <v>2877.1</v>
      </c>
      <c r="M2319" s="15" t="s">
        <v>127</v>
      </c>
      <c r="N2319" s="19">
        <v>45695.564201388901</v>
      </c>
    </row>
    <row r="2320" spans="1:14" x14ac:dyDescent="0.3">
      <c r="A2320" s="23" t="str">
        <f>VLOOKUP(C2320,销售员!A:C,3,0)</f>
        <v>京津冀</v>
      </c>
      <c r="B2320" s="29">
        <v>820847</v>
      </c>
      <c r="C2320" s="16" t="s">
        <v>485</v>
      </c>
      <c r="D2320" s="17" t="s">
        <v>486</v>
      </c>
      <c r="E2320" s="17" t="s">
        <v>4165</v>
      </c>
      <c r="F2320" s="16" t="s">
        <v>487</v>
      </c>
      <c r="G2320" s="16" t="s">
        <v>488</v>
      </c>
      <c r="H2320" s="16" t="s">
        <v>489</v>
      </c>
      <c r="I2320" s="16" t="s">
        <v>4160</v>
      </c>
      <c r="J2320" s="16" t="s">
        <v>79</v>
      </c>
      <c r="K2320" s="16">
        <v>4341.0600000000004</v>
      </c>
      <c r="M2320" s="15" t="s">
        <v>127</v>
      </c>
      <c r="N2320" s="19">
        <v>45695.564201388901</v>
      </c>
    </row>
    <row r="2321" spans="1:14" x14ac:dyDescent="0.3">
      <c r="A2321" s="23" t="str">
        <f>VLOOKUP(C2321,销售员!A:C,3,0)</f>
        <v>沪浙</v>
      </c>
      <c r="B2321" s="29">
        <v>820602</v>
      </c>
      <c r="C2321" s="16" t="s">
        <v>1947</v>
      </c>
      <c r="D2321" s="17" t="s">
        <v>2486</v>
      </c>
      <c r="E2321" s="17" t="s">
        <v>4165</v>
      </c>
      <c r="F2321" s="16" t="s">
        <v>1949</v>
      </c>
      <c r="G2321" s="16" t="s">
        <v>2487</v>
      </c>
      <c r="H2321" s="16" t="s">
        <v>2488</v>
      </c>
      <c r="I2321" s="16" t="s">
        <v>4158</v>
      </c>
      <c r="J2321" s="16" t="s">
        <v>79</v>
      </c>
      <c r="K2321" s="16">
        <v>113742.48</v>
      </c>
      <c r="L2321" s="18">
        <v>158514.56</v>
      </c>
      <c r="M2321" s="15" t="s">
        <v>1262</v>
      </c>
      <c r="N2321" s="19">
        <v>45695.601643518501</v>
      </c>
    </row>
    <row r="2322" spans="1:14" x14ac:dyDescent="0.3">
      <c r="A2322" s="23" t="str">
        <f>VLOOKUP(C2322,销售员!A:C,3,0)</f>
        <v>沪浙</v>
      </c>
      <c r="B2322" s="29">
        <v>820602</v>
      </c>
      <c r="C2322" s="16" t="s">
        <v>1947</v>
      </c>
      <c r="D2322" s="17" t="s">
        <v>2486</v>
      </c>
      <c r="E2322" s="17" t="s">
        <v>4165</v>
      </c>
      <c r="F2322" s="16" t="s">
        <v>1949</v>
      </c>
      <c r="G2322" s="16" t="s">
        <v>2487</v>
      </c>
      <c r="H2322" s="16" t="s">
        <v>2488</v>
      </c>
      <c r="I2322" s="16" t="s">
        <v>4159</v>
      </c>
      <c r="J2322" s="16" t="s">
        <v>79</v>
      </c>
      <c r="K2322" s="16">
        <v>34855.910000000003</v>
      </c>
      <c r="M2322" s="15" t="s">
        <v>1262</v>
      </c>
      <c r="N2322" s="19">
        <v>45695.601643518501</v>
      </c>
    </row>
    <row r="2323" spans="1:14" x14ac:dyDescent="0.3">
      <c r="A2323" s="23" t="str">
        <f>VLOOKUP(C2323,销售员!A:C,3,0)</f>
        <v>沪浙</v>
      </c>
      <c r="B2323" s="29">
        <v>820602</v>
      </c>
      <c r="C2323" s="16" t="s">
        <v>1947</v>
      </c>
      <c r="D2323" s="17" t="s">
        <v>2486</v>
      </c>
      <c r="E2323" s="17" t="s">
        <v>4165</v>
      </c>
      <c r="F2323" s="16" t="s">
        <v>1949</v>
      </c>
      <c r="G2323" s="16" t="s">
        <v>2487</v>
      </c>
      <c r="H2323" s="16" t="s">
        <v>2488</v>
      </c>
      <c r="I2323" s="16" t="s">
        <v>4161</v>
      </c>
      <c r="J2323" s="16" t="s">
        <v>79</v>
      </c>
      <c r="K2323" s="16">
        <v>519.94000000000005</v>
      </c>
      <c r="M2323" s="15" t="s">
        <v>1262</v>
      </c>
      <c r="N2323" s="19">
        <v>45695.601643518501</v>
      </c>
    </row>
    <row r="2324" spans="1:14" x14ac:dyDescent="0.3">
      <c r="A2324" s="23" t="str">
        <f>VLOOKUP(C2324,销售员!A:C,3,0)</f>
        <v>沪浙</v>
      </c>
      <c r="B2324" s="29">
        <v>820602</v>
      </c>
      <c r="C2324" s="16" t="s">
        <v>1947</v>
      </c>
      <c r="D2324" s="17" t="s">
        <v>2486</v>
      </c>
      <c r="E2324" s="17" t="s">
        <v>4165</v>
      </c>
      <c r="F2324" s="16" t="s">
        <v>1949</v>
      </c>
      <c r="G2324" s="16" t="s">
        <v>2487</v>
      </c>
      <c r="H2324" s="16" t="s">
        <v>2488</v>
      </c>
      <c r="I2324" s="16" t="s">
        <v>4160</v>
      </c>
      <c r="J2324" s="16" t="s">
        <v>79</v>
      </c>
      <c r="K2324" s="16">
        <v>2262.96</v>
      </c>
      <c r="M2324" s="15" t="s">
        <v>1262</v>
      </c>
      <c r="N2324" s="19">
        <v>45695.601643518501</v>
      </c>
    </row>
    <row r="2325" spans="1:14" x14ac:dyDescent="0.3">
      <c r="A2325" s="23" t="str">
        <f>VLOOKUP(C2325,销售员!A:C,3,0)</f>
        <v>福建</v>
      </c>
      <c r="B2325" s="29">
        <v>820867</v>
      </c>
      <c r="C2325" s="16" t="s">
        <v>226</v>
      </c>
      <c r="D2325" s="17" t="s">
        <v>1349</v>
      </c>
      <c r="E2325" s="17" t="s">
        <v>4168</v>
      </c>
      <c r="F2325" s="16" t="s">
        <v>747</v>
      </c>
      <c r="G2325" s="16" t="s">
        <v>1350</v>
      </c>
      <c r="H2325" s="16" t="s">
        <v>1351</v>
      </c>
      <c r="I2325" s="16" t="s">
        <v>4158</v>
      </c>
      <c r="J2325" s="16" t="s">
        <v>79</v>
      </c>
      <c r="K2325" s="16">
        <v>2.41</v>
      </c>
      <c r="L2325" s="18">
        <v>2.41</v>
      </c>
      <c r="M2325" s="15" t="s">
        <v>94</v>
      </c>
      <c r="N2325" s="19">
        <v>45695.602708333303</v>
      </c>
    </row>
    <row r="2326" spans="1:14" x14ac:dyDescent="0.3">
      <c r="A2326" s="23" t="str">
        <f>VLOOKUP(C2326,销售员!A:C,3,0)</f>
        <v>福建</v>
      </c>
      <c r="B2326" s="29">
        <v>820867</v>
      </c>
      <c r="C2326" s="16" t="s">
        <v>226</v>
      </c>
      <c r="D2326" s="17" t="s">
        <v>1349</v>
      </c>
      <c r="E2326" s="17" t="s">
        <v>4168</v>
      </c>
      <c r="F2326" s="16" t="s">
        <v>747</v>
      </c>
      <c r="G2326" s="16" t="s">
        <v>1350</v>
      </c>
      <c r="H2326" s="16" t="s">
        <v>1351</v>
      </c>
      <c r="I2326" s="16" t="s">
        <v>4159</v>
      </c>
      <c r="J2326" s="16" t="s">
        <v>79</v>
      </c>
      <c r="K2326" s="16">
        <v>0</v>
      </c>
      <c r="M2326" s="15" t="s">
        <v>94</v>
      </c>
      <c r="N2326" s="19">
        <v>45695.602708333303</v>
      </c>
    </row>
    <row r="2327" spans="1:14" x14ac:dyDescent="0.3">
      <c r="A2327" s="23" t="str">
        <f>VLOOKUP(C2327,销售员!A:C,3,0)</f>
        <v>福建</v>
      </c>
      <c r="B2327" s="29">
        <v>820867</v>
      </c>
      <c r="C2327" s="16" t="s">
        <v>226</v>
      </c>
      <c r="D2327" s="17" t="s">
        <v>1349</v>
      </c>
      <c r="E2327" s="17" t="s">
        <v>4168</v>
      </c>
      <c r="F2327" s="16" t="s">
        <v>747</v>
      </c>
      <c r="G2327" s="16" t="s">
        <v>1350</v>
      </c>
      <c r="H2327" s="16" t="s">
        <v>1351</v>
      </c>
      <c r="I2327" s="16" t="s">
        <v>4161</v>
      </c>
      <c r="J2327" s="16" t="s">
        <v>79</v>
      </c>
      <c r="K2327" s="16">
        <v>0</v>
      </c>
      <c r="M2327" s="15" t="s">
        <v>94</v>
      </c>
      <c r="N2327" s="19">
        <v>45695.602708333303</v>
      </c>
    </row>
    <row r="2328" spans="1:14" x14ac:dyDescent="0.3">
      <c r="A2328" s="23" t="str">
        <f>VLOOKUP(C2328,销售员!A:C,3,0)</f>
        <v>福建</v>
      </c>
      <c r="B2328" s="29">
        <v>820867</v>
      </c>
      <c r="C2328" s="16" t="s">
        <v>226</v>
      </c>
      <c r="D2328" s="17" t="s">
        <v>1349</v>
      </c>
      <c r="E2328" s="17" t="s">
        <v>4168</v>
      </c>
      <c r="F2328" s="16" t="s">
        <v>747</v>
      </c>
      <c r="G2328" s="16" t="s">
        <v>1350</v>
      </c>
      <c r="H2328" s="16" t="s">
        <v>1351</v>
      </c>
      <c r="I2328" s="16" t="s">
        <v>4160</v>
      </c>
      <c r="J2328" s="16" t="s">
        <v>79</v>
      </c>
      <c r="K2328" s="16">
        <v>0</v>
      </c>
      <c r="M2328" s="15" t="s">
        <v>94</v>
      </c>
      <c r="N2328" s="19">
        <v>45695.602708333303</v>
      </c>
    </row>
    <row r="2329" spans="1:14" x14ac:dyDescent="0.3">
      <c r="A2329" s="23" t="str">
        <f>VLOOKUP(C2329,销售员!A:C,3,0)</f>
        <v>沪浙</v>
      </c>
      <c r="B2329" s="29">
        <v>820886</v>
      </c>
      <c r="C2329" s="16" t="s">
        <v>288</v>
      </c>
      <c r="D2329" s="17" t="s">
        <v>2049</v>
      </c>
      <c r="E2329" s="17" t="s">
        <v>4165</v>
      </c>
      <c r="F2329" s="16" t="s">
        <v>248</v>
      </c>
      <c r="G2329" s="16" t="s">
        <v>2050</v>
      </c>
      <c r="H2329" s="16" t="s">
        <v>2051</v>
      </c>
      <c r="I2329" s="16" t="s">
        <v>4158</v>
      </c>
      <c r="J2329" s="16" t="s">
        <v>79</v>
      </c>
      <c r="K2329" s="16">
        <v>102508.76</v>
      </c>
      <c r="L2329" s="18">
        <v>108973.68</v>
      </c>
      <c r="M2329" s="15" t="s">
        <v>1262</v>
      </c>
      <c r="N2329" s="19">
        <v>45695.603518518503</v>
      </c>
    </row>
    <row r="2330" spans="1:14" x14ac:dyDescent="0.3">
      <c r="A2330" s="23" t="str">
        <f>VLOOKUP(C2330,销售员!A:C,3,0)</f>
        <v>沪浙</v>
      </c>
      <c r="B2330" s="29">
        <v>820886</v>
      </c>
      <c r="C2330" s="16" t="s">
        <v>288</v>
      </c>
      <c r="D2330" s="17" t="s">
        <v>2049</v>
      </c>
      <c r="E2330" s="17" t="s">
        <v>4165</v>
      </c>
      <c r="F2330" s="16" t="s">
        <v>248</v>
      </c>
      <c r="G2330" s="16" t="s">
        <v>2050</v>
      </c>
      <c r="H2330" s="16" t="s">
        <v>2051</v>
      </c>
      <c r="I2330" s="16" t="s">
        <v>4159</v>
      </c>
      <c r="J2330" s="16" t="s">
        <v>79</v>
      </c>
      <c r="K2330" s="16">
        <v>0</v>
      </c>
      <c r="M2330" s="15" t="s">
        <v>1262</v>
      </c>
      <c r="N2330" s="19">
        <v>45695.603518518503</v>
      </c>
    </row>
    <row r="2331" spans="1:14" x14ac:dyDescent="0.3">
      <c r="A2331" s="23" t="str">
        <f>VLOOKUP(C2331,销售员!A:C,3,0)</f>
        <v>沪浙</v>
      </c>
      <c r="B2331" s="29">
        <v>820886</v>
      </c>
      <c r="C2331" s="16" t="s">
        <v>288</v>
      </c>
      <c r="D2331" s="17" t="s">
        <v>2049</v>
      </c>
      <c r="E2331" s="17" t="s">
        <v>4165</v>
      </c>
      <c r="F2331" s="16" t="s">
        <v>248</v>
      </c>
      <c r="G2331" s="16" t="s">
        <v>2050</v>
      </c>
      <c r="H2331" s="16" t="s">
        <v>2051</v>
      </c>
      <c r="I2331" s="16" t="s">
        <v>4161</v>
      </c>
      <c r="J2331" s="16" t="s">
        <v>79</v>
      </c>
      <c r="K2331" s="16">
        <v>0</v>
      </c>
      <c r="M2331" s="15" t="s">
        <v>1262</v>
      </c>
      <c r="N2331" s="19">
        <v>45695.603518518503</v>
      </c>
    </row>
    <row r="2332" spans="1:14" x14ac:dyDescent="0.3">
      <c r="A2332" s="23" t="str">
        <f>VLOOKUP(C2332,销售员!A:C,3,0)</f>
        <v>沪浙</v>
      </c>
      <c r="B2332" s="29">
        <v>820886</v>
      </c>
      <c r="C2332" s="16" t="s">
        <v>288</v>
      </c>
      <c r="D2332" s="17" t="s">
        <v>2049</v>
      </c>
      <c r="E2332" s="17" t="s">
        <v>4165</v>
      </c>
      <c r="F2332" s="16" t="s">
        <v>248</v>
      </c>
      <c r="G2332" s="16" t="s">
        <v>2050</v>
      </c>
      <c r="H2332" s="16" t="s">
        <v>2051</v>
      </c>
      <c r="I2332" s="16" t="s">
        <v>4160</v>
      </c>
      <c r="J2332" s="16" t="s">
        <v>79</v>
      </c>
      <c r="K2332" s="16">
        <v>1561.08</v>
      </c>
      <c r="M2332" s="15" t="s">
        <v>1262</v>
      </c>
      <c r="N2332" s="19">
        <v>45695.603518518503</v>
      </c>
    </row>
    <row r="2333" spans="1:14" x14ac:dyDescent="0.3">
      <c r="A2333" s="23" t="str">
        <f>VLOOKUP(C2333,销售员!A:C,3,0)</f>
        <v>沪浙</v>
      </c>
      <c r="B2333" s="29">
        <v>818534</v>
      </c>
      <c r="C2333" s="16" t="s">
        <v>288</v>
      </c>
      <c r="D2333" s="17" t="s">
        <v>2572</v>
      </c>
      <c r="E2333" s="17" t="s">
        <v>4165</v>
      </c>
      <c r="F2333" s="16" t="s">
        <v>2573</v>
      </c>
      <c r="G2333" s="16" t="s">
        <v>2574</v>
      </c>
      <c r="H2333" s="16" t="s">
        <v>2575</v>
      </c>
      <c r="I2333" s="16" t="s">
        <v>4158</v>
      </c>
      <c r="J2333" s="16" t="s">
        <v>79</v>
      </c>
      <c r="K2333" s="16">
        <v>145933.32</v>
      </c>
      <c r="L2333" s="18">
        <v>166248.26999999999</v>
      </c>
      <c r="M2333" s="15" t="s">
        <v>1262</v>
      </c>
      <c r="N2333" s="19">
        <v>45695.635995370401</v>
      </c>
    </row>
    <row r="2334" spans="1:14" x14ac:dyDescent="0.3">
      <c r="A2334" s="23" t="str">
        <f>VLOOKUP(C2334,销售员!A:C,3,0)</f>
        <v>沪浙</v>
      </c>
      <c r="B2334" s="29">
        <v>818534</v>
      </c>
      <c r="C2334" s="16" t="s">
        <v>288</v>
      </c>
      <c r="D2334" s="17" t="s">
        <v>2572</v>
      </c>
      <c r="E2334" s="17" t="s">
        <v>4165</v>
      </c>
      <c r="F2334" s="16" t="s">
        <v>2573</v>
      </c>
      <c r="G2334" s="16" t="s">
        <v>2574</v>
      </c>
      <c r="H2334" s="16" t="s">
        <v>2575</v>
      </c>
      <c r="I2334" s="16" t="s">
        <v>4159</v>
      </c>
      <c r="J2334" s="16" t="s">
        <v>79</v>
      </c>
      <c r="K2334" s="16">
        <v>8787.18</v>
      </c>
      <c r="M2334" s="15" t="s">
        <v>1262</v>
      </c>
      <c r="N2334" s="19">
        <v>45695.635995370401</v>
      </c>
    </row>
    <row r="2335" spans="1:14" x14ac:dyDescent="0.3">
      <c r="A2335" s="23" t="str">
        <f>VLOOKUP(C2335,销售员!A:C,3,0)</f>
        <v>沪浙</v>
      </c>
      <c r="B2335" s="29">
        <v>818534</v>
      </c>
      <c r="C2335" s="16" t="s">
        <v>288</v>
      </c>
      <c r="D2335" s="17" t="s">
        <v>2572</v>
      </c>
      <c r="E2335" s="17" t="s">
        <v>4165</v>
      </c>
      <c r="F2335" s="16" t="s">
        <v>2573</v>
      </c>
      <c r="G2335" s="16" t="s">
        <v>2574</v>
      </c>
      <c r="H2335" s="16" t="s">
        <v>2575</v>
      </c>
      <c r="I2335" s="16" t="s">
        <v>4161</v>
      </c>
      <c r="J2335" s="16" t="s">
        <v>79</v>
      </c>
      <c r="K2335" s="16">
        <v>1690.38</v>
      </c>
      <c r="M2335" s="15" t="s">
        <v>1262</v>
      </c>
      <c r="N2335" s="19">
        <v>45695.635995370401</v>
      </c>
    </row>
    <row r="2336" spans="1:14" x14ac:dyDescent="0.3">
      <c r="A2336" s="23" t="str">
        <f>VLOOKUP(C2336,销售员!A:C,3,0)</f>
        <v>沪浙</v>
      </c>
      <c r="B2336" s="29">
        <v>818534</v>
      </c>
      <c r="C2336" s="16" t="s">
        <v>288</v>
      </c>
      <c r="D2336" s="17" t="s">
        <v>2572</v>
      </c>
      <c r="E2336" s="17" t="s">
        <v>4165</v>
      </c>
      <c r="F2336" s="16" t="s">
        <v>2573</v>
      </c>
      <c r="G2336" s="16" t="s">
        <v>2574</v>
      </c>
      <c r="H2336" s="16" t="s">
        <v>2575</v>
      </c>
      <c r="I2336" s="16" t="s">
        <v>4160</v>
      </c>
      <c r="J2336" s="16" t="s">
        <v>79</v>
      </c>
      <c r="K2336" s="16">
        <v>2356.3000000000002</v>
      </c>
      <c r="M2336" s="15" t="s">
        <v>1262</v>
      </c>
      <c r="N2336" s="19">
        <v>45695.635995370401</v>
      </c>
    </row>
    <row r="2337" spans="1:14" x14ac:dyDescent="0.3">
      <c r="A2337" s="23" t="str">
        <f>VLOOKUP(C2337,销售员!A:C,3,0)</f>
        <v>湘桂琼</v>
      </c>
      <c r="B2337" s="29">
        <v>820912</v>
      </c>
      <c r="C2337" s="16" t="s">
        <v>523</v>
      </c>
      <c r="D2337" s="17" t="s">
        <v>2578</v>
      </c>
      <c r="E2337" s="17" t="s">
        <v>4165</v>
      </c>
      <c r="F2337" s="16" t="s">
        <v>725</v>
      </c>
      <c r="G2337" s="16" t="s">
        <v>2579</v>
      </c>
      <c r="H2337" s="16" t="s">
        <v>2580</v>
      </c>
      <c r="I2337" s="16" t="s">
        <v>4166</v>
      </c>
      <c r="J2337" s="16" t="s">
        <v>79</v>
      </c>
      <c r="K2337" s="16">
        <v>0</v>
      </c>
      <c r="L2337" s="18">
        <v>2194.27</v>
      </c>
      <c r="M2337" s="15" t="s">
        <v>83</v>
      </c>
      <c r="N2337" s="19">
        <v>45695.645798611098</v>
      </c>
    </row>
    <row r="2338" spans="1:14" x14ac:dyDescent="0.3">
      <c r="A2338" s="23" t="str">
        <f>VLOOKUP(C2338,销售员!A:C,3,0)</f>
        <v>湘桂琼</v>
      </c>
      <c r="B2338" s="29">
        <v>820912</v>
      </c>
      <c r="C2338" s="16" t="s">
        <v>523</v>
      </c>
      <c r="D2338" s="17" t="s">
        <v>2578</v>
      </c>
      <c r="E2338" s="17" t="s">
        <v>4165</v>
      </c>
      <c r="F2338" s="16" t="s">
        <v>725</v>
      </c>
      <c r="G2338" s="16" t="s">
        <v>2579</v>
      </c>
      <c r="H2338" s="16" t="s">
        <v>2580</v>
      </c>
      <c r="I2338" s="16" t="s">
        <v>4167</v>
      </c>
      <c r="J2338" s="16" t="s">
        <v>79</v>
      </c>
      <c r="K2338" s="16">
        <v>2064.25</v>
      </c>
      <c r="M2338" s="15" t="s">
        <v>83</v>
      </c>
      <c r="N2338" s="19">
        <v>45695.645798611098</v>
      </c>
    </row>
    <row r="2339" spans="1:14" x14ac:dyDescent="0.3">
      <c r="A2339" s="23" t="str">
        <f>VLOOKUP(C2339,销售员!A:C,3,0)</f>
        <v>湘桂琼</v>
      </c>
      <c r="B2339" s="29">
        <v>820912</v>
      </c>
      <c r="C2339" s="16" t="s">
        <v>523</v>
      </c>
      <c r="D2339" s="17" t="s">
        <v>2578</v>
      </c>
      <c r="E2339" s="17" t="s">
        <v>4165</v>
      </c>
      <c r="F2339" s="16" t="s">
        <v>725</v>
      </c>
      <c r="G2339" s="16" t="s">
        <v>2579</v>
      </c>
      <c r="H2339" s="16" t="s">
        <v>2580</v>
      </c>
      <c r="I2339" s="16" t="s">
        <v>4161</v>
      </c>
      <c r="J2339" s="16" t="s">
        <v>79</v>
      </c>
      <c r="K2339" s="16">
        <v>0</v>
      </c>
      <c r="M2339" s="15" t="s">
        <v>83</v>
      </c>
      <c r="N2339" s="19">
        <v>45695.645798611098</v>
      </c>
    </row>
    <row r="2340" spans="1:14" x14ac:dyDescent="0.3">
      <c r="A2340" s="23" t="str">
        <f>VLOOKUP(C2340,销售员!A:C,3,0)</f>
        <v>湘桂琼</v>
      </c>
      <c r="B2340" s="29">
        <v>820912</v>
      </c>
      <c r="C2340" s="16" t="s">
        <v>523</v>
      </c>
      <c r="D2340" s="17" t="s">
        <v>2578</v>
      </c>
      <c r="E2340" s="17" t="s">
        <v>4165</v>
      </c>
      <c r="F2340" s="16" t="s">
        <v>725</v>
      </c>
      <c r="G2340" s="16" t="s">
        <v>2579</v>
      </c>
      <c r="H2340" s="16" t="s">
        <v>2580</v>
      </c>
      <c r="I2340" s="16" t="s">
        <v>4160</v>
      </c>
      <c r="J2340" s="16" t="s">
        <v>79</v>
      </c>
      <c r="K2340" s="16">
        <v>30.963750000000001</v>
      </c>
      <c r="M2340" s="15" t="s">
        <v>83</v>
      </c>
      <c r="N2340" s="19">
        <v>45695.645798611098</v>
      </c>
    </row>
    <row r="2341" spans="1:14" x14ac:dyDescent="0.3">
      <c r="A2341" s="23" t="str">
        <f>VLOOKUP(C2341,销售员!A:C,3,0)</f>
        <v>广深</v>
      </c>
      <c r="B2341" s="29">
        <v>820928</v>
      </c>
      <c r="C2341" s="16" t="s">
        <v>843</v>
      </c>
      <c r="D2341" s="17" t="s">
        <v>2582</v>
      </c>
      <c r="E2341" s="17" t="s">
        <v>4172</v>
      </c>
      <c r="F2341" s="16" t="s">
        <v>2583</v>
      </c>
      <c r="G2341" s="16" t="s">
        <v>2584</v>
      </c>
      <c r="H2341" s="16" t="s">
        <v>2585</v>
      </c>
      <c r="I2341" s="16" t="s">
        <v>4166</v>
      </c>
      <c r="J2341" s="16" t="s">
        <v>79</v>
      </c>
      <c r="K2341" s="16">
        <v>9070.06</v>
      </c>
      <c r="L2341" s="18">
        <v>9618</v>
      </c>
      <c r="M2341" s="15" t="s">
        <v>94</v>
      </c>
      <c r="N2341" s="19">
        <v>45695.690925925897</v>
      </c>
    </row>
    <row r="2342" spans="1:14" x14ac:dyDescent="0.3">
      <c r="A2342" s="23" t="str">
        <f>VLOOKUP(C2342,销售员!A:C,3,0)</f>
        <v>广深</v>
      </c>
      <c r="B2342" s="29">
        <v>820928</v>
      </c>
      <c r="C2342" s="16" t="s">
        <v>843</v>
      </c>
      <c r="D2342" s="17" t="s">
        <v>2582</v>
      </c>
      <c r="E2342" s="17" t="s">
        <v>4172</v>
      </c>
      <c r="F2342" s="16" t="s">
        <v>2583</v>
      </c>
      <c r="G2342" s="16" t="s">
        <v>2584</v>
      </c>
      <c r="H2342" s="16" t="s">
        <v>2585</v>
      </c>
      <c r="I2342" s="16" t="s">
        <v>4167</v>
      </c>
      <c r="J2342" s="16" t="s">
        <v>79</v>
      </c>
      <c r="K2342" s="16">
        <v>0</v>
      </c>
      <c r="M2342" s="15" t="s">
        <v>94</v>
      </c>
      <c r="N2342" s="19">
        <v>45695.690925925897</v>
      </c>
    </row>
    <row r="2343" spans="1:14" x14ac:dyDescent="0.3">
      <c r="A2343" s="23" t="str">
        <f>VLOOKUP(C2343,销售员!A:C,3,0)</f>
        <v>广深</v>
      </c>
      <c r="B2343" s="29">
        <v>820928</v>
      </c>
      <c r="C2343" s="16" t="s">
        <v>843</v>
      </c>
      <c r="D2343" s="17" t="s">
        <v>2582</v>
      </c>
      <c r="E2343" s="17" t="s">
        <v>4172</v>
      </c>
      <c r="F2343" s="16" t="s">
        <v>2583</v>
      </c>
      <c r="G2343" s="16" t="s">
        <v>2584</v>
      </c>
      <c r="H2343" s="16" t="s">
        <v>2585</v>
      </c>
      <c r="I2343" s="16" t="s">
        <v>4161</v>
      </c>
      <c r="J2343" s="16" t="s">
        <v>79</v>
      </c>
      <c r="K2343" s="16">
        <v>117.91078</v>
      </c>
      <c r="M2343" s="15" t="s">
        <v>94</v>
      </c>
      <c r="N2343" s="19">
        <v>45695.690925925897</v>
      </c>
    </row>
    <row r="2344" spans="1:14" x14ac:dyDescent="0.3">
      <c r="A2344" s="23" t="str">
        <f>VLOOKUP(C2344,销售员!A:C,3,0)</f>
        <v>广深</v>
      </c>
      <c r="B2344" s="29">
        <v>820928</v>
      </c>
      <c r="C2344" s="16" t="s">
        <v>843</v>
      </c>
      <c r="D2344" s="17" t="s">
        <v>2582</v>
      </c>
      <c r="E2344" s="17" t="s">
        <v>4172</v>
      </c>
      <c r="F2344" s="16" t="s">
        <v>2583</v>
      </c>
      <c r="G2344" s="16" t="s">
        <v>2584</v>
      </c>
      <c r="H2344" s="16" t="s">
        <v>2585</v>
      </c>
      <c r="I2344" s="16" t="s">
        <v>4160</v>
      </c>
      <c r="J2344" s="16" t="s">
        <v>79</v>
      </c>
      <c r="K2344" s="16">
        <v>136.05090000000001</v>
      </c>
      <c r="M2344" s="15" t="s">
        <v>94</v>
      </c>
      <c r="N2344" s="19">
        <v>45695.690925925897</v>
      </c>
    </row>
    <row r="2345" spans="1:14" x14ac:dyDescent="0.3">
      <c r="A2345" s="23" t="str">
        <f>VLOOKUP(C2345,销售员!A:C,3,0)</f>
        <v>鄂赣</v>
      </c>
      <c r="B2345" s="29">
        <v>821404</v>
      </c>
      <c r="C2345" s="16" t="s">
        <v>121</v>
      </c>
      <c r="D2345" s="17" t="s">
        <v>2697</v>
      </c>
      <c r="E2345" s="17" t="s">
        <v>4165</v>
      </c>
      <c r="F2345" s="16" t="s">
        <v>2698</v>
      </c>
      <c r="G2345" s="16" t="s">
        <v>2699</v>
      </c>
      <c r="H2345" s="16" t="s">
        <v>2700</v>
      </c>
      <c r="I2345" s="16" t="s">
        <v>4158</v>
      </c>
      <c r="J2345" s="16" t="s">
        <v>79</v>
      </c>
      <c r="K2345" s="16">
        <v>1868721.13</v>
      </c>
      <c r="L2345" s="18">
        <v>2053404.68</v>
      </c>
      <c r="M2345" s="15" t="s">
        <v>1262</v>
      </c>
      <c r="N2345" s="19">
        <v>45700.519432870402</v>
      </c>
    </row>
    <row r="2346" spans="1:14" x14ac:dyDescent="0.3">
      <c r="A2346" s="23" t="str">
        <f>VLOOKUP(C2346,销售员!A:C,3,0)</f>
        <v>鄂赣</v>
      </c>
      <c r="B2346" s="29">
        <v>821404</v>
      </c>
      <c r="C2346" s="16" t="s">
        <v>121</v>
      </c>
      <c r="D2346" s="17" t="s">
        <v>2697</v>
      </c>
      <c r="E2346" s="17" t="s">
        <v>4165</v>
      </c>
      <c r="F2346" s="16" t="s">
        <v>2698</v>
      </c>
      <c r="G2346" s="16" t="s">
        <v>2699</v>
      </c>
      <c r="H2346" s="16" t="s">
        <v>2700</v>
      </c>
      <c r="I2346" s="16" t="s">
        <v>4159</v>
      </c>
      <c r="J2346" s="16" t="s">
        <v>79</v>
      </c>
      <c r="K2346" s="16">
        <v>39294</v>
      </c>
      <c r="M2346" s="15" t="s">
        <v>1262</v>
      </c>
      <c r="N2346" s="19">
        <v>45700.519432870402</v>
      </c>
    </row>
    <row r="2347" spans="1:14" x14ac:dyDescent="0.3">
      <c r="A2347" s="23" t="str">
        <f>VLOOKUP(C2347,销售员!A:C,3,0)</f>
        <v>鄂赣</v>
      </c>
      <c r="B2347" s="29">
        <v>821404</v>
      </c>
      <c r="C2347" s="16" t="s">
        <v>121</v>
      </c>
      <c r="D2347" s="17" t="s">
        <v>2697</v>
      </c>
      <c r="E2347" s="17" t="s">
        <v>4165</v>
      </c>
      <c r="F2347" s="16" t="s">
        <v>2698</v>
      </c>
      <c r="G2347" s="16" t="s">
        <v>2699</v>
      </c>
      <c r="H2347" s="16" t="s">
        <v>2700</v>
      </c>
      <c r="I2347" s="16" t="s">
        <v>4161</v>
      </c>
      <c r="J2347" s="16" t="s">
        <v>79</v>
      </c>
      <c r="K2347" s="16">
        <v>23929.37</v>
      </c>
      <c r="M2347" s="15" t="s">
        <v>1262</v>
      </c>
      <c r="N2347" s="19">
        <v>45700.519432870402</v>
      </c>
    </row>
    <row r="2348" spans="1:14" x14ac:dyDescent="0.3">
      <c r="A2348" s="23" t="str">
        <f>VLOOKUP(C2348,销售员!A:C,3,0)</f>
        <v>鄂赣</v>
      </c>
      <c r="B2348" s="29">
        <v>821404</v>
      </c>
      <c r="C2348" s="16" t="s">
        <v>121</v>
      </c>
      <c r="D2348" s="17" t="s">
        <v>2697</v>
      </c>
      <c r="E2348" s="17" t="s">
        <v>4165</v>
      </c>
      <c r="F2348" s="16" t="s">
        <v>2698</v>
      </c>
      <c r="G2348" s="16" t="s">
        <v>2699</v>
      </c>
      <c r="H2348" s="16" t="s">
        <v>2700</v>
      </c>
      <c r="I2348" s="16" t="s">
        <v>4160</v>
      </c>
      <c r="J2348" s="16" t="s">
        <v>79</v>
      </c>
      <c r="K2348" s="16">
        <v>29056.02</v>
      </c>
      <c r="M2348" s="15" t="s">
        <v>1262</v>
      </c>
      <c r="N2348" s="19">
        <v>45700.519432870402</v>
      </c>
    </row>
    <row r="2349" spans="1:14" x14ac:dyDescent="0.3">
      <c r="A2349" s="23" t="str">
        <f>VLOOKUP(C2349,销售员!A:C,3,0)</f>
        <v>行业业务</v>
      </c>
      <c r="B2349" s="29">
        <v>820949</v>
      </c>
      <c r="C2349" s="16" t="s">
        <v>682</v>
      </c>
      <c r="D2349" s="17" t="s">
        <v>2587</v>
      </c>
      <c r="E2349" s="17" t="s">
        <v>4165</v>
      </c>
      <c r="F2349" s="16" t="s">
        <v>307</v>
      </c>
      <c r="G2349" s="16" t="s">
        <v>2588</v>
      </c>
      <c r="H2349" s="16" t="s">
        <v>2589</v>
      </c>
      <c r="I2349" s="16" t="s">
        <v>4158</v>
      </c>
      <c r="J2349" s="16" t="s">
        <v>79</v>
      </c>
      <c r="K2349" s="16">
        <v>2913.36</v>
      </c>
      <c r="L2349" s="18">
        <v>3138</v>
      </c>
      <c r="M2349" s="15" t="s">
        <v>105</v>
      </c>
      <c r="N2349" s="19">
        <v>45695.716898148101</v>
      </c>
    </row>
    <row r="2350" spans="1:14" x14ac:dyDescent="0.3">
      <c r="A2350" s="23" t="str">
        <f>VLOOKUP(C2350,销售员!A:C,3,0)</f>
        <v>行业业务</v>
      </c>
      <c r="B2350" s="29">
        <v>820949</v>
      </c>
      <c r="C2350" s="16" t="s">
        <v>682</v>
      </c>
      <c r="D2350" s="17" t="s">
        <v>2587</v>
      </c>
      <c r="E2350" s="17" t="s">
        <v>4165</v>
      </c>
      <c r="F2350" s="16" t="s">
        <v>307</v>
      </c>
      <c r="G2350" s="16" t="s">
        <v>2588</v>
      </c>
      <c r="H2350" s="16" t="s">
        <v>2589</v>
      </c>
      <c r="I2350" s="16" t="s">
        <v>4159</v>
      </c>
      <c r="J2350" s="16" t="s">
        <v>79</v>
      </c>
      <c r="K2350" s="16">
        <v>0</v>
      </c>
      <c r="M2350" s="15" t="s">
        <v>105</v>
      </c>
      <c r="N2350" s="19">
        <v>45695.716898148101</v>
      </c>
    </row>
    <row r="2351" spans="1:14" x14ac:dyDescent="0.3">
      <c r="A2351" s="23" t="str">
        <f>VLOOKUP(C2351,销售员!A:C,3,0)</f>
        <v>行业业务</v>
      </c>
      <c r="B2351" s="29">
        <v>820949</v>
      </c>
      <c r="C2351" s="16" t="s">
        <v>682</v>
      </c>
      <c r="D2351" s="17" t="s">
        <v>2587</v>
      </c>
      <c r="E2351" s="17" t="s">
        <v>4165</v>
      </c>
      <c r="F2351" s="16" t="s">
        <v>307</v>
      </c>
      <c r="G2351" s="16" t="s">
        <v>2588</v>
      </c>
      <c r="H2351" s="16" t="s">
        <v>2589</v>
      </c>
      <c r="I2351" s="16" t="s">
        <v>4161</v>
      </c>
      <c r="J2351" s="16" t="s">
        <v>79</v>
      </c>
      <c r="K2351" s="16">
        <v>38.94</v>
      </c>
      <c r="M2351" s="15" t="s">
        <v>105</v>
      </c>
      <c r="N2351" s="19">
        <v>45695.716898148101</v>
      </c>
    </row>
    <row r="2352" spans="1:14" x14ac:dyDescent="0.3">
      <c r="A2352" s="23" t="str">
        <f>VLOOKUP(C2352,销售员!A:C,3,0)</f>
        <v>行业业务</v>
      </c>
      <c r="B2352" s="29">
        <v>820949</v>
      </c>
      <c r="C2352" s="16" t="s">
        <v>682</v>
      </c>
      <c r="D2352" s="17" t="s">
        <v>2587</v>
      </c>
      <c r="E2352" s="17" t="s">
        <v>4165</v>
      </c>
      <c r="F2352" s="16" t="s">
        <v>307</v>
      </c>
      <c r="G2352" s="16" t="s">
        <v>2588</v>
      </c>
      <c r="H2352" s="16" t="s">
        <v>2589</v>
      </c>
      <c r="I2352" s="16" t="s">
        <v>4160</v>
      </c>
      <c r="J2352" s="16" t="s">
        <v>79</v>
      </c>
      <c r="K2352" s="16">
        <v>44.46</v>
      </c>
      <c r="M2352" s="15" t="s">
        <v>105</v>
      </c>
      <c r="N2352" s="19">
        <v>45695.716898148101</v>
      </c>
    </row>
    <row r="2353" spans="1:14" x14ac:dyDescent="0.3">
      <c r="A2353" s="23" t="str">
        <f>VLOOKUP(C2353,销售员!A:C,3,0)</f>
        <v>福建</v>
      </c>
      <c r="B2353" s="29">
        <v>820958</v>
      </c>
      <c r="C2353" s="16" t="s">
        <v>822</v>
      </c>
      <c r="D2353" s="17" t="s">
        <v>1569</v>
      </c>
      <c r="E2353" s="17" t="s">
        <v>4165</v>
      </c>
      <c r="F2353" s="16" t="s">
        <v>824</v>
      </c>
      <c r="G2353" s="16" t="s">
        <v>1570</v>
      </c>
      <c r="H2353" s="16" t="s">
        <v>1571</v>
      </c>
      <c r="I2353" s="16" t="s">
        <v>4158</v>
      </c>
      <c r="J2353" s="16" t="s">
        <v>79</v>
      </c>
      <c r="K2353" s="16">
        <v>1247857.98</v>
      </c>
      <c r="L2353" s="18">
        <v>2944062</v>
      </c>
      <c r="M2353" s="15" t="s">
        <v>94</v>
      </c>
      <c r="N2353" s="19">
        <v>45695.730532407397</v>
      </c>
    </row>
    <row r="2354" spans="1:14" x14ac:dyDescent="0.3">
      <c r="A2354" s="23" t="str">
        <f>VLOOKUP(C2354,销售员!A:C,3,0)</f>
        <v>福建</v>
      </c>
      <c r="B2354" s="29">
        <v>820958</v>
      </c>
      <c r="C2354" s="16" t="s">
        <v>822</v>
      </c>
      <c r="D2354" s="17" t="s">
        <v>1569</v>
      </c>
      <c r="E2354" s="17" t="s">
        <v>4165</v>
      </c>
      <c r="F2354" s="16" t="s">
        <v>824</v>
      </c>
      <c r="G2354" s="16" t="s">
        <v>1570</v>
      </c>
      <c r="H2354" s="16" t="s">
        <v>1571</v>
      </c>
      <c r="I2354" s="16" t="s">
        <v>4159</v>
      </c>
      <c r="J2354" s="16" t="s">
        <v>79</v>
      </c>
      <c r="K2354" s="16">
        <v>1506944.5</v>
      </c>
      <c r="M2354" s="15" t="s">
        <v>94</v>
      </c>
      <c r="N2354" s="19">
        <v>45695.730532407397</v>
      </c>
    </row>
    <row r="2355" spans="1:14" x14ac:dyDescent="0.3">
      <c r="A2355" s="23" t="str">
        <f>VLOOKUP(C2355,销售员!A:C,3,0)</f>
        <v>福建</v>
      </c>
      <c r="B2355" s="29">
        <v>820958</v>
      </c>
      <c r="C2355" s="16" t="s">
        <v>822</v>
      </c>
      <c r="D2355" s="17" t="s">
        <v>1569</v>
      </c>
      <c r="E2355" s="17" t="s">
        <v>4165</v>
      </c>
      <c r="F2355" s="16" t="s">
        <v>824</v>
      </c>
      <c r="G2355" s="16" t="s">
        <v>1570</v>
      </c>
      <c r="H2355" s="16" t="s">
        <v>1571</v>
      </c>
      <c r="I2355" s="16" t="s">
        <v>4161</v>
      </c>
      <c r="J2355" s="16" t="s">
        <v>79</v>
      </c>
      <c r="K2355" s="16">
        <v>14825.52</v>
      </c>
      <c r="M2355" s="15" t="s">
        <v>94</v>
      </c>
      <c r="N2355" s="19">
        <v>45695.730532407397</v>
      </c>
    </row>
    <row r="2356" spans="1:14" x14ac:dyDescent="0.3">
      <c r="A2356" s="23" t="str">
        <f>VLOOKUP(C2356,销售员!A:C,3,0)</f>
        <v>福建</v>
      </c>
      <c r="B2356" s="29">
        <v>820958</v>
      </c>
      <c r="C2356" s="16" t="s">
        <v>822</v>
      </c>
      <c r="D2356" s="17" t="s">
        <v>1569</v>
      </c>
      <c r="E2356" s="17" t="s">
        <v>4165</v>
      </c>
      <c r="F2356" s="16" t="s">
        <v>824</v>
      </c>
      <c r="G2356" s="16" t="s">
        <v>1570</v>
      </c>
      <c r="H2356" s="16" t="s">
        <v>1571</v>
      </c>
      <c r="I2356" s="16" t="s">
        <v>4160</v>
      </c>
      <c r="J2356" s="16" t="s">
        <v>79</v>
      </c>
      <c r="K2356" s="16">
        <v>41951.199999999997</v>
      </c>
      <c r="M2356" s="15" t="s">
        <v>94</v>
      </c>
      <c r="N2356" s="19">
        <v>45695.730532407397</v>
      </c>
    </row>
    <row r="2357" spans="1:14" x14ac:dyDescent="0.3">
      <c r="A2357" s="23" t="str">
        <f>VLOOKUP(C2357,销售员!A:C,3,0)</f>
        <v>广深</v>
      </c>
      <c r="B2357" s="29">
        <v>820923</v>
      </c>
      <c r="C2357" s="16" t="s">
        <v>843</v>
      </c>
      <c r="D2357" s="17" t="s">
        <v>2596</v>
      </c>
      <c r="E2357" s="17" t="s">
        <v>4165</v>
      </c>
      <c r="F2357" s="16" t="s">
        <v>2597</v>
      </c>
      <c r="G2357" s="16" t="s">
        <v>2598</v>
      </c>
      <c r="H2357" s="16" t="s">
        <v>2599</v>
      </c>
      <c r="I2357" s="16" t="s">
        <v>4166</v>
      </c>
      <c r="J2357" s="16" t="s">
        <v>79</v>
      </c>
      <c r="K2357" s="16">
        <v>19097.759999999998</v>
      </c>
      <c r="L2357" s="18">
        <v>20878.14</v>
      </c>
      <c r="M2357" s="15" t="s">
        <v>94</v>
      </c>
      <c r="N2357" s="19">
        <v>45695.731226851902</v>
      </c>
    </row>
    <row r="2358" spans="1:14" x14ac:dyDescent="0.3">
      <c r="A2358" s="23" t="str">
        <f>VLOOKUP(C2358,销售员!A:C,3,0)</f>
        <v>广深</v>
      </c>
      <c r="B2358" s="29">
        <v>820923</v>
      </c>
      <c r="C2358" s="16" t="s">
        <v>843</v>
      </c>
      <c r="D2358" s="17" t="s">
        <v>2596</v>
      </c>
      <c r="E2358" s="17" t="s">
        <v>4165</v>
      </c>
      <c r="F2358" s="16" t="s">
        <v>2597</v>
      </c>
      <c r="G2358" s="16" t="s">
        <v>2598</v>
      </c>
      <c r="H2358" s="16" t="s">
        <v>2599</v>
      </c>
      <c r="I2358" s="16" t="s">
        <v>4167</v>
      </c>
      <c r="J2358" s="16" t="s">
        <v>79</v>
      </c>
      <c r="K2358" s="16">
        <v>290.24</v>
      </c>
      <c r="M2358" s="15" t="s">
        <v>94</v>
      </c>
      <c r="N2358" s="19">
        <v>45695.731226851902</v>
      </c>
    </row>
    <row r="2359" spans="1:14" x14ac:dyDescent="0.3">
      <c r="A2359" s="23" t="str">
        <f>VLOOKUP(C2359,销售员!A:C,3,0)</f>
        <v>广深</v>
      </c>
      <c r="B2359" s="29">
        <v>820923</v>
      </c>
      <c r="C2359" s="16" t="s">
        <v>843</v>
      </c>
      <c r="D2359" s="17" t="s">
        <v>2596</v>
      </c>
      <c r="E2359" s="17" t="s">
        <v>4165</v>
      </c>
      <c r="F2359" s="16" t="s">
        <v>2597</v>
      </c>
      <c r="G2359" s="16" t="s">
        <v>2598</v>
      </c>
      <c r="H2359" s="16" t="s">
        <v>2599</v>
      </c>
      <c r="I2359" s="16" t="s">
        <v>4161</v>
      </c>
      <c r="J2359" s="16" t="s">
        <v>79</v>
      </c>
      <c r="K2359" s="16">
        <v>248.27088000000001</v>
      </c>
      <c r="M2359" s="15" t="s">
        <v>94</v>
      </c>
      <c r="N2359" s="19">
        <v>45695.731226851902</v>
      </c>
    </row>
    <row r="2360" spans="1:14" x14ac:dyDescent="0.3">
      <c r="A2360" s="23" t="str">
        <f>VLOOKUP(C2360,销售员!A:C,3,0)</f>
        <v>广深</v>
      </c>
      <c r="B2360" s="29">
        <v>820923</v>
      </c>
      <c r="C2360" s="16" t="s">
        <v>843</v>
      </c>
      <c r="D2360" s="17" t="s">
        <v>2596</v>
      </c>
      <c r="E2360" s="17" t="s">
        <v>4165</v>
      </c>
      <c r="F2360" s="16" t="s">
        <v>2597</v>
      </c>
      <c r="G2360" s="16" t="s">
        <v>2598</v>
      </c>
      <c r="H2360" s="16" t="s">
        <v>2599</v>
      </c>
      <c r="I2360" s="16" t="s">
        <v>4160</v>
      </c>
      <c r="J2360" s="16" t="s">
        <v>79</v>
      </c>
      <c r="K2360" s="16">
        <v>290.82</v>
      </c>
      <c r="M2360" s="15" t="s">
        <v>94</v>
      </c>
      <c r="N2360" s="19">
        <v>45695.731226851902</v>
      </c>
    </row>
    <row r="2361" spans="1:14" x14ac:dyDescent="0.3">
      <c r="A2361" s="23" t="str">
        <f>VLOOKUP(C2361,销售员!A:C,3,0)</f>
        <v>福建</v>
      </c>
      <c r="B2361" s="29">
        <v>820962</v>
      </c>
      <c r="C2361" s="16" t="s">
        <v>822</v>
      </c>
      <c r="D2361" s="17" t="s">
        <v>1560</v>
      </c>
      <c r="E2361" s="17" t="s">
        <v>4165</v>
      </c>
      <c r="F2361" s="16" t="s">
        <v>824</v>
      </c>
      <c r="G2361" s="16" t="s">
        <v>1561</v>
      </c>
      <c r="H2361" s="16" t="s">
        <v>1562</v>
      </c>
      <c r="I2361" s="16" t="s">
        <v>4158</v>
      </c>
      <c r="J2361" s="16" t="s">
        <v>79</v>
      </c>
      <c r="K2361" s="16">
        <v>1431192.26</v>
      </c>
      <c r="L2361" s="18">
        <v>2117638.66</v>
      </c>
      <c r="M2361" s="15" t="s">
        <v>94</v>
      </c>
      <c r="N2361" s="19">
        <v>45695.748229166697</v>
      </c>
    </row>
    <row r="2362" spans="1:14" x14ac:dyDescent="0.3">
      <c r="A2362" s="23" t="str">
        <f>VLOOKUP(C2362,销售员!A:C,3,0)</f>
        <v>福建</v>
      </c>
      <c r="B2362" s="29">
        <v>820962</v>
      </c>
      <c r="C2362" s="16" t="s">
        <v>822</v>
      </c>
      <c r="D2362" s="17" t="s">
        <v>1560</v>
      </c>
      <c r="E2362" s="17" t="s">
        <v>4165</v>
      </c>
      <c r="F2362" s="16" t="s">
        <v>824</v>
      </c>
      <c r="G2362" s="16" t="s">
        <v>1561</v>
      </c>
      <c r="H2362" s="16" t="s">
        <v>1562</v>
      </c>
      <c r="I2362" s="16" t="s">
        <v>4159</v>
      </c>
      <c r="J2362" s="16" t="s">
        <v>79</v>
      </c>
      <c r="K2362" s="16">
        <v>544399.1</v>
      </c>
      <c r="M2362" s="15" t="s">
        <v>94</v>
      </c>
      <c r="N2362" s="19">
        <v>45695.748229166697</v>
      </c>
    </row>
    <row r="2363" spans="1:14" x14ac:dyDescent="0.3">
      <c r="A2363" s="23" t="str">
        <f>VLOOKUP(C2363,销售员!A:C,3,0)</f>
        <v>福建</v>
      </c>
      <c r="B2363" s="29">
        <v>820962</v>
      </c>
      <c r="C2363" s="16" t="s">
        <v>822</v>
      </c>
      <c r="D2363" s="17" t="s">
        <v>1560</v>
      </c>
      <c r="E2363" s="17" t="s">
        <v>4165</v>
      </c>
      <c r="F2363" s="16" t="s">
        <v>824</v>
      </c>
      <c r="G2363" s="16" t="s">
        <v>1561</v>
      </c>
      <c r="H2363" s="16" t="s">
        <v>1562</v>
      </c>
      <c r="I2363" s="16" t="s">
        <v>4161</v>
      </c>
      <c r="J2363" s="16" t="s">
        <v>79</v>
      </c>
      <c r="K2363" s="16">
        <v>16668.419999999998</v>
      </c>
      <c r="M2363" s="15" t="s">
        <v>94</v>
      </c>
      <c r="N2363" s="19">
        <v>45695.748229166697</v>
      </c>
    </row>
    <row r="2364" spans="1:14" x14ac:dyDescent="0.3">
      <c r="A2364" s="23" t="str">
        <f>VLOOKUP(C2364,销售员!A:C,3,0)</f>
        <v>福建</v>
      </c>
      <c r="B2364" s="29">
        <v>820962</v>
      </c>
      <c r="C2364" s="16" t="s">
        <v>822</v>
      </c>
      <c r="D2364" s="17" t="s">
        <v>1560</v>
      </c>
      <c r="E2364" s="17" t="s">
        <v>4165</v>
      </c>
      <c r="F2364" s="16" t="s">
        <v>824</v>
      </c>
      <c r="G2364" s="16" t="s">
        <v>1561</v>
      </c>
      <c r="H2364" s="16" t="s">
        <v>1562</v>
      </c>
      <c r="I2364" s="16" t="s">
        <v>4160</v>
      </c>
      <c r="J2364" s="16" t="s">
        <v>79</v>
      </c>
      <c r="K2364" s="16">
        <v>30085.14</v>
      </c>
      <c r="M2364" s="15" t="s">
        <v>94</v>
      </c>
      <c r="N2364" s="19">
        <v>45695.748229166697</v>
      </c>
    </row>
    <row r="2365" spans="1:14" x14ac:dyDescent="0.3">
      <c r="A2365" s="23" t="str">
        <f>VLOOKUP(C2365,销售员!A:C,3,0)</f>
        <v>沪浙</v>
      </c>
      <c r="B2365" s="29">
        <v>820950</v>
      </c>
      <c r="C2365" s="16" t="s">
        <v>157</v>
      </c>
      <c r="D2365" s="17" t="s">
        <v>2602</v>
      </c>
      <c r="E2365" s="17" t="s">
        <v>4165</v>
      </c>
      <c r="F2365" s="16" t="s">
        <v>2603</v>
      </c>
      <c r="G2365" s="16" t="s">
        <v>2604</v>
      </c>
      <c r="H2365" s="16" t="s">
        <v>2605</v>
      </c>
      <c r="I2365" s="16" t="s">
        <v>4166</v>
      </c>
      <c r="J2365" s="16" t="s">
        <v>79</v>
      </c>
      <c r="K2365" s="16">
        <v>2406.54</v>
      </c>
      <c r="L2365" s="18">
        <v>2592</v>
      </c>
      <c r="M2365" s="15" t="s">
        <v>1262</v>
      </c>
      <c r="N2365" s="19">
        <v>45695.759270833303</v>
      </c>
    </row>
    <row r="2366" spans="1:14" x14ac:dyDescent="0.3">
      <c r="A2366" s="23" t="str">
        <f>VLOOKUP(C2366,销售员!A:C,3,0)</f>
        <v>沪浙</v>
      </c>
      <c r="B2366" s="29">
        <v>820950</v>
      </c>
      <c r="C2366" s="16" t="s">
        <v>157</v>
      </c>
      <c r="D2366" s="17" t="s">
        <v>2602</v>
      </c>
      <c r="E2366" s="17" t="s">
        <v>4165</v>
      </c>
      <c r="F2366" s="16" t="s">
        <v>2603</v>
      </c>
      <c r="G2366" s="16" t="s">
        <v>2604</v>
      </c>
      <c r="H2366" s="16" t="s">
        <v>2605</v>
      </c>
      <c r="I2366" s="16" t="s">
        <v>4167</v>
      </c>
      <c r="J2366" s="16" t="s">
        <v>79</v>
      </c>
      <c r="K2366" s="16">
        <v>0</v>
      </c>
      <c r="M2366" s="15" t="s">
        <v>1262</v>
      </c>
      <c r="N2366" s="19">
        <v>45695.759270833303</v>
      </c>
    </row>
    <row r="2367" spans="1:14" x14ac:dyDescent="0.3">
      <c r="A2367" s="23" t="str">
        <f>VLOOKUP(C2367,销售员!A:C,3,0)</f>
        <v>沪浙</v>
      </c>
      <c r="B2367" s="29">
        <v>820950</v>
      </c>
      <c r="C2367" s="16" t="s">
        <v>157</v>
      </c>
      <c r="D2367" s="17" t="s">
        <v>2602</v>
      </c>
      <c r="E2367" s="17" t="s">
        <v>4165</v>
      </c>
      <c r="F2367" s="16" t="s">
        <v>2603</v>
      </c>
      <c r="G2367" s="16" t="s">
        <v>2604</v>
      </c>
      <c r="H2367" s="16" t="s">
        <v>2605</v>
      </c>
      <c r="I2367" s="16" t="s">
        <v>4161</v>
      </c>
      <c r="J2367" s="16" t="s">
        <v>79</v>
      </c>
      <c r="K2367" s="16">
        <v>31.285019999999999</v>
      </c>
      <c r="M2367" s="15" t="s">
        <v>1262</v>
      </c>
      <c r="N2367" s="19">
        <v>45695.759270833303</v>
      </c>
    </row>
    <row r="2368" spans="1:14" x14ac:dyDescent="0.3">
      <c r="A2368" s="23" t="str">
        <f>VLOOKUP(C2368,销售员!A:C,3,0)</f>
        <v>沪浙</v>
      </c>
      <c r="B2368" s="29">
        <v>820950</v>
      </c>
      <c r="C2368" s="16" t="s">
        <v>157</v>
      </c>
      <c r="D2368" s="17" t="s">
        <v>2602</v>
      </c>
      <c r="E2368" s="17" t="s">
        <v>4165</v>
      </c>
      <c r="F2368" s="16" t="s">
        <v>2603</v>
      </c>
      <c r="G2368" s="16" t="s">
        <v>2604</v>
      </c>
      <c r="H2368" s="16" t="s">
        <v>2605</v>
      </c>
      <c r="I2368" s="16" t="s">
        <v>4160</v>
      </c>
      <c r="J2368" s="16" t="s">
        <v>79</v>
      </c>
      <c r="K2368" s="16">
        <v>36.098100000000002</v>
      </c>
      <c r="M2368" s="15" t="s">
        <v>1262</v>
      </c>
      <c r="N2368" s="19">
        <v>45695.759270833303</v>
      </c>
    </row>
    <row r="2369" spans="1:14" x14ac:dyDescent="0.3">
      <c r="A2369" s="23" t="str">
        <f>VLOOKUP(C2369,销售员!A:C,3,0)</f>
        <v>陕豫鲁</v>
      </c>
      <c r="B2369" s="29">
        <v>820967</v>
      </c>
      <c r="C2369" s="16" t="s">
        <v>56</v>
      </c>
      <c r="D2369" s="17" t="s">
        <v>2608</v>
      </c>
      <c r="E2369" s="17" t="s">
        <v>4165</v>
      </c>
      <c r="F2369" s="16" t="s">
        <v>2609</v>
      </c>
      <c r="G2369" s="16" t="s">
        <v>2610</v>
      </c>
      <c r="H2369" s="16" t="s">
        <v>2611</v>
      </c>
      <c r="I2369" s="16" t="s">
        <v>4158</v>
      </c>
      <c r="J2369" s="16" t="s">
        <v>79</v>
      </c>
      <c r="K2369" s="16">
        <v>43451.28</v>
      </c>
      <c r="L2369" s="18">
        <v>46076</v>
      </c>
      <c r="M2369" s="15" t="s">
        <v>105</v>
      </c>
      <c r="N2369" s="19">
        <v>45696.427638888897</v>
      </c>
    </row>
    <row r="2370" spans="1:14" x14ac:dyDescent="0.3">
      <c r="A2370" s="23" t="str">
        <f>VLOOKUP(C2370,销售员!A:C,3,0)</f>
        <v>陕豫鲁</v>
      </c>
      <c r="B2370" s="29">
        <v>820967</v>
      </c>
      <c r="C2370" s="16" t="s">
        <v>56</v>
      </c>
      <c r="D2370" s="17" t="s">
        <v>2608</v>
      </c>
      <c r="E2370" s="17" t="s">
        <v>4165</v>
      </c>
      <c r="F2370" s="16" t="s">
        <v>2609</v>
      </c>
      <c r="G2370" s="16" t="s">
        <v>2610</v>
      </c>
      <c r="H2370" s="16" t="s">
        <v>2611</v>
      </c>
      <c r="I2370" s="16" t="s">
        <v>4159</v>
      </c>
      <c r="J2370" s="16" t="s">
        <v>79</v>
      </c>
      <c r="K2370" s="16">
        <v>0</v>
      </c>
      <c r="M2370" s="15" t="s">
        <v>105</v>
      </c>
      <c r="N2370" s="19">
        <v>45696.427638888897</v>
      </c>
    </row>
    <row r="2371" spans="1:14" x14ac:dyDescent="0.3">
      <c r="A2371" s="23" t="str">
        <f>VLOOKUP(C2371,销售员!A:C,3,0)</f>
        <v>陕豫鲁</v>
      </c>
      <c r="B2371" s="29">
        <v>820967</v>
      </c>
      <c r="C2371" s="16" t="s">
        <v>56</v>
      </c>
      <c r="D2371" s="17" t="s">
        <v>2608</v>
      </c>
      <c r="E2371" s="17" t="s">
        <v>4165</v>
      </c>
      <c r="F2371" s="16" t="s">
        <v>2609</v>
      </c>
      <c r="G2371" s="16" t="s">
        <v>2610</v>
      </c>
      <c r="H2371" s="16" t="s">
        <v>2611</v>
      </c>
      <c r="I2371" s="16" t="s">
        <v>4161</v>
      </c>
      <c r="J2371" s="16" t="s">
        <v>79</v>
      </c>
      <c r="K2371" s="16">
        <v>580.86</v>
      </c>
      <c r="M2371" s="15" t="s">
        <v>105</v>
      </c>
      <c r="N2371" s="19">
        <v>45696.427638888897</v>
      </c>
    </row>
    <row r="2372" spans="1:14" x14ac:dyDescent="0.3">
      <c r="A2372" s="23" t="str">
        <f>VLOOKUP(C2372,销售员!A:C,3,0)</f>
        <v>陕豫鲁</v>
      </c>
      <c r="B2372" s="29">
        <v>820967</v>
      </c>
      <c r="C2372" s="16" t="s">
        <v>56</v>
      </c>
      <c r="D2372" s="17" t="s">
        <v>2608</v>
      </c>
      <c r="E2372" s="17" t="s">
        <v>4165</v>
      </c>
      <c r="F2372" s="16" t="s">
        <v>2609</v>
      </c>
      <c r="G2372" s="16" t="s">
        <v>2610</v>
      </c>
      <c r="H2372" s="16" t="s">
        <v>2611</v>
      </c>
      <c r="I2372" s="16" t="s">
        <v>4160</v>
      </c>
      <c r="J2372" s="16" t="s">
        <v>79</v>
      </c>
      <c r="K2372" s="16">
        <v>661.62</v>
      </c>
      <c r="M2372" s="15" t="s">
        <v>105</v>
      </c>
      <c r="N2372" s="19">
        <v>45696.427638888897</v>
      </c>
    </row>
    <row r="2373" spans="1:14" x14ac:dyDescent="0.3">
      <c r="A2373" s="23" t="str">
        <f>VLOOKUP(C2373,销售员!A:C,3,0)</f>
        <v>福建</v>
      </c>
      <c r="B2373" s="29">
        <v>820993</v>
      </c>
      <c r="C2373" s="16" t="s">
        <v>226</v>
      </c>
      <c r="D2373" s="17" t="s">
        <v>1061</v>
      </c>
      <c r="E2373" s="17" t="s">
        <v>4165</v>
      </c>
      <c r="F2373" s="16" t="s">
        <v>1062</v>
      </c>
      <c r="G2373" s="16" t="s">
        <v>1063</v>
      </c>
      <c r="H2373" s="16" t="s">
        <v>1064</v>
      </c>
      <c r="I2373" s="16" t="s">
        <v>4166</v>
      </c>
      <c r="J2373" s="16" t="s">
        <v>79</v>
      </c>
      <c r="K2373" s="16">
        <v>14609.85</v>
      </c>
      <c r="L2373" s="18">
        <v>15531.25</v>
      </c>
      <c r="M2373" s="15" t="s">
        <v>94</v>
      </c>
      <c r="N2373" s="19">
        <v>45696.462071759299</v>
      </c>
    </row>
    <row r="2374" spans="1:14" x14ac:dyDescent="0.3">
      <c r="A2374" s="23" t="str">
        <f>VLOOKUP(C2374,销售员!A:C,3,0)</f>
        <v>福建</v>
      </c>
      <c r="B2374" s="29">
        <v>820993</v>
      </c>
      <c r="C2374" s="16" t="s">
        <v>226</v>
      </c>
      <c r="D2374" s="17" t="s">
        <v>1061</v>
      </c>
      <c r="E2374" s="17" t="s">
        <v>4165</v>
      </c>
      <c r="F2374" s="16" t="s">
        <v>1062</v>
      </c>
      <c r="G2374" s="16" t="s">
        <v>1063</v>
      </c>
      <c r="H2374" s="16" t="s">
        <v>1064</v>
      </c>
      <c r="I2374" s="16" t="s">
        <v>4167</v>
      </c>
      <c r="J2374" s="16" t="s">
        <v>79</v>
      </c>
      <c r="K2374" s="16">
        <v>0</v>
      </c>
      <c r="M2374" s="15" t="s">
        <v>94</v>
      </c>
      <c r="N2374" s="19">
        <v>45696.462071759299</v>
      </c>
    </row>
    <row r="2375" spans="1:14" x14ac:dyDescent="0.3">
      <c r="A2375" s="23" t="str">
        <f>VLOOKUP(C2375,销售员!A:C,3,0)</f>
        <v>福建</v>
      </c>
      <c r="B2375" s="29">
        <v>820993</v>
      </c>
      <c r="C2375" s="16" t="s">
        <v>226</v>
      </c>
      <c r="D2375" s="17" t="s">
        <v>1061</v>
      </c>
      <c r="E2375" s="17" t="s">
        <v>4165</v>
      </c>
      <c r="F2375" s="16" t="s">
        <v>1062</v>
      </c>
      <c r="G2375" s="16" t="s">
        <v>1063</v>
      </c>
      <c r="H2375" s="16" t="s">
        <v>1064</v>
      </c>
      <c r="I2375" s="16" t="s">
        <v>4161</v>
      </c>
      <c r="J2375" s="16" t="s">
        <v>79</v>
      </c>
      <c r="K2375" s="16">
        <v>189.92805000000001</v>
      </c>
      <c r="M2375" s="15" t="s">
        <v>94</v>
      </c>
      <c r="N2375" s="19">
        <v>45696.462071759299</v>
      </c>
    </row>
    <row r="2376" spans="1:14" x14ac:dyDescent="0.3">
      <c r="A2376" s="23" t="str">
        <f>VLOOKUP(C2376,销售员!A:C,3,0)</f>
        <v>福建</v>
      </c>
      <c r="B2376" s="29">
        <v>820993</v>
      </c>
      <c r="C2376" s="16" t="s">
        <v>226</v>
      </c>
      <c r="D2376" s="17" t="s">
        <v>1061</v>
      </c>
      <c r="E2376" s="17" t="s">
        <v>4165</v>
      </c>
      <c r="F2376" s="16" t="s">
        <v>1062</v>
      </c>
      <c r="G2376" s="16" t="s">
        <v>1063</v>
      </c>
      <c r="H2376" s="16" t="s">
        <v>1064</v>
      </c>
      <c r="I2376" s="16" t="s">
        <v>4160</v>
      </c>
      <c r="J2376" s="16" t="s">
        <v>79</v>
      </c>
      <c r="K2376" s="16">
        <v>219.14775</v>
      </c>
      <c r="M2376" s="15" t="s">
        <v>94</v>
      </c>
      <c r="N2376" s="19">
        <v>45696.462071759299</v>
      </c>
    </row>
    <row r="2377" spans="1:14" x14ac:dyDescent="0.3">
      <c r="A2377" s="23" t="str">
        <f>VLOOKUP(C2377,销售员!A:C,3,0)</f>
        <v>福建</v>
      </c>
      <c r="B2377" s="29">
        <v>808841</v>
      </c>
      <c r="C2377" s="16" t="s">
        <v>822</v>
      </c>
      <c r="D2377" s="17" t="s">
        <v>2617</v>
      </c>
      <c r="E2377" s="17" t="s">
        <v>4165</v>
      </c>
      <c r="F2377" s="16" t="s">
        <v>747</v>
      </c>
      <c r="G2377" s="16" t="s">
        <v>2618</v>
      </c>
      <c r="H2377" s="16" t="s">
        <v>2619</v>
      </c>
      <c r="I2377" s="16" t="s">
        <v>4158</v>
      </c>
      <c r="J2377" s="16" t="s">
        <v>79</v>
      </c>
      <c r="K2377" s="16">
        <v>3832196.69</v>
      </c>
      <c r="L2377" s="18">
        <v>4148362.76</v>
      </c>
      <c r="M2377" s="15" t="s">
        <v>94</v>
      </c>
      <c r="N2377" s="19">
        <v>45696.469537037003</v>
      </c>
    </row>
    <row r="2378" spans="1:14" x14ac:dyDescent="0.3">
      <c r="A2378" s="23" t="str">
        <f>VLOOKUP(C2378,销售员!A:C,3,0)</f>
        <v>福建</v>
      </c>
      <c r="B2378" s="29">
        <v>808841</v>
      </c>
      <c r="C2378" s="16" t="s">
        <v>822</v>
      </c>
      <c r="D2378" s="17" t="s">
        <v>2617</v>
      </c>
      <c r="E2378" s="17" t="s">
        <v>4165</v>
      </c>
      <c r="F2378" s="16" t="s">
        <v>747</v>
      </c>
      <c r="G2378" s="16" t="s">
        <v>2618</v>
      </c>
      <c r="H2378" s="16" t="s">
        <v>2619</v>
      </c>
      <c r="I2378" s="16" t="s">
        <v>4159</v>
      </c>
      <c r="J2378" s="16" t="s">
        <v>79</v>
      </c>
      <c r="K2378" s="16">
        <v>21046.44</v>
      </c>
      <c r="M2378" s="15" t="s">
        <v>94</v>
      </c>
      <c r="N2378" s="19">
        <v>45696.469537037003</v>
      </c>
    </row>
    <row r="2379" spans="1:14" x14ac:dyDescent="0.3">
      <c r="A2379" s="23" t="str">
        <f>VLOOKUP(C2379,销售员!A:C,3,0)</f>
        <v>福建</v>
      </c>
      <c r="B2379" s="29">
        <v>808841</v>
      </c>
      <c r="C2379" s="16" t="s">
        <v>822</v>
      </c>
      <c r="D2379" s="17" t="s">
        <v>2617</v>
      </c>
      <c r="E2379" s="17" t="s">
        <v>4165</v>
      </c>
      <c r="F2379" s="16" t="s">
        <v>747</v>
      </c>
      <c r="G2379" s="16" t="s">
        <v>2618</v>
      </c>
      <c r="H2379" s="16" t="s">
        <v>2619</v>
      </c>
      <c r="I2379" s="16" t="s">
        <v>4161</v>
      </c>
      <c r="J2379" s="16" t="s">
        <v>79</v>
      </c>
      <c r="K2379" s="16">
        <v>49754.63</v>
      </c>
      <c r="M2379" s="15" t="s">
        <v>94</v>
      </c>
      <c r="N2379" s="19">
        <v>45696.469537037003</v>
      </c>
    </row>
    <row r="2380" spans="1:14" x14ac:dyDescent="0.3">
      <c r="A2380" s="23" t="str">
        <f>VLOOKUP(C2380,销售员!A:C,3,0)</f>
        <v>福建</v>
      </c>
      <c r="B2380" s="29">
        <v>808841</v>
      </c>
      <c r="C2380" s="16" t="s">
        <v>822</v>
      </c>
      <c r="D2380" s="17" t="s">
        <v>2617</v>
      </c>
      <c r="E2380" s="17" t="s">
        <v>4165</v>
      </c>
      <c r="F2380" s="16" t="s">
        <v>747</v>
      </c>
      <c r="G2380" s="16" t="s">
        <v>2618</v>
      </c>
      <c r="H2380" s="16" t="s">
        <v>2619</v>
      </c>
      <c r="I2380" s="16" t="s">
        <v>4160</v>
      </c>
      <c r="J2380" s="16" t="s">
        <v>79</v>
      </c>
      <c r="K2380" s="16">
        <v>58681.45</v>
      </c>
      <c r="M2380" s="15" t="s">
        <v>94</v>
      </c>
      <c r="N2380" s="19">
        <v>45696.469537037003</v>
      </c>
    </row>
    <row r="2381" spans="1:14" x14ac:dyDescent="0.3">
      <c r="A2381" s="23" t="str">
        <f>VLOOKUP(C2381,销售员!A:C,3,0)</f>
        <v>陕豫鲁</v>
      </c>
      <c r="B2381" s="29">
        <v>820573</v>
      </c>
      <c r="C2381" s="16" t="s">
        <v>56</v>
      </c>
      <c r="D2381" s="17" t="s">
        <v>2703</v>
      </c>
      <c r="E2381" s="17" t="s">
        <v>4172</v>
      </c>
      <c r="F2381" s="16" t="s">
        <v>2704</v>
      </c>
      <c r="G2381" s="16" t="s">
        <v>2705</v>
      </c>
      <c r="H2381" s="16" t="s">
        <v>2706</v>
      </c>
      <c r="I2381" s="16" t="s">
        <v>4158</v>
      </c>
      <c r="J2381" s="16" t="s">
        <v>79</v>
      </c>
      <c r="K2381" s="16">
        <v>1609414.65</v>
      </c>
      <c r="L2381" s="18">
        <v>1946132.39</v>
      </c>
      <c r="M2381" s="15" t="s">
        <v>105</v>
      </c>
      <c r="N2381" s="19">
        <v>45693.666516203702</v>
      </c>
    </row>
    <row r="2382" spans="1:14" x14ac:dyDescent="0.3">
      <c r="A2382" s="23" t="str">
        <f>VLOOKUP(C2382,销售员!A:C,3,0)</f>
        <v>陕豫鲁</v>
      </c>
      <c r="B2382" s="29">
        <v>820573</v>
      </c>
      <c r="C2382" s="16" t="s">
        <v>56</v>
      </c>
      <c r="D2382" s="17" t="s">
        <v>2703</v>
      </c>
      <c r="E2382" s="17" t="s">
        <v>4172</v>
      </c>
      <c r="F2382" s="16" t="s">
        <v>2704</v>
      </c>
      <c r="G2382" s="16" t="s">
        <v>2705</v>
      </c>
      <c r="H2382" s="16" t="s">
        <v>2706</v>
      </c>
      <c r="I2382" s="16" t="s">
        <v>4159</v>
      </c>
      <c r="J2382" s="16" t="s">
        <v>79</v>
      </c>
      <c r="K2382" s="16">
        <v>201579.05</v>
      </c>
      <c r="M2382" s="15" t="s">
        <v>105</v>
      </c>
      <c r="N2382" s="19">
        <v>45693.666516203702</v>
      </c>
    </row>
    <row r="2383" spans="1:14" x14ac:dyDescent="0.3">
      <c r="A2383" s="23" t="str">
        <f>VLOOKUP(C2383,销售员!A:C,3,0)</f>
        <v>陕豫鲁</v>
      </c>
      <c r="B2383" s="29">
        <v>820573</v>
      </c>
      <c r="C2383" s="16" t="s">
        <v>56</v>
      </c>
      <c r="D2383" s="17" t="s">
        <v>2703</v>
      </c>
      <c r="E2383" s="17" t="s">
        <v>4172</v>
      </c>
      <c r="F2383" s="16" t="s">
        <v>2704</v>
      </c>
      <c r="G2383" s="16" t="s">
        <v>2705</v>
      </c>
      <c r="H2383" s="16" t="s">
        <v>2706</v>
      </c>
      <c r="I2383" s="16" t="s">
        <v>4161</v>
      </c>
      <c r="J2383" s="16" t="s">
        <v>79</v>
      </c>
      <c r="K2383" s="16">
        <v>20205.32</v>
      </c>
      <c r="M2383" s="15" t="s">
        <v>105</v>
      </c>
      <c r="N2383" s="19">
        <v>45693.666516203702</v>
      </c>
    </row>
    <row r="2384" spans="1:14" x14ac:dyDescent="0.3">
      <c r="A2384" s="23" t="str">
        <f>VLOOKUP(C2384,销售员!A:C,3,0)</f>
        <v>陕豫鲁</v>
      </c>
      <c r="B2384" s="29">
        <v>820573</v>
      </c>
      <c r="C2384" s="16" t="s">
        <v>56</v>
      </c>
      <c r="D2384" s="17" t="s">
        <v>2703</v>
      </c>
      <c r="E2384" s="17" t="s">
        <v>4172</v>
      </c>
      <c r="F2384" s="16" t="s">
        <v>2704</v>
      </c>
      <c r="G2384" s="16" t="s">
        <v>2705</v>
      </c>
      <c r="H2384" s="16" t="s">
        <v>2706</v>
      </c>
      <c r="I2384" s="16" t="s">
        <v>4160</v>
      </c>
      <c r="J2384" s="16" t="s">
        <v>79</v>
      </c>
      <c r="K2384" s="16">
        <v>27577.79</v>
      </c>
      <c r="M2384" s="15" t="s">
        <v>105</v>
      </c>
      <c r="N2384" s="19">
        <v>45693.666516203702</v>
      </c>
    </row>
    <row r="2385" spans="1:14" x14ac:dyDescent="0.3">
      <c r="A2385" s="23" t="str">
        <f>VLOOKUP(C2385,销售员!A:C,3,0)</f>
        <v>陕豫鲁</v>
      </c>
      <c r="B2385" s="29">
        <v>817205</v>
      </c>
      <c r="C2385" s="16" t="s">
        <v>354</v>
      </c>
      <c r="D2385" s="17" t="s">
        <v>2715</v>
      </c>
      <c r="E2385" s="17" t="s">
        <v>4165</v>
      </c>
      <c r="F2385" s="16" t="s">
        <v>2716</v>
      </c>
      <c r="G2385" s="16" t="s">
        <v>2717</v>
      </c>
      <c r="H2385" s="16" t="s">
        <v>2718</v>
      </c>
      <c r="I2385" s="16" t="s">
        <v>4158</v>
      </c>
      <c r="J2385" s="16" t="s">
        <v>79</v>
      </c>
      <c r="K2385" s="16">
        <v>319176.36</v>
      </c>
      <c r="L2385" s="18">
        <v>360900.35</v>
      </c>
      <c r="M2385" s="15" t="s">
        <v>54</v>
      </c>
      <c r="N2385" s="19">
        <v>45665.601180555597</v>
      </c>
    </row>
    <row r="2386" spans="1:14" x14ac:dyDescent="0.3">
      <c r="A2386" s="23" t="str">
        <f>VLOOKUP(C2386,销售员!A:C,3,0)</f>
        <v>陕豫鲁</v>
      </c>
      <c r="B2386" s="29">
        <v>817205</v>
      </c>
      <c r="C2386" s="16" t="s">
        <v>354</v>
      </c>
      <c r="D2386" s="17" t="s">
        <v>2715</v>
      </c>
      <c r="E2386" s="17" t="s">
        <v>4165</v>
      </c>
      <c r="F2386" s="16" t="s">
        <v>2716</v>
      </c>
      <c r="G2386" s="16" t="s">
        <v>2717</v>
      </c>
      <c r="H2386" s="16" t="s">
        <v>2718</v>
      </c>
      <c r="I2386" s="16" t="s">
        <v>4159</v>
      </c>
      <c r="J2386" s="16" t="s">
        <v>79</v>
      </c>
      <c r="K2386" s="16">
        <v>16464.54</v>
      </c>
      <c r="M2386" s="15" t="s">
        <v>54</v>
      </c>
      <c r="N2386" s="19">
        <v>45665.601180555597</v>
      </c>
    </row>
    <row r="2387" spans="1:14" x14ac:dyDescent="0.3">
      <c r="A2387" s="23" t="str">
        <f>VLOOKUP(C2387,销售员!A:C,3,0)</f>
        <v>陕豫鲁</v>
      </c>
      <c r="B2387" s="29">
        <v>817205</v>
      </c>
      <c r="C2387" s="16" t="s">
        <v>354</v>
      </c>
      <c r="D2387" s="17" t="s">
        <v>2715</v>
      </c>
      <c r="E2387" s="17" t="s">
        <v>4165</v>
      </c>
      <c r="F2387" s="16" t="s">
        <v>2716</v>
      </c>
      <c r="G2387" s="16" t="s">
        <v>2717</v>
      </c>
      <c r="H2387" s="16" t="s">
        <v>2718</v>
      </c>
      <c r="I2387" s="16" t="s">
        <v>4161</v>
      </c>
      <c r="J2387" s="16" t="s">
        <v>79</v>
      </c>
      <c r="K2387" s="16">
        <v>3907.32</v>
      </c>
      <c r="M2387" s="15" t="s">
        <v>54</v>
      </c>
      <c r="N2387" s="19">
        <v>45665.601180555597</v>
      </c>
    </row>
    <row r="2388" spans="1:14" x14ac:dyDescent="0.3">
      <c r="A2388" s="23" t="str">
        <f>VLOOKUP(C2388,销售员!A:C,3,0)</f>
        <v>陕豫鲁</v>
      </c>
      <c r="B2388" s="29">
        <v>817205</v>
      </c>
      <c r="C2388" s="16" t="s">
        <v>354</v>
      </c>
      <c r="D2388" s="17" t="s">
        <v>2715</v>
      </c>
      <c r="E2388" s="17" t="s">
        <v>4165</v>
      </c>
      <c r="F2388" s="16" t="s">
        <v>2716</v>
      </c>
      <c r="G2388" s="16" t="s">
        <v>2717</v>
      </c>
      <c r="H2388" s="16" t="s">
        <v>2718</v>
      </c>
      <c r="I2388" s="16" t="s">
        <v>4160</v>
      </c>
      <c r="J2388" s="16" t="s">
        <v>79</v>
      </c>
      <c r="K2388" s="16">
        <v>5111.6000000000004</v>
      </c>
      <c r="M2388" s="15" t="s">
        <v>54</v>
      </c>
      <c r="N2388" s="19">
        <v>45665.601180555597</v>
      </c>
    </row>
    <row r="2389" spans="1:14" x14ac:dyDescent="0.3">
      <c r="A2389" s="23" t="str">
        <f>VLOOKUP(C2389,销售员!A:C,3,0)</f>
        <v>云贵川渝</v>
      </c>
      <c r="B2389" s="29">
        <v>821041</v>
      </c>
      <c r="C2389" s="16" t="s">
        <v>938</v>
      </c>
      <c r="D2389" s="17" t="s">
        <v>2628</v>
      </c>
      <c r="E2389" s="17" t="s">
        <v>4165</v>
      </c>
      <c r="F2389" s="16" t="s">
        <v>873</v>
      </c>
      <c r="G2389" s="16" t="s">
        <v>2629</v>
      </c>
      <c r="H2389" s="16" t="s">
        <v>2630</v>
      </c>
      <c r="I2389" s="16" t="s">
        <v>4158</v>
      </c>
      <c r="J2389" s="16" t="s">
        <v>79</v>
      </c>
      <c r="K2389" s="16">
        <v>166817.9</v>
      </c>
      <c r="L2389" s="18">
        <v>179232.32</v>
      </c>
      <c r="M2389" s="15" t="s">
        <v>54</v>
      </c>
      <c r="N2389" s="19">
        <v>45696.597870370402</v>
      </c>
    </row>
    <row r="2390" spans="1:14" x14ac:dyDescent="0.3">
      <c r="A2390" s="23" t="str">
        <f>VLOOKUP(C2390,销售员!A:C,3,0)</f>
        <v>云贵川渝</v>
      </c>
      <c r="B2390" s="29">
        <v>821041</v>
      </c>
      <c r="C2390" s="16" t="s">
        <v>938</v>
      </c>
      <c r="D2390" s="17" t="s">
        <v>2628</v>
      </c>
      <c r="E2390" s="17" t="s">
        <v>4165</v>
      </c>
      <c r="F2390" s="16" t="s">
        <v>873</v>
      </c>
      <c r="G2390" s="16" t="s">
        <v>2629</v>
      </c>
      <c r="H2390" s="16" t="s">
        <v>2630</v>
      </c>
      <c r="I2390" s="16" t="s">
        <v>4159</v>
      </c>
      <c r="J2390" s="16" t="s">
        <v>79</v>
      </c>
      <c r="K2390" s="16">
        <v>2115.13</v>
      </c>
      <c r="M2390" s="15" t="s">
        <v>54</v>
      </c>
      <c r="N2390" s="19">
        <v>45696.597870370402</v>
      </c>
    </row>
    <row r="2391" spans="1:14" x14ac:dyDescent="0.3">
      <c r="A2391" s="23" t="str">
        <f>VLOOKUP(C2391,销售员!A:C,3,0)</f>
        <v>云贵川渝</v>
      </c>
      <c r="B2391" s="29">
        <v>821041</v>
      </c>
      <c r="C2391" s="16" t="s">
        <v>938</v>
      </c>
      <c r="D2391" s="17" t="s">
        <v>2628</v>
      </c>
      <c r="E2391" s="17" t="s">
        <v>4165</v>
      </c>
      <c r="F2391" s="16" t="s">
        <v>873</v>
      </c>
      <c r="G2391" s="16" t="s">
        <v>2629</v>
      </c>
      <c r="H2391" s="16" t="s">
        <v>2630</v>
      </c>
      <c r="I2391" s="16" t="s">
        <v>4161</v>
      </c>
      <c r="J2391" s="16" t="s">
        <v>79</v>
      </c>
      <c r="K2391" s="16">
        <v>2224.9</v>
      </c>
      <c r="M2391" s="15" t="s">
        <v>54</v>
      </c>
      <c r="N2391" s="19">
        <v>45696.597870370402</v>
      </c>
    </row>
    <row r="2392" spans="1:14" x14ac:dyDescent="0.3">
      <c r="A2392" s="23" t="str">
        <f>VLOOKUP(C2392,销售员!A:C,3,0)</f>
        <v>云贵川渝</v>
      </c>
      <c r="B2392" s="29">
        <v>821041</v>
      </c>
      <c r="C2392" s="16" t="s">
        <v>938</v>
      </c>
      <c r="D2392" s="17" t="s">
        <v>2628</v>
      </c>
      <c r="E2392" s="17" t="s">
        <v>4165</v>
      </c>
      <c r="F2392" s="16" t="s">
        <v>873</v>
      </c>
      <c r="G2392" s="16" t="s">
        <v>2629</v>
      </c>
      <c r="H2392" s="16" t="s">
        <v>2630</v>
      </c>
      <c r="I2392" s="16" t="s">
        <v>4160</v>
      </c>
      <c r="J2392" s="16" t="s">
        <v>79</v>
      </c>
      <c r="K2392" s="16">
        <v>2572.61</v>
      </c>
      <c r="M2392" s="15" t="s">
        <v>54</v>
      </c>
      <c r="N2392" s="19">
        <v>45696.597870370402</v>
      </c>
    </row>
    <row r="2393" spans="1:14" x14ac:dyDescent="0.3">
      <c r="A2393" s="23" t="str">
        <f>VLOOKUP(C2393,销售员!A:C,3,0)</f>
        <v>沪浙</v>
      </c>
      <c r="B2393" s="29">
        <v>820955</v>
      </c>
      <c r="C2393" s="16" t="s">
        <v>246</v>
      </c>
      <c r="D2393" s="17" t="s">
        <v>2061</v>
      </c>
      <c r="E2393" s="17" t="s">
        <v>4168</v>
      </c>
      <c r="F2393" s="16" t="s">
        <v>275</v>
      </c>
      <c r="G2393" s="16" t="s">
        <v>2062</v>
      </c>
      <c r="H2393" s="16" t="s">
        <v>2063</v>
      </c>
      <c r="I2393" s="16" t="s">
        <v>4158</v>
      </c>
      <c r="J2393" s="16" t="s">
        <v>79</v>
      </c>
      <c r="K2393" s="16">
        <v>1548706.16</v>
      </c>
      <c r="L2393" s="18">
        <v>1626682.2</v>
      </c>
      <c r="M2393" s="15" t="s">
        <v>1262</v>
      </c>
      <c r="N2393" s="19">
        <v>45696.605937499997</v>
      </c>
    </row>
    <row r="2394" spans="1:14" x14ac:dyDescent="0.3">
      <c r="A2394" s="23" t="str">
        <f>VLOOKUP(C2394,销售员!A:C,3,0)</f>
        <v>沪浙</v>
      </c>
      <c r="B2394" s="29">
        <v>820955</v>
      </c>
      <c r="C2394" s="16" t="s">
        <v>246</v>
      </c>
      <c r="D2394" s="17" t="s">
        <v>2061</v>
      </c>
      <c r="E2394" s="17" t="s">
        <v>4168</v>
      </c>
      <c r="F2394" s="16" t="s">
        <v>275</v>
      </c>
      <c r="G2394" s="16" t="s">
        <v>2062</v>
      </c>
      <c r="H2394" s="16" t="s">
        <v>2063</v>
      </c>
      <c r="I2394" s="16" t="s">
        <v>4159</v>
      </c>
      <c r="J2394" s="16" t="s">
        <v>79</v>
      </c>
      <c r="K2394" s="16">
        <v>0</v>
      </c>
      <c r="M2394" s="15" t="s">
        <v>1262</v>
      </c>
      <c r="N2394" s="19">
        <v>45696.605937499997</v>
      </c>
    </row>
    <row r="2395" spans="1:14" x14ac:dyDescent="0.3">
      <c r="A2395" s="23" t="str">
        <f>VLOOKUP(C2395,销售员!A:C,3,0)</f>
        <v>沪浙</v>
      </c>
      <c r="B2395" s="29">
        <v>820955</v>
      </c>
      <c r="C2395" s="16" t="s">
        <v>246</v>
      </c>
      <c r="D2395" s="17" t="s">
        <v>2061</v>
      </c>
      <c r="E2395" s="17" t="s">
        <v>4168</v>
      </c>
      <c r="F2395" s="16" t="s">
        <v>275</v>
      </c>
      <c r="G2395" s="16" t="s">
        <v>2062</v>
      </c>
      <c r="H2395" s="16" t="s">
        <v>2063</v>
      </c>
      <c r="I2395" s="16" t="s">
        <v>4161</v>
      </c>
      <c r="J2395" s="16" t="s">
        <v>79</v>
      </c>
      <c r="K2395" s="16">
        <v>5576.7</v>
      </c>
      <c r="M2395" s="15" t="s">
        <v>1262</v>
      </c>
      <c r="N2395" s="19">
        <v>45696.605937499997</v>
      </c>
    </row>
    <row r="2396" spans="1:14" x14ac:dyDescent="0.3">
      <c r="A2396" s="23" t="str">
        <f>VLOOKUP(C2396,销售员!A:C,3,0)</f>
        <v>沪浙</v>
      </c>
      <c r="B2396" s="29">
        <v>820955</v>
      </c>
      <c r="C2396" s="16" t="s">
        <v>246</v>
      </c>
      <c r="D2396" s="17" t="s">
        <v>2061</v>
      </c>
      <c r="E2396" s="17" t="s">
        <v>4168</v>
      </c>
      <c r="F2396" s="16" t="s">
        <v>275</v>
      </c>
      <c r="G2396" s="16" t="s">
        <v>2062</v>
      </c>
      <c r="H2396" s="16" t="s">
        <v>2063</v>
      </c>
      <c r="I2396" s="16" t="s">
        <v>4160</v>
      </c>
      <c r="J2396" s="16" t="s">
        <v>79</v>
      </c>
      <c r="K2396" s="16">
        <v>23588.55</v>
      </c>
      <c r="M2396" s="15" t="s">
        <v>1262</v>
      </c>
      <c r="N2396" s="19">
        <v>45696.605937499997</v>
      </c>
    </row>
    <row r="2397" spans="1:14" x14ac:dyDescent="0.3">
      <c r="A2397" s="23" t="str">
        <f>VLOOKUP(C2397,销售员!A:C,3,0)</f>
        <v>福建</v>
      </c>
      <c r="B2397" s="29">
        <v>821048</v>
      </c>
      <c r="C2397" s="16" t="s">
        <v>822</v>
      </c>
      <c r="D2397" s="17" t="s">
        <v>2636</v>
      </c>
      <c r="E2397" s="17" t="s">
        <v>4165</v>
      </c>
      <c r="F2397" s="16" t="s">
        <v>756</v>
      </c>
      <c r="G2397" s="16" t="s">
        <v>2637</v>
      </c>
      <c r="H2397" s="16" t="s">
        <v>2638</v>
      </c>
      <c r="I2397" s="16" t="s">
        <v>4158</v>
      </c>
      <c r="J2397" s="16" t="s">
        <v>79</v>
      </c>
      <c r="K2397" s="16">
        <v>2732905</v>
      </c>
      <c r="L2397" s="18">
        <v>3166458.9</v>
      </c>
      <c r="M2397" s="15" t="s">
        <v>94</v>
      </c>
      <c r="N2397" s="19">
        <v>45696.614618055602</v>
      </c>
    </row>
    <row r="2398" spans="1:14" x14ac:dyDescent="0.3">
      <c r="A2398" s="23" t="str">
        <f>VLOOKUP(C2398,销售员!A:C,3,0)</f>
        <v>福建</v>
      </c>
      <c r="B2398" s="29">
        <v>821048</v>
      </c>
      <c r="C2398" s="16" t="s">
        <v>822</v>
      </c>
      <c r="D2398" s="17" t="s">
        <v>2636</v>
      </c>
      <c r="E2398" s="17" t="s">
        <v>4165</v>
      </c>
      <c r="F2398" s="16" t="s">
        <v>756</v>
      </c>
      <c r="G2398" s="16" t="s">
        <v>2637</v>
      </c>
      <c r="H2398" s="16" t="s">
        <v>2638</v>
      </c>
      <c r="I2398" s="16" t="s">
        <v>4159</v>
      </c>
      <c r="J2398" s="16" t="s">
        <v>79</v>
      </c>
      <c r="K2398" s="16">
        <v>210318.24</v>
      </c>
      <c r="M2398" s="15" t="s">
        <v>94</v>
      </c>
      <c r="N2398" s="19">
        <v>45696.614618055602</v>
      </c>
    </row>
    <row r="2399" spans="1:14" x14ac:dyDescent="0.3">
      <c r="A2399" s="23" t="str">
        <f>VLOOKUP(C2399,销售员!A:C,3,0)</f>
        <v>福建</v>
      </c>
      <c r="B2399" s="29">
        <v>821048</v>
      </c>
      <c r="C2399" s="16" t="s">
        <v>822</v>
      </c>
      <c r="D2399" s="17" t="s">
        <v>2636</v>
      </c>
      <c r="E2399" s="17" t="s">
        <v>4165</v>
      </c>
      <c r="F2399" s="16" t="s">
        <v>756</v>
      </c>
      <c r="G2399" s="16" t="s">
        <v>2637</v>
      </c>
      <c r="H2399" s="16" t="s">
        <v>2638</v>
      </c>
      <c r="I2399" s="16" t="s">
        <v>4161</v>
      </c>
      <c r="J2399" s="16" t="s">
        <v>79</v>
      </c>
      <c r="K2399" s="16">
        <v>35919.050000000003</v>
      </c>
      <c r="M2399" s="15" t="s">
        <v>94</v>
      </c>
      <c r="N2399" s="19">
        <v>45696.614618055602</v>
      </c>
    </row>
    <row r="2400" spans="1:14" x14ac:dyDescent="0.3">
      <c r="A2400" s="23" t="str">
        <f>VLOOKUP(C2400,销售员!A:C,3,0)</f>
        <v>福建</v>
      </c>
      <c r="B2400" s="29">
        <v>821048</v>
      </c>
      <c r="C2400" s="16" t="s">
        <v>822</v>
      </c>
      <c r="D2400" s="17" t="s">
        <v>2636</v>
      </c>
      <c r="E2400" s="17" t="s">
        <v>4165</v>
      </c>
      <c r="F2400" s="16" t="s">
        <v>756</v>
      </c>
      <c r="G2400" s="16" t="s">
        <v>2637</v>
      </c>
      <c r="H2400" s="16" t="s">
        <v>2638</v>
      </c>
      <c r="I2400" s="16" t="s">
        <v>4160</v>
      </c>
      <c r="J2400" s="16" t="s">
        <v>79</v>
      </c>
      <c r="K2400" s="16">
        <v>44821.24</v>
      </c>
      <c r="M2400" s="15" t="s">
        <v>94</v>
      </c>
      <c r="N2400" s="19">
        <v>45696.614618055602</v>
      </c>
    </row>
    <row r="2401" spans="1:14" x14ac:dyDescent="0.3">
      <c r="A2401" s="23" t="str">
        <f>VLOOKUP(C2401,销售员!A:C,3,0)</f>
        <v>沪浙</v>
      </c>
      <c r="B2401" s="29">
        <v>821045</v>
      </c>
      <c r="C2401" s="16" t="s">
        <v>1420</v>
      </c>
      <c r="D2401" s="17" t="s">
        <v>2639</v>
      </c>
      <c r="E2401" s="17" t="s">
        <v>4165</v>
      </c>
      <c r="F2401" s="16" t="s">
        <v>2640</v>
      </c>
      <c r="G2401" s="16" t="s">
        <v>2641</v>
      </c>
      <c r="H2401" s="16" t="s">
        <v>2642</v>
      </c>
      <c r="I2401" s="16" t="s">
        <v>4158</v>
      </c>
      <c r="J2401" s="16" t="s">
        <v>79</v>
      </c>
      <c r="K2401" s="16">
        <v>150283.64000000001</v>
      </c>
      <c r="L2401" s="18">
        <v>175919.47</v>
      </c>
      <c r="M2401" s="15" t="s">
        <v>1262</v>
      </c>
      <c r="N2401" s="19">
        <v>45696.626250000001</v>
      </c>
    </row>
    <row r="2402" spans="1:14" x14ac:dyDescent="0.3">
      <c r="A2402" s="23" t="str">
        <f>VLOOKUP(C2402,销售员!A:C,3,0)</f>
        <v>沪浙</v>
      </c>
      <c r="B2402" s="29">
        <v>821045</v>
      </c>
      <c r="C2402" s="16" t="s">
        <v>1420</v>
      </c>
      <c r="D2402" s="17" t="s">
        <v>2639</v>
      </c>
      <c r="E2402" s="17" t="s">
        <v>4165</v>
      </c>
      <c r="F2402" s="16" t="s">
        <v>2640</v>
      </c>
      <c r="G2402" s="16" t="s">
        <v>2641</v>
      </c>
      <c r="H2402" s="16" t="s">
        <v>2642</v>
      </c>
      <c r="I2402" s="16" t="s">
        <v>4159</v>
      </c>
      <c r="J2402" s="16" t="s">
        <v>79</v>
      </c>
      <c r="K2402" s="16">
        <v>13511.37</v>
      </c>
      <c r="M2402" s="15" t="s">
        <v>1262</v>
      </c>
      <c r="N2402" s="19">
        <v>45696.626250000001</v>
      </c>
    </row>
    <row r="2403" spans="1:14" x14ac:dyDescent="0.3">
      <c r="A2403" s="23" t="str">
        <f>VLOOKUP(C2403,销售员!A:C,3,0)</f>
        <v>沪浙</v>
      </c>
      <c r="B2403" s="29">
        <v>821045</v>
      </c>
      <c r="C2403" s="16" t="s">
        <v>1420</v>
      </c>
      <c r="D2403" s="17" t="s">
        <v>2639</v>
      </c>
      <c r="E2403" s="17" t="s">
        <v>4165</v>
      </c>
      <c r="F2403" s="16" t="s">
        <v>2640</v>
      </c>
      <c r="G2403" s="16" t="s">
        <v>2641</v>
      </c>
      <c r="H2403" s="16" t="s">
        <v>2642</v>
      </c>
      <c r="I2403" s="16" t="s">
        <v>4161</v>
      </c>
      <c r="J2403" s="16" t="s">
        <v>79</v>
      </c>
      <c r="K2403" s="16">
        <v>1713.74</v>
      </c>
      <c r="M2403" s="15" t="s">
        <v>1262</v>
      </c>
      <c r="N2403" s="19">
        <v>45696.626250000001</v>
      </c>
    </row>
    <row r="2404" spans="1:14" x14ac:dyDescent="0.3">
      <c r="A2404" s="23" t="str">
        <f>VLOOKUP(C2404,销售员!A:C,3,0)</f>
        <v>沪浙</v>
      </c>
      <c r="B2404" s="29">
        <v>821045</v>
      </c>
      <c r="C2404" s="16" t="s">
        <v>1420</v>
      </c>
      <c r="D2404" s="17" t="s">
        <v>2639</v>
      </c>
      <c r="E2404" s="17" t="s">
        <v>4165</v>
      </c>
      <c r="F2404" s="16" t="s">
        <v>2640</v>
      </c>
      <c r="G2404" s="16" t="s">
        <v>2641</v>
      </c>
      <c r="H2404" s="16" t="s">
        <v>2642</v>
      </c>
      <c r="I2404" s="16" t="s">
        <v>4160</v>
      </c>
      <c r="J2404" s="16" t="s">
        <v>79</v>
      </c>
      <c r="K2404" s="16">
        <v>2494.2600000000002</v>
      </c>
      <c r="M2404" s="15" t="s">
        <v>1262</v>
      </c>
      <c r="N2404" s="19">
        <v>45696.626250000001</v>
      </c>
    </row>
    <row r="2405" spans="1:14" x14ac:dyDescent="0.3">
      <c r="A2405" s="23" t="str">
        <f>VLOOKUP(C2405,销售员!A:C,3,0)</f>
        <v>沪浙</v>
      </c>
      <c r="B2405" s="29">
        <v>821065</v>
      </c>
      <c r="C2405" s="16" t="s">
        <v>604</v>
      </c>
      <c r="D2405" s="17" t="s">
        <v>2466</v>
      </c>
      <c r="E2405" s="17" t="s">
        <v>4165</v>
      </c>
      <c r="F2405" s="16" t="s">
        <v>2255</v>
      </c>
      <c r="G2405" s="16" t="s">
        <v>2518</v>
      </c>
      <c r="H2405" s="16" t="s">
        <v>2519</v>
      </c>
      <c r="I2405" s="16" t="s">
        <v>4158</v>
      </c>
      <c r="J2405" s="16" t="s">
        <v>79</v>
      </c>
      <c r="K2405" s="16">
        <v>57796.94</v>
      </c>
      <c r="L2405" s="18">
        <v>62067.32</v>
      </c>
      <c r="M2405" s="15" t="s">
        <v>1262</v>
      </c>
      <c r="N2405" s="19">
        <v>45696.641261574099</v>
      </c>
    </row>
    <row r="2406" spans="1:14" x14ac:dyDescent="0.3">
      <c r="A2406" s="23" t="str">
        <f>VLOOKUP(C2406,销售员!A:C,3,0)</f>
        <v>沪浙</v>
      </c>
      <c r="B2406" s="29">
        <v>821065</v>
      </c>
      <c r="C2406" s="16" t="s">
        <v>604</v>
      </c>
      <c r="D2406" s="17" t="s">
        <v>2466</v>
      </c>
      <c r="E2406" s="17" t="s">
        <v>4165</v>
      </c>
      <c r="F2406" s="16" t="s">
        <v>2255</v>
      </c>
      <c r="G2406" s="16" t="s">
        <v>2518</v>
      </c>
      <c r="H2406" s="16" t="s">
        <v>2519</v>
      </c>
      <c r="I2406" s="16" t="s">
        <v>4159</v>
      </c>
      <c r="J2406" s="16" t="s">
        <v>79</v>
      </c>
      <c r="K2406" s="16">
        <v>0</v>
      </c>
      <c r="M2406" s="15" t="s">
        <v>1262</v>
      </c>
      <c r="N2406" s="19">
        <v>45696.641261574099</v>
      </c>
    </row>
    <row r="2407" spans="1:14" x14ac:dyDescent="0.3">
      <c r="A2407" s="23" t="str">
        <f>VLOOKUP(C2407,销售员!A:C,3,0)</f>
        <v>沪浙</v>
      </c>
      <c r="B2407" s="29">
        <v>821065</v>
      </c>
      <c r="C2407" s="16" t="s">
        <v>604</v>
      </c>
      <c r="D2407" s="17" t="s">
        <v>2466</v>
      </c>
      <c r="E2407" s="17" t="s">
        <v>4165</v>
      </c>
      <c r="F2407" s="16" t="s">
        <v>2255</v>
      </c>
      <c r="G2407" s="16" t="s">
        <v>2518</v>
      </c>
      <c r="H2407" s="16" t="s">
        <v>2519</v>
      </c>
      <c r="I2407" s="16" t="s">
        <v>4161</v>
      </c>
      <c r="J2407" s="16" t="s">
        <v>79</v>
      </c>
      <c r="K2407" s="16">
        <v>597.24</v>
      </c>
      <c r="M2407" s="15" t="s">
        <v>1262</v>
      </c>
      <c r="N2407" s="19">
        <v>45696.641261574099</v>
      </c>
    </row>
    <row r="2408" spans="1:14" x14ac:dyDescent="0.3">
      <c r="A2408" s="23" t="str">
        <f>VLOOKUP(C2408,销售员!A:C,3,0)</f>
        <v>沪浙</v>
      </c>
      <c r="B2408" s="29">
        <v>821065</v>
      </c>
      <c r="C2408" s="16" t="s">
        <v>604</v>
      </c>
      <c r="D2408" s="17" t="s">
        <v>2466</v>
      </c>
      <c r="E2408" s="17" t="s">
        <v>4165</v>
      </c>
      <c r="F2408" s="16" t="s">
        <v>2255</v>
      </c>
      <c r="G2408" s="16" t="s">
        <v>2518</v>
      </c>
      <c r="H2408" s="16" t="s">
        <v>2519</v>
      </c>
      <c r="I2408" s="16" t="s">
        <v>4160</v>
      </c>
      <c r="J2408" s="16" t="s">
        <v>79</v>
      </c>
      <c r="K2408" s="16">
        <v>880.14</v>
      </c>
      <c r="M2408" s="15" t="s">
        <v>1262</v>
      </c>
      <c r="N2408" s="19">
        <v>45696.641261574099</v>
      </c>
    </row>
    <row r="2409" spans="1:14" x14ac:dyDescent="0.3">
      <c r="A2409" s="23" t="str">
        <f>VLOOKUP(C2409,销售员!A:C,3,0)</f>
        <v>广深</v>
      </c>
      <c r="B2409" s="29">
        <v>821066</v>
      </c>
      <c r="C2409" s="16" t="s">
        <v>97</v>
      </c>
      <c r="D2409" s="17" t="s">
        <v>2644</v>
      </c>
      <c r="E2409" s="17" t="s">
        <v>4165</v>
      </c>
      <c r="F2409" s="16" t="s">
        <v>99</v>
      </c>
      <c r="G2409" s="16" t="s">
        <v>2645</v>
      </c>
      <c r="H2409" s="16" t="s">
        <v>2646</v>
      </c>
      <c r="I2409" s="16" t="s">
        <v>4158</v>
      </c>
      <c r="J2409" s="16" t="s">
        <v>79</v>
      </c>
      <c r="K2409" s="16">
        <v>51796</v>
      </c>
      <c r="L2409" s="18">
        <v>59335.08</v>
      </c>
      <c r="M2409" s="15" t="s">
        <v>94</v>
      </c>
      <c r="N2409" s="19">
        <v>45696.650243055599</v>
      </c>
    </row>
    <row r="2410" spans="1:14" x14ac:dyDescent="0.3">
      <c r="A2410" s="23" t="str">
        <f>VLOOKUP(C2410,销售员!A:C,3,0)</f>
        <v>广深</v>
      </c>
      <c r="B2410" s="29">
        <v>821066</v>
      </c>
      <c r="C2410" s="16" t="s">
        <v>97</v>
      </c>
      <c r="D2410" s="17" t="s">
        <v>2644</v>
      </c>
      <c r="E2410" s="17" t="s">
        <v>4165</v>
      </c>
      <c r="F2410" s="16" t="s">
        <v>99</v>
      </c>
      <c r="G2410" s="16" t="s">
        <v>2645</v>
      </c>
      <c r="H2410" s="16" t="s">
        <v>2646</v>
      </c>
      <c r="I2410" s="16" t="s">
        <v>4159</v>
      </c>
      <c r="J2410" s="16" t="s">
        <v>79</v>
      </c>
      <c r="K2410" s="16">
        <v>3391.32</v>
      </c>
      <c r="M2410" s="15" t="s">
        <v>94</v>
      </c>
      <c r="N2410" s="19">
        <v>45696.650243055599</v>
      </c>
    </row>
    <row r="2411" spans="1:14" x14ac:dyDescent="0.3">
      <c r="A2411" s="23" t="str">
        <f>VLOOKUP(C2411,销售员!A:C,3,0)</f>
        <v>广深</v>
      </c>
      <c r="B2411" s="29">
        <v>821066</v>
      </c>
      <c r="C2411" s="16" t="s">
        <v>97</v>
      </c>
      <c r="D2411" s="17" t="s">
        <v>2644</v>
      </c>
      <c r="E2411" s="17" t="s">
        <v>4165</v>
      </c>
      <c r="F2411" s="16" t="s">
        <v>99</v>
      </c>
      <c r="G2411" s="16" t="s">
        <v>2645</v>
      </c>
      <c r="H2411" s="16" t="s">
        <v>2646</v>
      </c>
      <c r="I2411" s="16" t="s">
        <v>4161</v>
      </c>
      <c r="J2411" s="16" t="s">
        <v>79</v>
      </c>
      <c r="K2411" s="16">
        <v>637.38</v>
      </c>
      <c r="M2411" s="15" t="s">
        <v>94</v>
      </c>
      <c r="N2411" s="19">
        <v>45696.650243055599</v>
      </c>
    </row>
    <row r="2412" spans="1:14" x14ac:dyDescent="0.3">
      <c r="A2412" s="23" t="str">
        <f>VLOOKUP(C2412,销售员!A:C,3,0)</f>
        <v>广深</v>
      </c>
      <c r="B2412" s="29">
        <v>821066</v>
      </c>
      <c r="C2412" s="16" t="s">
        <v>97</v>
      </c>
      <c r="D2412" s="17" t="s">
        <v>2644</v>
      </c>
      <c r="E2412" s="17" t="s">
        <v>4165</v>
      </c>
      <c r="F2412" s="16" t="s">
        <v>99</v>
      </c>
      <c r="G2412" s="16" t="s">
        <v>2645</v>
      </c>
      <c r="H2412" s="16" t="s">
        <v>2646</v>
      </c>
      <c r="I2412" s="16" t="s">
        <v>4160</v>
      </c>
      <c r="J2412" s="16" t="s">
        <v>79</v>
      </c>
      <c r="K2412" s="16">
        <v>840.36</v>
      </c>
      <c r="M2412" s="15" t="s">
        <v>94</v>
      </c>
      <c r="N2412" s="19">
        <v>45696.650243055599</v>
      </c>
    </row>
    <row r="2413" spans="1:14" x14ac:dyDescent="0.3">
      <c r="A2413" s="23" t="str">
        <f>VLOOKUP(C2413,销售员!A:C,3,0)</f>
        <v>行业业务</v>
      </c>
      <c r="B2413" s="29">
        <v>820834</v>
      </c>
      <c r="C2413" s="16" t="s">
        <v>2649</v>
      </c>
      <c r="D2413" s="17" t="s">
        <v>2650</v>
      </c>
      <c r="E2413" s="17" t="s">
        <v>4165</v>
      </c>
      <c r="F2413" s="16" t="s">
        <v>2651</v>
      </c>
      <c r="G2413" s="16" t="s">
        <v>2652</v>
      </c>
      <c r="H2413" s="16" t="s">
        <v>2653</v>
      </c>
      <c r="I2413" s="16" t="s">
        <v>4158</v>
      </c>
      <c r="J2413" s="16" t="s">
        <v>79</v>
      </c>
      <c r="K2413" s="16">
        <v>123580.59</v>
      </c>
      <c r="L2413" s="18">
        <v>151283.85</v>
      </c>
      <c r="M2413" s="15" t="s">
        <v>105</v>
      </c>
      <c r="N2413" s="19">
        <v>45696.6627546296</v>
      </c>
    </row>
    <row r="2414" spans="1:14" x14ac:dyDescent="0.3">
      <c r="A2414" s="23" t="str">
        <f>VLOOKUP(C2414,销售员!A:C,3,0)</f>
        <v>行业业务</v>
      </c>
      <c r="B2414" s="29">
        <v>820834</v>
      </c>
      <c r="C2414" s="16" t="s">
        <v>2649</v>
      </c>
      <c r="D2414" s="17" t="s">
        <v>2650</v>
      </c>
      <c r="E2414" s="17" t="s">
        <v>4165</v>
      </c>
      <c r="F2414" s="16" t="s">
        <v>2651</v>
      </c>
      <c r="G2414" s="16" t="s">
        <v>2652</v>
      </c>
      <c r="H2414" s="16" t="s">
        <v>2653</v>
      </c>
      <c r="I2414" s="16" t="s">
        <v>4159</v>
      </c>
      <c r="J2414" s="16" t="s">
        <v>79</v>
      </c>
      <c r="K2414" s="16">
        <v>17575.509999999998</v>
      </c>
      <c r="M2414" s="15" t="s">
        <v>105</v>
      </c>
      <c r="N2414" s="19">
        <v>45696.6627546296</v>
      </c>
    </row>
    <row r="2415" spans="1:14" x14ac:dyDescent="0.3">
      <c r="A2415" s="23" t="str">
        <f>VLOOKUP(C2415,销售员!A:C,3,0)</f>
        <v>行业业务</v>
      </c>
      <c r="B2415" s="29">
        <v>820834</v>
      </c>
      <c r="C2415" s="16" t="s">
        <v>2649</v>
      </c>
      <c r="D2415" s="17" t="s">
        <v>2650</v>
      </c>
      <c r="E2415" s="17" t="s">
        <v>4165</v>
      </c>
      <c r="F2415" s="16" t="s">
        <v>2651</v>
      </c>
      <c r="G2415" s="16" t="s">
        <v>2652</v>
      </c>
      <c r="H2415" s="16" t="s">
        <v>2653</v>
      </c>
      <c r="I2415" s="16" t="s">
        <v>4161</v>
      </c>
      <c r="J2415" s="16" t="s">
        <v>79</v>
      </c>
      <c r="K2415" s="16">
        <v>1170.1199999999999</v>
      </c>
      <c r="M2415" s="15" t="s">
        <v>105</v>
      </c>
      <c r="N2415" s="19">
        <v>45696.6627546296</v>
      </c>
    </row>
    <row r="2416" spans="1:14" x14ac:dyDescent="0.3">
      <c r="A2416" s="23" t="str">
        <f>VLOOKUP(C2416,销售员!A:C,3,0)</f>
        <v>行业业务</v>
      </c>
      <c r="B2416" s="29">
        <v>820834</v>
      </c>
      <c r="C2416" s="16" t="s">
        <v>2649</v>
      </c>
      <c r="D2416" s="17" t="s">
        <v>2650</v>
      </c>
      <c r="E2416" s="17" t="s">
        <v>4165</v>
      </c>
      <c r="F2416" s="16" t="s">
        <v>2651</v>
      </c>
      <c r="G2416" s="16" t="s">
        <v>2652</v>
      </c>
      <c r="H2416" s="16" t="s">
        <v>2653</v>
      </c>
      <c r="I2416" s="16" t="s">
        <v>4160</v>
      </c>
      <c r="J2416" s="16" t="s">
        <v>79</v>
      </c>
      <c r="K2416" s="16">
        <v>2149.44</v>
      </c>
      <c r="M2416" s="15" t="s">
        <v>105</v>
      </c>
      <c r="N2416" s="19">
        <v>45696.6627546296</v>
      </c>
    </row>
    <row r="2417" spans="1:14" x14ac:dyDescent="0.3">
      <c r="A2417" s="23" t="str">
        <f>VLOOKUP(C2417,销售员!A:C,3,0)</f>
        <v>沪浙</v>
      </c>
      <c r="B2417" s="29">
        <v>821072</v>
      </c>
      <c r="C2417" s="16" t="s">
        <v>1420</v>
      </c>
      <c r="D2417" s="17" t="s">
        <v>2655</v>
      </c>
      <c r="E2417" s="17" t="s">
        <v>4165</v>
      </c>
      <c r="F2417" s="16" t="s">
        <v>2640</v>
      </c>
      <c r="G2417" s="16" t="s">
        <v>2656</v>
      </c>
      <c r="H2417" s="16" t="s">
        <v>2657</v>
      </c>
      <c r="I2417" s="16" t="s">
        <v>4158</v>
      </c>
      <c r="J2417" s="16" t="s">
        <v>79</v>
      </c>
      <c r="K2417" s="16">
        <v>136251.16</v>
      </c>
      <c r="L2417" s="18">
        <v>161195.43</v>
      </c>
      <c r="M2417" s="15" t="s">
        <v>1262</v>
      </c>
      <c r="N2417" s="19">
        <v>45696.675717592603</v>
      </c>
    </row>
    <row r="2418" spans="1:14" x14ac:dyDescent="0.3">
      <c r="A2418" s="23" t="str">
        <f>VLOOKUP(C2418,销售员!A:C,3,0)</f>
        <v>沪浙</v>
      </c>
      <c r="B2418" s="29">
        <v>821072</v>
      </c>
      <c r="C2418" s="16" t="s">
        <v>1420</v>
      </c>
      <c r="D2418" s="17" t="s">
        <v>2655</v>
      </c>
      <c r="E2418" s="17" t="s">
        <v>4165</v>
      </c>
      <c r="F2418" s="16" t="s">
        <v>2640</v>
      </c>
      <c r="G2418" s="16" t="s">
        <v>2656</v>
      </c>
      <c r="H2418" s="16" t="s">
        <v>2657</v>
      </c>
      <c r="I2418" s="16" t="s">
        <v>4159</v>
      </c>
      <c r="J2418" s="16" t="s">
        <v>79</v>
      </c>
      <c r="K2418" s="16">
        <v>13878.21</v>
      </c>
      <c r="M2418" s="15" t="s">
        <v>1262</v>
      </c>
      <c r="N2418" s="19">
        <v>45696.675717592603</v>
      </c>
    </row>
    <row r="2419" spans="1:14" x14ac:dyDescent="0.3">
      <c r="A2419" s="23" t="str">
        <f>VLOOKUP(C2419,销售员!A:C,3,0)</f>
        <v>沪浙</v>
      </c>
      <c r="B2419" s="29">
        <v>821072</v>
      </c>
      <c r="C2419" s="16" t="s">
        <v>1420</v>
      </c>
      <c r="D2419" s="17" t="s">
        <v>2655</v>
      </c>
      <c r="E2419" s="17" t="s">
        <v>4165</v>
      </c>
      <c r="F2419" s="16" t="s">
        <v>2640</v>
      </c>
      <c r="G2419" s="16" t="s">
        <v>2656</v>
      </c>
      <c r="H2419" s="16" t="s">
        <v>2657</v>
      </c>
      <c r="I2419" s="16" t="s">
        <v>4161</v>
      </c>
      <c r="J2419" s="16" t="s">
        <v>79</v>
      </c>
      <c r="K2419" s="16">
        <v>1526.08</v>
      </c>
      <c r="M2419" s="15" t="s">
        <v>1262</v>
      </c>
      <c r="N2419" s="19">
        <v>45696.675717592603</v>
      </c>
    </row>
    <row r="2420" spans="1:14" x14ac:dyDescent="0.3">
      <c r="A2420" s="23" t="str">
        <f>VLOOKUP(C2420,销售员!A:C,3,0)</f>
        <v>沪浙</v>
      </c>
      <c r="B2420" s="29">
        <v>821072</v>
      </c>
      <c r="C2420" s="16" t="s">
        <v>1420</v>
      </c>
      <c r="D2420" s="17" t="s">
        <v>2655</v>
      </c>
      <c r="E2420" s="17" t="s">
        <v>4165</v>
      </c>
      <c r="F2420" s="16" t="s">
        <v>2640</v>
      </c>
      <c r="G2420" s="16" t="s">
        <v>2656</v>
      </c>
      <c r="H2420" s="16" t="s">
        <v>2657</v>
      </c>
      <c r="I2420" s="16" t="s">
        <v>4160</v>
      </c>
      <c r="J2420" s="16" t="s">
        <v>79</v>
      </c>
      <c r="K2420" s="16">
        <v>2286.21</v>
      </c>
      <c r="M2420" s="15" t="s">
        <v>1262</v>
      </c>
      <c r="N2420" s="19">
        <v>45696.675717592603</v>
      </c>
    </row>
    <row r="2421" spans="1:14" x14ac:dyDescent="0.3">
      <c r="A2421" s="23" t="str">
        <f>VLOOKUP(C2421,销售员!A:C,3,0)</f>
        <v>黑吉辽</v>
      </c>
      <c r="B2421" s="29">
        <v>821038</v>
      </c>
      <c r="C2421" s="16" t="s">
        <v>569</v>
      </c>
      <c r="D2421" s="17" t="s">
        <v>2659</v>
      </c>
      <c r="E2421" s="17" t="s">
        <v>4165</v>
      </c>
      <c r="F2421" s="16" t="s">
        <v>2660</v>
      </c>
      <c r="G2421" s="16" t="s">
        <v>2661</v>
      </c>
      <c r="H2421" s="16" t="s">
        <v>2662</v>
      </c>
      <c r="I2421" s="16" t="s">
        <v>4158</v>
      </c>
      <c r="J2421" s="16" t="s">
        <v>79</v>
      </c>
      <c r="K2421" s="16">
        <v>100332.47</v>
      </c>
      <c r="L2421" s="18">
        <v>119494.49</v>
      </c>
      <c r="M2421" s="15" t="s">
        <v>127</v>
      </c>
      <c r="N2421" s="19">
        <v>45696.700347222199</v>
      </c>
    </row>
    <row r="2422" spans="1:14" x14ac:dyDescent="0.3">
      <c r="A2422" s="23" t="str">
        <f>VLOOKUP(C2422,销售员!A:C,3,0)</f>
        <v>黑吉辽</v>
      </c>
      <c r="B2422" s="29">
        <v>821038</v>
      </c>
      <c r="C2422" s="16" t="s">
        <v>569</v>
      </c>
      <c r="D2422" s="17" t="s">
        <v>2659</v>
      </c>
      <c r="E2422" s="17" t="s">
        <v>4165</v>
      </c>
      <c r="F2422" s="16" t="s">
        <v>2660</v>
      </c>
      <c r="G2422" s="16" t="s">
        <v>2661</v>
      </c>
      <c r="H2422" s="16" t="s">
        <v>2662</v>
      </c>
      <c r="I2422" s="16" t="s">
        <v>4159</v>
      </c>
      <c r="J2422" s="16" t="s">
        <v>79</v>
      </c>
      <c r="K2422" s="16">
        <v>11192.57</v>
      </c>
      <c r="M2422" s="15" t="s">
        <v>127</v>
      </c>
      <c r="N2422" s="19">
        <v>45696.700347222199</v>
      </c>
    </row>
    <row r="2423" spans="1:14" x14ac:dyDescent="0.3">
      <c r="A2423" s="23" t="str">
        <f>VLOOKUP(C2423,销售员!A:C,3,0)</f>
        <v>黑吉辽</v>
      </c>
      <c r="B2423" s="29">
        <v>821038</v>
      </c>
      <c r="C2423" s="16" t="s">
        <v>569</v>
      </c>
      <c r="D2423" s="17" t="s">
        <v>2659</v>
      </c>
      <c r="E2423" s="17" t="s">
        <v>4165</v>
      </c>
      <c r="F2423" s="16" t="s">
        <v>2660</v>
      </c>
      <c r="G2423" s="16" t="s">
        <v>2661</v>
      </c>
      <c r="H2423" s="16" t="s">
        <v>2662</v>
      </c>
      <c r="I2423" s="16" t="s">
        <v>4161</v>
      </c>
      <c r="J2423" s="16" t="s">
        <v>79</v>
      </c>
      <c r="K2423" s="16">
        <v>893.8</v>
      </c>
      <c r="M2423" s="15" t="s">
        <v>127</v>
      </c>
      <c r="N2423" s="19">
        <v>45696.700347222199</v>
      </c>
    </row>
    <row r="2424" spans="1:14" x14ac:dyDescent="0.3">
      <c r="A2424" s="23" t="str">
        <f>VLOOKUP(C2424,销售员!A:C,3,0)</f>
        <v>黑吉辽</v>
      </c>
      <c r="B2424" s="29">
        <v>821038</v>
      </c>
      <c r="C2424" s="16" t="s">
        <v>569</v>
      </c>
      <c r="D2424" s="17" t="s">
        <v>2659</v>
      </c>
      <c r="E2424" s="17" t="s">
        <v>4165</v>
      </c>
      <c r="F2424" s="16" t="s">
        <v>2660</v>
      </c>
      <c r="G2424" s="16" t="s">
        <v>2661</v>
      </c>
      <c r="H2424" s="16" t="s">
        <v>2662</v>
      </c>
      <c r="I2424" s="16" t="s">
        <v>4160</v>
      </c>
      <c r="J2424" s="16" t="s">
        <v>79</v>
      </c>
      <c r="K2424" s="16">
        <v>1698.33</v>
      </c>
      <c r="M2424" s="15" t="s">
        <v>127</v>
      </c>
      <c r="N2424" s="19">
        <v>45696.700347222199</v>
      </c>
    </row>
    <row r="2425" spans="1:14" x14ac:dyDescent="0.3">
      <c r="A2425" s="23" t="str">
        <f>VLOOKUP(C2425,销售员!A:C,3,0)</f>
        <v>广深</v>
      </c>
      <c r="B2425" s="29">
        <v>821098</v>
      </c>
      <c r="C2425" s="16" t="s">
        <v>505</v>
      </c>
      <c r="D2425" s="17" t="s">
        <v>1652</v>
      </c>
      <c r="E2425" s="17" t="s">
        <v>4165</v>
      </c>
      <c r="F2425" s="16" t="s">
        <v>1653</v>
      </c>
      <c r="G2425" s="16" t="s">
        <v>1654</v>
      </c>
      <c r="H2425" s="16" t="s">
        <v>1655</v>
      </c>
      <c r="I2425" s="16" t="s">
        <v>4166</v>
      </c>
      <c r="J2425" s="16" t="s">
        <v>79</v>
      </c>
      <c r="K2425" s="16">
        <v>18785.7</v>
      </c>
      <c r="L2425" s="18">
        <v>20340</v>
      </c>
      <c r="M2425" s="15" t="s">
        <v>94</v>
      </c>
      <c r="N2425" s="19">
        <v>45696.728657407402</v>
      </c>
    </row>
    <row r="2426" spans="1:14" x14ac:dyDescent="0.3">
      <c r="A2426" s="23" t="str">
        <f>VLOOKUP(C2426,销售员!A:C,3,0)</f>
        <v>广深</v>
      </c>
      <c r="B2426" s="29">
        <v>821098</v>
      </c>
      <c r="C2426" s="16" t="s">
        <v>505</v>
      </c>
      <c r="D2426" s="17" t="s">
        <v>1652</v>
      </c>
      <c r="E2426" s="17" t="s">
        <v>4165</v>
      </c>
      <c r="F2426" s="16" t="s">
        <v>1653</v>
      </c>
      <c r="G2426" s="16" t="s">
        <v>1654</v>
      </c>
      <c r="H2426" s="16" t="s">
        <v>1655</v>
      </c>
      <c r="I2426" s="16" t="s">
        <v>4167</v>
      </c>
      <c r="J2426" s="16" t="s">
        <v>79</v>
      </c>
      <c r="K2426" s="16">
        <v>0</v>
      </c>
      <c r="M2426" s="15" t="s">
        <v>94</v>
      </c>
      <c r="N2426" s="19">
        <v>45696.728657407402</v>
      </c>
    </row>
    <row r="2427" spans="1:14" x14ac:dyDescent="0.3">
      <c r="A2427" s="23" t="str">
        <f>VLOOKUP(C2427,销售员!A:C,3,0)</f>
        <v>广深</v>
      </c>
      <c r="B2427" s="29">
        <v>821098</v>
      </c>
      <c r="C2427" s="16" t="s">
        <v>505</v>
      </c>
      <c r="D2427" s="17" t="s">
        <v>1652</v>
      </c>
      <c r="E2427" s="17" t="s">
        <v>4165</v>
      </c>
      <c r="F2427" s="16" t="s">
        <v>1653</v>
      </c>
      <c r="G2427" s="16" t="s">
        <v>1654</v>
      </c>
      <c r="H2427" s="16" t="s">
        <v>1655</v>
      </c>
      <c r="I2427" s="16" t="s">
        <v>4161</v>
      </c>
      <c r="J2427" s="16" t="s">
        <v>79</v>
      </c>
      <c r="K2427" s="16">
        <v>244.2141</v>
      </c>
      <c r="M2427" s="15" t="s">
        <v>94</v>
      </c>
      <c r="N2427" s="19">
        <v>45696.728657407402</v>
      </c>
    </row>
    <row r="2428" spans="1:14" x14ac:dyDescent="0.3">
      <c r="A2428" s="23" t="str">
        <f>VLOOKUP(C2428,销售员!A:C,3,0)</f>
        <v>广深</v>
      </c>
      <c r="B2428" s="29">
        <v>821098</v>
      </c>
      <c r="C2428" s="16" t="s">
        <v>505</v>
      </c>
      <c r="D2428" s="17" t="s">
        <v>1652</v>
      </c>
      <c r="E2428" s="17" t="s">
        <v>4165</v>
      </c>
      <c r="F2428" s="16" t="s">
        <v>1653</v>
      </c>
      <c r="G2428" s="16" t="s">
        <v>1654</v>
      </c>
      <c r="H2428" s="16" t="s">
        <v>1655</v>
      </c>
      <c r="I2428" s="16" t="s">
        <v>4160</v>
      </c>
      <c r="J2428" s="16" t="s">
        <v>79</v>
      </c>
      <c r="K2428" s="16">
        <v>281.78550000000001</v>
      </c>
      <c r="M2428" s="15" t="s">
        <v>94</v>
      </c>
      <c r="N2428" s="19">
        <v>45696.728657407402</v>
      </c>
    </row>
    <row r="2429" spans="1:14" x14ac:dyDescent="0.3">
      <c r="A2429" s="23" t="str">
        <f>VLOOKUP(C2429,销售员!A:C,3,0)</f>
        <v>广深</v>
      </c>
      <c r="B2429" s="29">
        <v>821090</v>
      </c>
      <c r="C2429" s="16" t="s">
        <v>238</v>
      </c>
      <c r="D2429" s="17" t="s">
        <v>2670</v>
      </c>
      <c r="E2429" s="17" t="s">
        <v>4171</v>
      </c>
      <c r="F2429" s="16" t="s">
        <v>2671</v>
      </c>
      <c r="G2429" s="16" t="s">
        <v>2672</v>
      </c>
      <c r="H2429" s="16" t="s">
        <v>2673</v>
      </c>
      <c r="I2429" s="16" t="s">
        <v>4158</v>
      </c>
      <c r="J2429" s="16" t="s">
        <v>79</v>
      </c>
      <c r="K2429" s="16">
        <v>4511557.22</v>
      </c>
      <c r="L2429" s="18">
        <v>4924935.26</v>
      </c>
      <c r="M2429" s="15" t="s">
        <v>94</v>
      </c>
      <c r="N2429" s="19">
        <v>45696.730821759302</v>
      </c>
    </row>
    <row r="2430" spans="1:14" x14ac:dyDescent="0.3">
      <c r="A2430" s="23" t="str">
        <f>VLOOKUP(C2430,销售员!A:C,3,0)</f>
        <v>广深</v>
      </c>
      <c r="B2430" s="29">
        <v>821090</v>
      </c>
      <c r="C2430" s="16" t="s">
        <v>238</v>
      </c>
      <c r="D2430" s="17" t="s">
        <v>2670</v>
      </c>
      <c r="E2430" s="17" t="s">
        <v>4171</v>
      </c>
      <c r="F2430" s="16" t="s">
        <v>2671</v>
      </c>
      <c r="G2430" s="16" t="s">
        <v>2672</v>
      </c>
      <c r="H2430" s="16" t="s">
        <v>2673</v>
      </c>
      <c r="I2430" s="16" t="s">
        <v>4159</v>
      </c>
      <c r="J2430" s="16" t="s">
        <v>79</v>
      </c>
      <c r="K2430" s="16">
        <v>193970.96</v>
      </c>
      <c r="M2430" s="15" t="s">
        <v>94</v>
      </c>
      <c r="N2430" s="19">
        <v>45696.730821759302</v>
      </c>
    </row>
    <row r="2431" spans="1:14" x14ac:dyDescent="0.3">
      <c r="A2431" s="23" t="str">
        <f>VLOOKUP(C2431,销售员!A:C,3,0)</f>
        <v>广深</v>
      </c>
      <c r="B2431" s="29">
        <v>821090</v>
      </c>
      <c r="C2431" s="16" t="s">
        <v>238</v>
      </c>
      <c r="D2431" s="17" t="s">
        <v>2670</v>
      </c>
      <c r="E2431" s="17" t="s">
        <v>4171</v>
      </c>
      <c r="F2431" s="16" t="s">
        <v>2671</v>
      </c>
      <c r="G2431" s="16" t="s">
        <v>2672</v>
      </c>
      <c r="H2431" s="16" t="s">
        <v>2673</v>
      </c>
      <c r="I2431" s="16" t="s">
        <v>4161</v>
      </c>
      <c r="J2431" s="16" t="s">
        <v>79</v>
      </c>
      <c r="K2431" s="16">
        <v>0</v>
      </c>
      <c r="M2431" s="15" t="s">
        <v>94</v>
      </c>
      <c r="N2431" s="19">
        <v>45696.730821759302</v>
      </c>
    </row>
    <row r="2432" spans="1:14" x14ac:dyDescent="0.3">
      <c r="A2432" s="23" t="str">
        <f>VLOOKUP(C2432,销售员!A:C,3,0)</f>
        <v>广深</v>
      </c>
      <c r="B2432" s="29">
        <v>821090</v>
      </c>
      <c r="C2432" s="16" t="s">
        <v>238</v>
      </c>
      <c r="D2432" s="17" t="s">
        <v>2670</v>
      </c>
      <c r="E2432" s="17" t="s">
        <v>4171</v>
      </c>
      <c r="F2432" s="16" t="s">
        <v>2671</v>
      </c>
      <c r="G2432" s="16" t="s">
        <v>2672</v>
      </c>
      <c r="H2432" s="16" t="s">
        <v>2673</v>
      </c>
      <c r="I2432" s="16" t="s">
        <v>4160</v>
      </c>
      <c r="J2432" s="16" t="s">
        <v>79</v>
      </c>
      <c r="K2432" s="16">
        <v>71658.399999999994</v>
      </c>
      <c r="M2432" s="15" t="s">
        <v>94</v>
      </c>
      <c r="N2432" s="19">
        <v>45696.730821759302</v>
      </c>
    </row>
    <row r="2433" spans="1:14" x14ac:dyDescent="0.3">
      <c r="A2433" s="23" t="str">
        <f>VLOOKUP(C2433,销售员!A:C,3,0)</f>
        <v>行业业务</v>
      </c>
      <c r="B2433" s="29">
        <v>821089</v>
      </c>
      <c r="C2433" s="16" t="s">
        <v>682</v>
      </c>
      <c r="D2433" s="17" t="s">
        <v>2678</v>
      </c>
      <c r="E2433" s="17" t="s">
        <v>4165</v>
      </c>
      <c r="F2433" s="16" t="s">
        <v>307</v>
      </c>
      <c r="G2433" s="16" t="s">
        <v>2679</v>
      </c>
      <c r="H2433" s="16" t="s">
        <v>2680</v>
      </c>
      <c r="I2433" s="16" t="s">
        <v>4158</v>
      </c>
      <c r="J2433" s="16" t="s">
        <v>79</v>
      </c>
      <c r="K2433" s="16">
        <v>15304.52</v>
      </c>
      <c r="L2433" s="18">
        <v>21359.48</v>
      </c>
      <c r="M2433" s="15" t="s">
        <v>105</v>
      </c>
      <c r="N2433" s="19">
        <v>45696.741458333301</v>
      </c>
    </row>
    <row r="2434" spans="1:14" x14ac:dyDescent="0.3">
      <c r="A2434" s="23" t="str">
        <f>VLOOKUP(C2434,销售员!A:C,3,0)</f>
        <v>行业业务</v>
      </c>
      <c r="B2434" s="29">
        <v>821089</v>
      </c>
      <c r="C2434" s="16" t="s">
        <v>682</v>
      </c>
      <c r="D2434" s="17" t="s">
        <v>2678</v>
      </c>
      <c r="E2434" s="17" t="s">
        <v>4165</v>
      </c>
      <c r="F2434" s="16" t="s">
        <v>307</v>
      </c>
      <c r="G2434" s="16" t="s">
        <v>2679</v>
      </c>
      <c r="H2434" s="16" t="s">
        <v>2680</v>
      </c>
      <c r="I2434" s="16" t="s">
        <v>4159</v>
      </c>
      <c r="J2434" s="16" t="s">
        <v>79</v>
      </c>
      <c r="K2434" s="16">
        <v>4672.2299999999996</v>
      </c>
      <c r="M2434" s="15" t="s">
        <v>105</v>
      </c>
      <c r="N2434" s="19">
        <v>45696.741458333301</v>
      </c>
    </row>
    <row r="2435" spans="1:14" x14ac:dyDescent="0.3">
      <c r="A2435" s="23" t="str">
        <f>VLOOKUP(C2435,销售员!A:C,3,0)</f>
        <v>行业业务</v>
      </c>
      <c r="B2435" s="29">
        <v>821089</v>
      </c>
      <c r="C2435" s="16" t="s">
        <v>682</v>
      </c>
      <c r="D2435" s="17" t="s">
        <v>2678</v>
      </c>
      <c r="E2435" s="17" t="s">
        <v>4165</v>
      </c>
      <c r="F2435" s="16" t="s">
        <v>307</v>
      </c>
      <c r="G2435" s="16" t="s">
        <v>2679</v>
      </c>
      <c r="H2435" s="16" t="s">
        <v>2680</v>
      </c>
      <c r="I2435" s="16" t="s">
        <v>4161</v>
      </c>
      <c r="J2435" s="16" t="s">
        <v>79</v>
      </c>
      <c r="K2435" s="16">
        <v>117.27</v>
      </c>
      <c r="M2435" s="15" t="s">
        <v>105</v>
      </c>
      <c r="N2435" s="19">
        <v>45696.741458333301</v>
      </c>
    </row>
    <row r="2436" spans="1:14" x14ac:dyDescent="0.3">
      <c r="A2436" s="23" t="str">
        <f>VLOOKUP(C2436,销售员!A:C,3,0)</f>
        <v>行业业务</v>
      </c>
      <c r="B2436" s="29">
        <v>821089</v>
      </c>
      <c r="C2436" s="16" t="s">
        <v>682</v>
      </c>
      <c r="D2436" s="17" t="s">
        <v>2678</v>
      </c>
      <c r="E2436" s="17" t="s">
        <v>4165</v>
      </c>
      <c r="F2436" s="16" t="s">
        <v>307</v>
      </c>
      <c r="G2436" s="16" t="s">
        <v>2679</v>
      </c>
      <c r="H2436" s="16" t="s">
        <v>2680</v>
      </c>
      <c r="I2436" s="16" t="s">
        <v>4160</v>
      </c>
      <c r="J2436" s="16" t="s">
        <v>79</v>
      </c>
      <c r="K2436" s="16">
        <v>304.29000000000002</v>
      </c>
      <c r="M2436" s="15" t="s">
        <v>105</v>
      </c>
      <c r="N2436" s="19">
        <v>45696.741458333301</v>
      </c>
    </row>
    <row r="2437" spans="1:14" x14ac:dyDescent="0.3">
      <c r="A2437" s="23" t="str">
        <f>VLOOKUP(C2437,销售员!A:C,3,0)</f>
        <v>陕豫鲁</v>
      </c>
      <c r="B2437" s="29">
        <v>821099</v>
      </c>
      <c r="C2437" s="16" t="s">
        <v>400</v>
      </c>
      <c r="D2437" s="17" t="s">
        <v>2681</v>
      </c>
      <c r="E2437" s="17" t="s">
        <v>4165</v>
      </c>
      <c r="F2437" s="16" t="s">
        <v>2682</v>
      </c>
      <c r="G2437" s="16" t="s">
        <v>2683</v>
      </c>
      <c r="H2437" s="16" t="s">
        <v>2684</v>
      </c>
      <c r="I2437" s="16" t="s">
        <v>4166</v>
      </c>
      <c r="J2437" s="16" t="s">
        <v>79</v>
      </c>
      <c r="K2437" s="16">
        <v>10664.03</v>
      </c>
      <c r="L2437" s="18">
        <v>11308.26</v>
      </c>
      <c r="M2437" s="15" t="s">
        <v>105</v>
      </c>
      <c r="N2437" s="19">
        <v>45696.744027777801</v>
      </c>
    </row>
    <row r="2438" spans="1:14" x14ac:dyDescent="0.3">
      <c r="A2438" s="23" t="str">
        <f>VLOOKUP(C2438,销售员!A:C,3,0)</f>
        <v>陕豫鲁</v>
      </c>
      <c r="B2438" s="29">
        <v>821099</v>
      </c>
      <c r="C2438" s="16" t="s">
        <v>400</v>
      </c>
      <c r="D2438" s="17" t="s">
        <v>2681</v>
      </c>
      <c r="E2438" s="17" t="s">
        <v>4165</v>
      </c>
      <c r="F2438" s="16" t="s">
        <v>2682</v>
      </c>
      <c r="G2438" s="16" t="s">
        <v>2683</v>
      </c>
      <c r="H2438" s="16" t="s">
        <v>2684</v>
      </c>
      <c r="I2438" s="16" t="s">
        <v>4167</v>
      </c>
      <c r="J2438" s="16" t="s">
        <v>79</v>
      </c>
      <c r="K2438" s="16">
        <v>0</v>
      </c>
      <c r="M2438" s="15" t="s">
        <v>105</v>
      </c>
      <c r="N2438" s="19">
        <v>45696.744027777801</v>
      </c>
    </row>
    <row r="2439" spans="1:14" x14ac:dyDescent="0.3">
      <c r="A2439" s="23" t="str">
        <f>VLOOKUP(C2439,销售员!A:C,3,0)</f>
        <v>陕豫鲁</v>
      </c>
      <c r="B2439" s="29">
        <v>821099</v>
      </c>
      <c r="C2439" s="16" t="s">
        <v>400</v>
      </c>
      <c r="D2439" s="17" t="s">
        <v>2681</v>
      </c>
      <c r="E2439" s="17" t="s">
        <v>4165</v>
      </c>
      <c r="F2439" s="16" t="s">
        <v>2682</v>
      </c>
      <c r="G2439" s="16" t="s">
        <v>2683</v>
      </c>
      <c r="H2439" s="16" t="s">
        <v>2684</v>
      </c>
      <c r="I2439" s="16" t="s">
        <v>4161</v>
      </c>
      <c r="J2439" s="16" t="s">
        <v>79</v>
      </c>
      <c r="K2439" s="16">
        <v>138.63238999999999</v>
      </c>
      <c r="M2439" s="15" t="s">
        <v>105</v>
      </c>
      <c r="N2439" s="19">
        <v>45696.744027777801</v>
      </c>
    </row>
    <row r="2440" spans="1:14" x14ac:dyDescent="0.3">
      <c r="A2440" s="23" t="str">
        <f>VLOOKUP(C2440,销售员!A:C,3,0)</f>
        <v>陕豫鲁</v>
      </c>
      <c r="B2440" s="29">
        <v>821099</v>
      </c>
      <c r="C2440" s="16" t="s">
        <v>400</v>
      </c>
      <c r="D2440" s="17" t="s">
        <v>2681</v>
      </c>
      <c r="E2440" s="17" t="s">
        <v>4165</v>
      </c>
      <c r="F2440" s="16" t="s">
        <v>2682</v>
      </c>
      <c r="G2440" s="16" t="s">
        <v>2683</v>
      </c>
      <c r="H2440" s="16" t="s">
        <v>2684</v>
      </c>
      <c r="I2440" s="16" t="s">
        <v>4160</v>
      </c>
      <c r="J2440" s="16" t="s">
        <v>79</v>
      </c>
      <c r="K2440" s="16">
        <v>159.96045000000001</v>
      </c>
      <c r="M2440" s="15" t="s">
        <v>105</v>
      </c>
      <c r="N2440" s="19">
        <v>45696.744027777801</v>
      </c>
    </row>
    <row r="2441" spans="1:14" x14ac:dyDescent="0.3">
      <c r="A2441" s="23" t="str">
        <f>VLOOKUP(C2441,销售员!A:C,3,0)</f>
        <v>沪浙</v>
      </c>
      <c r="B2441" s="29">
        <v>821104</v>
      </c>
      <c r="C2441" s="16" t="s">
        <v>288</v>
      </c>
      <c r="D2441" s="17" t="s">
        <v>2687</v>
      </c>
      <c r="E2441" s="17" t="s">
        <v>4165</v>
      </c>
      <c r="F2441" s="16" t="s">
        <v>2688</v>
      </c>
      <c r="G2441" s="16" t="s">
        <v>2689</v>
      </c>
      <c r="H2441" s="16" t="s">
        <v>2690</v>
      </c>
      <c r="I2441" s="16" t="s">
        <v>4158</v>
      </c>
      <c r="J2441" s="16" t="s">
        <v>79</v>
      </c>
      <c r="K2441" s="16">
        <v>16333.04</v>
      </c>
      <c r="L2441" s="18">
        <v>17597.12</v>
      </c>
      <c r="M2441" s="15" t="s">
        <v>1262</v>
      </c>
      <c r="N2441" s="19">
        <v>45696.757881944402</v>
      </c>
    </row>
    <row r="2442" spans="1:14" x14ac:dyDescent="0.3">
      <c r="A2442" s="23" t="str">
        <f>VLOOKUP(C2442,销售员!A:C,3,0)</f>
        <v>沪浙</v>
      </c>
      <c r="B2442" s="29">
        <v>821104</v>
      </c>
      <c r="C2442" s="16" t="s">
        <v>288</v>
      </c>
      <c r="D2442" s="17" t="s">
        <v>2687</v>
      </c>
      <c r="E2442" s="17" t="s">
        <v>4165</v>
      </c>
      <c r="F2442" s="16" t="s">
        <v>2688</v>
      </c>
      <c r="G2442" s="16" t="s">
        <v>2689</v>
      </c>
      <c r="H2442" s="16" t="s">
        <v>2690</v>
      </c>
      <c r="I2442" s="16" t="s">
        <v>4159</v>
      </c>
      <c r="J2442" s="16" t="s">
        <v>79</v>
      </c>
      <c r="K2442" s="16">
        <v>629.08000000000004</v>
      </c>
      <c r="M2442" s="15" t="s">
        <v>1262</v>
      </c>
      <c r="N2442" s="19">
        <v>45696.757881944402</v>
      </c>
    </row>
    <row r="2443" spans="1:14" x14ac:dyDescent="0.3">
      <c r="A2443" s="23" t="str">
        <f>VLOOKUP(C2443,销售员!A:C,3,0)</f>
        <v>沪浙</v>
      </c>
      <c r="B2443" s="29">
        <v>821104</v>
      </c>
      <c r="C2443" s="16" t="s">
        <v>288</v>
      </c>
      <c r="D2443" s="17" t="s">
        <v>2687</v>
      </c>
      <c r="E2443" s="17" t="s">
        <v>4165</v>
      </c>
      <c r="F2443" s="16" t="s">
        <v>2688</v>
      </c>
      <c r="G2443" s="16" t="s">
        <v>2689</v>
      </c>
      <c r="H2443" s="16" t="s">
        <v>2690</v>
      </c>
      <c r="I2443" s="16" t="s">
        <v>4161</v>
      </c>
      <c r="J2443" s="16" t="s">
        <v>79</v>
      </c>
      <c r="K2443" s="16">
        <v>200.64</v>
      </c>
      <c r="M2443" s="15" t="s">
        <v>1262</v>
      </c>
      <c r="N2443" s="19">
        <v>45696.757881944402</v>
      </c>
    </row>
    <row r="2444" spans="1:14" x14ac:dyDescent="0.3">
      <c r="A2444" s="23" t="str">
        <f>VLOOKUP(C2444,销售员!A:C,3,0)</f>
        <v>沪浙</v>
      </c>
      <c r="B2444" s="29">
        <v>821104</v>
      </c>
      <c r="C2444" s="16" t="s">
        <v>288</v>
      </c>
      <c r="D2444" s="17" t="s">
        <v>2687</v>
      </c>
      <c r="E2444" s="17" t="s">
        <v>4165</v>
      </c>
      <c r="F2444" s="16" t="s">
        <v>2688</v>
      </c>
      <c r="G2444" s="16" t="s">
        <v>2689</v>
      </c>
      <c r="H2444" s="16" t="s">
        <v>2690</v>
      </c>
      <c r="I2444" s="16" t="s">
        <v>4160</v>
      </c>
      <c r="J2444" s="16" t="s">
        <v>79</v>
      </c>
      <c r="K2444" s="16">
        <v>258.39999999999998</v>
      </c>
      <c r="M2444" s="15" t="s">
        <v>1262</v>
      </c>
      <c r="N2444" s="19">
        <v>45696.757881944402</v>
      </c>
    </row>
    <row r="2445" spans="1:14" x14ac:dyDescent="0.3">
      <c r="A2445" s="23" t="str">
        <f>VLOOKUP(C2445,销售员!A:C,3,0)</f>
        <v>沪浙</v>
      </c>
      <c r="B2445" s="29">
        <v>821102</v>
      </c>
      <c r="C2445" s="16" t="s">
        <v>1947</v>
      </c>
      <c r="D2445" s="17" t="s">
        <v>2486</v>
      </c>
      <c r="E2445" s="17" t="s">
        <v>4165</v>
      </c>
      <c r="F2445" s="16" t="s">
        <v>1949</v>
      </c>
      <c r="G2445" s="16" t="s">
        <v>2487</v>
      </c>
      <c r="H2445" s="16" t="s">
        <v>2488</v>
      </c>
      <c r="I2445" s="16" t="s">
        <v>4158</v>
      </c>
      <c r="J2445" s="16" t="s">
        <v>79</v>
      </c>
      <c r="K2445" s="16">
        <v>113742.48</v>
      </c>
      <c r="L2445" s="18">
        <v>158514.56</v>
      </c>
      <c r="M2445" s="15" t="s">
        <v>1262</v>
      </c>
      <c r="N2445" s="19">
        <v>45696.758842592601</v>
      </c>
    </row>
    <row r="2446" spans="1:14" x14ac:dyDescent="0.3">
      <c r="A2446" s="23" t="str">
        <f>VLOOKUP(C2446,销售员!A:C,3,0)</f>
        <v>沪浙</v>
      </c>
      <c r="B2446" s="29">
        <v>821102</v>
      </c>
      <c r="C2446" s="16" t="s">
        <v>1947</v>
      </c>
      <c r="D2446" s="17" t="s">
        <v>2486</v>
      </c>
      <c r="E2446" s="17" t="s">
        <v>4165</v>
      </c>
      <c r="F2446" s="16" t="s">
        <v>1949</v>
      </c>
      <c r="G2446" s="16" t="s">
        <v>2487</v>
      </c>
      <c r="H2446" s="16" t="s">
        <v>2488</v>
      </c>
      <c r="I2446" s="16" t="s">
        <v>4159</v>
      </c>
      <c r="J2446" s="16" t="s">
        <v>79</v>
      </c>
      <c r="K2446" s="16">
        <v>34855.910000000003</v>
      </c>
      <c r="M2446" s="15" t="s">
        <v>1262</v>
      </c>
      <c r="N2446" s="19">
        <v>45696.758842592601</v>
      </c>
    </row>
    <row r="2447" spans="1:14" x14ac:dyDescent="0.3">
      <c r="A2447" s="23" t="str">
        <f>VLOOKUP(C2447,销售员!A:C,3,0)</f>
        <v>沪浙</v>
      </c>
      <c r="B2447" s="29">
        <v>821102</v>
      </c>
      <c r="C2447" s="16" t="s">
        <v>1947</v>
      </c>
      <c r="D2447" s="17" t="s">
        <v>2486</v>
      </c>
      <c r="E2447" s="17" t="s">
        <v>4165</v>
      </c>
      <c r="F2447" s="16" t="s">
        <v>1949</v>
      </c>
      <c r="G2447" s="16" t="s">
        <v>2487</v>
      </c>
      <c r="H2447" s="16" t="s">
        <v>2488</v>
      </c>
      <c r="I2447" s="16" t="s">
        <v>4161</v>
      </c>
      <c r="J2447" s="16" t="s">
        <v>79</v>
      </c>
      <c r="K2447" s="16">
        <v>519.94000000000005</v>
      </c>
      <c r="M2447" s="15" t="s">
        <v>1262</v>
      </c>
      <c r="N2447" s="19">
        <v>45696.758842592601</v>
      </c>
    </row>
    <row r="2448" spans="1:14" x14ac:dyDescent="0.3">
      <c r="A2448" s="23" t="str">
        <f>VLOOKUP(C2448,销售员!A:C,3,0)</f>
        <v>沪浙</v>
      </c>
      <c r="B2448" s="29">
        <v>821102</v>
      </c>
      <c r="C2448" s="16" t="s">
        <v>1947</v>
      </c>
      <c r="D2448" s="17" t="s">
        <v>2486</v>
      </c>
      <c r="E2448" s="17" t="s">
        <v>4165</v>
      </c>
      <c r="F2448" s="16" t="s">
        <v>1949</v>
      </c>
      <c r="G2448" s="16" t="s">
        <v>2487</v>
      </c>
      <c r="H2448" s="16" t="s">
        <v>2488</v>
      </c>
      <c r="I2448" s="16" t="s">
        <v>4160</v>
      </c>
      <c r="J2448" s="16" t="s">
        <v>79</v>
      </c>
      <c r="K2448" s="16">
        <v>2262.96</v>
      </c>
      <c r="M2448" s="15" t="s">
        <v>1262</v>
      </c>
      <c r="N2448" s="19">
        <v>45696.758842592601</v>
      </c>
    </row>
    <row r="2449" spans="1:14" x14ac:dyDescent="0.3">
      <c r="A2449" s="23" t="str">
        <f>VLOOKUP(C2449,销售员!A:C,3,0)</f>
        <v>广深</v>
      </c>
      <c r="B2449" s="29">
        <v>821120</v>
      </c>
      <c r="C2449" s="16" t="s">
        <v>238</v>
      </c>
      <c r="D2449" s="17" t="s">
        <v>2693</v>
      </c>
      <c r="E2449" s="17" t="s">
        <v>4171</v>
      </c>
      <c r="F2449" s="16" t="s">
        <v>2694</v>
      </c>
      <c r="G2449" s="16" t="s">
        <v>2695</v>
      </c>
      <c r="H2449" s="16" t="s">
        <v>2696</v>
      </c>
      <c r="I2449" s="16" t="s">
        <v>4158</v>
      </c>
      <c r="J2449" s="16" t="s">
        <v>79</v>
      </c>
      <c r="K2449" s="16">
        <v>165242.78</v>
      </c>
      <c r="L2449" s="18">
        <v>184373.2</v>
      </c>
      <c r="M2449" s="15" t="s">
        <v>94</v>
      </c>
      <c r="N2449" s="19">
        <v>45698.448356481502</v>
      </c>
    </row>
    <row r="2450" spans="1:14" x14ac:dyDescent="0.3">
      <c r="A2450" s="23" t="str">
        <f>VLOOKUP(C2450,销售员!A:C,3,0)</f>
        <v>广深</v>
      </c>
      <c r="B2450" s="29">
        <v>821120</v>
      </c>
      <c r="C2450" s="16" t="s">
        <v>238</v>
      </c>
      <c r="D2450" s="17" t="s">
        <v>2693</v>
      </c>
      <c r="E2450" s="17" t="s">
        <v>4171</v>
      </c>
      <c r="F2450" s="16" t="s">
        <v>2694</v>
      </c>
      <c r="G2450" s="16" t="s">
        <v>2695</v>
      </c>
      <c r="H2450" s="16" t="s">
        <v>2696</v>
      </c>
      <c r="I2450" s="16" t="s">
        <v>4159</v>
      </c>
      <c r="J2450" s="16" t="s">
        <v>79</v>
      </c>
      <c r="K2450" s="16">
        <v>10916.6</v>
      </c>
      <c r="M2450" s="15" t="s">
        <v>94</v>
      </c>
      <c r="N2450" s="19">
        <v>45698.448356481502</v>
      </c>
    </row>
    <row r="2451" spans="1:14" x14ac:dyDescent="0.3">
      <c r="A2451" s="23" t="str">
        <f>VLOOKUP(C2451,销售员!A:C,3,0)</f>
        <v>广深</v>
      </c>
      <c r="B2451" s="29">
        <v>821120</v>
      </c>
      <c r="C2451" s="16" t="s">
        <v>238</v>
      </c>
      <c r="D2451" s="17" t="s">
        <v>2693</v>
      </c>
      <c r="E2451" s="17" t="s">
        <v>4171</v>
      </c>
      <c r="F2451" s="16" t="s">
        <v>2694</v>
      </c>
      <c r="G2451" s="16" t="s">
        <v>2695</v>
      </c>
      <c r="H2451" s="16" t="s">
        <v>2696</v>
      </c>
      <c r="I2451" s="16" t="s">
        <v>4161</v>
      </c>
      <c r="J2451" s="16" t="s">
        <v>79</v>
      </c>
      <c r="K2451" s="16">
        <v>0</v>
      </c>
      <c r="M2451" s="15" t="s">
        <v>94</v>
      </c>
      <c r="N2451" s="19">
        <v>45698.448356481502</v>
      </c>
    </row>
    <row r="2452" spans="1:14" x14ac:dyDescent="0.3">
      <c r="A2452" s="23" t="str">
        <f>VLOOKUP(C2452,销售员!A:C,3,0)</f>
        <v>广深</v>
      </c>
      <c r="B2452" s="29">
        <v>821120</v>
      </c>
      <c r="C2452" s="16" t="s">
        <v>238</v>
      </c>
      <c r="D2452" s="17" t="s">
        <v>2693</v>
      </c>
      <c r="E2452" s="17" t="s">
        <v>4171</v>
      </c>
      <c r="F2452" s="16" t="s">
        <v>2694</v>
      </c>
      <c r="G2452" s="16" t="s">
        <v>2695</v>
      </c>
      <c r="H2452" s="16" t="s">
        <v>2696</v>
      </c>
      <c r="I2452" s="16" t="s">
        <v>4160</v>
      </c>
      <c r="J2452" s="16" t="s">
        <v>79</v>
      </c>
      <c r="K2452" s="16">
        <v>2682.64</v>
      </c>
      <c r="M2452" s="15" t="s">
        <v>94</v>
      </c>
      <c r="N2452" s="19">
        <v>45698.448356481502</v>
      </c>
    </row>
    <row r="2453" spans="1:14" x14ac:dyDescent="0.3">
      <c r="A2453" s="23" t="str">
        <f>VLOOKUP(C2453,销售员!A:C,3,0)</f>
        <v>福建</v>
      </c>
      <c r="B2453" s="29">
        <v>821143</v>
      </c>
      <c r="C2453" s="16" t="s">
        <v>226</v>
      </c>
      <c r="D2453" s="17" t="s">
        <v>1458</v>
      </c>
      <c r="E2453" s="17" t="s">
        <v>4165</v>
      </c>
      <c r="F2453" s="16" t="s">
        <v>756</v>
      </c>
      <c r="G2453" s="16" t="s">
        <v>1459</v>
      </c>
      <c r="H2453" s="16" t="s">
        <v>1460</v>
      </c>
      <c r="I2453" s="16" t="s">
        <v>4158</v>
      </c>
      <c r="J2453" s="16" t="s">
        <v>79</v>
      </c>
      <c r="K2453" s="16">
        <v>31528.7</v>
      </c>
      <c r="L2453" s="18">
        <v>37164</v>
      </c>
      <c r="M2453" s="15" t="s">
        <v>94</v>
      </c>
      <c r="N2453" s="19">
        <v>45698.449351851901</v>
      </c>
    </row>
    <row r="2454" spans="1:14" x14ac:dyDescent="0.3">
      <c r="A2454" s="23" t="str">
        <f>VLOOKUP(C2454,销售员!A:C,3,0)</f>
        <v>福建</v>
      </c>
      <c r="B2454" s="29">
        <v>821143</v>
      </c>
      <c r="C2454" s="16" t="s">
        <v>226</v>
      </c>
      <c r="D2454" s="17" t="s">
        <v>1458</v>
      </c>
      <c r="E2454" s="17" t="s">
        <v>4165</v>
      </c>
      <c r="F2454" s="16" t="s">
        <v>756</v>
      </c>
      <c r="G2454" s="16" t="s">
        <v>1459</v>
      </c>
      <c r="H2454" s="16" t="s">
        <v>1460</v>
      </c>
      <c r="I2454" s="16" t="s">
        <v>4159</v>
      </c>
      <c r="J2454" s="16" t="s">
        <v>79</v>
      </c>
      <c r="K2454" s="16">
        <v>3034.24</v>
      </c>
      <c r="M2454" s="15" t="s">
        <v>94</v>
      </c>
      <c r="N2454" s="19">
        <v>45698.449351851901</v>
      </c>
    </row>
    <row r="2455" spans="1:14" x14ac:dyDescent="0.3">
      <c r="A2455" s="23" t="str">
        <f>VLOOKUP(C2455,销售员!A:C,3,0)</f>
        <v>福建</v>
      </c>
      <c r="B2455" s="29">
        <v>821143</v>
      </c>
      <c r="C2455" s="16" t="s">
        <v>226</v>
      </c>
      <c r="D2455" s="17" t="s">
        <v>1458</v>
      </c>
      <c r="E2455" s="17" t="s">
        <v>4165</v>
      </c>
      <c r="F2455" s="16" t="s">
        <v>756</v>
      </c>
      <c r="G2455" s="16" t="s">
        <v>1459</v>
      </c>
      <c r="H2455" s="16" t="s">
        <v>1460</v>
      </c>
      <c r="I2455" s="16" t="s">
        <v>4161</v>
      </c>
      <c r="J2455" s="16" t="s">
        <v>79</v>
      </c>
      <c r="K2455" s="16">
        <v>402.32</v>
      </c>
      <c r="M2455" s="15" t="s">
        <v>94</v>
      </c>
      <c r="N2455" s="19">
        <v>45698.449351851901</v>
      </c>
    </row>
    <row r="2456" spans="1:14" x14ac:dyDescent="0.3">
      <c r="A2456" s="23" t="str">
        <f>VLOOKUP(C2456,销售员!A:C,3,0)</f>
        <v>福建</v>
      </c>
      <c r="B2456" s="29">
        <v>821143</v>
      </c>
      <c r="C2456" s="16" t="s">
        <v>226</v>
      </c>
      <c r="D2456" s="17" t="s">
        <v>1458</v>
      </c>
      <c r="E2456" s="17" t="s">
        <v>4165</v>
      </c>
      <c r="F2456" s="16" t="s">
        <v>756</v>
      </c>
      <c r="G2456" s="16" t="s">
        <v>1459</v>
      </c>
      <c r="H2456" s="16" t="s">
        <v>1460</v>
      </c>
      <c r="I2456" s="16" t="s">
        <v>4160</v>
      </c>
      <c r="J2456" s="16" t="s">
        <v>79</v>
      </c>
      <c r="K2456" s="16">
        <v>526.34</v>
      </c>
      <c r="M2456" s="15" t="s">
        <v>94</v>
      </c>
      <c r="N2456" s="19">
        <v>45698.449351851901</v>
      </c>
    </row>
    <row r="2457" spans="1:14" x14ac:dyDescent="0.3">
      <c r="A2457" s="23" t="str">
        <f>VLOOKUP(C2457,销售员!A:C,3,0)</f>
        <v>福建</v>
      </c>
      <c r="B2457" s="29">
        <v>821150</v>
      </c>
      <c r="C2457" s="16" t="s">
        <v>226</v>
      </c>
      <c r="D2457" s="17" t="s">
        <v>1483</v>
      </c>
      <c r="E2457" s="17" t="s">
        <v>4165</v>
      </c>
      <c r="F2457" s="16" t="s">
        <v>756</v>
      </c>
      <c r="G2457" s="16" t="s">
        <v>1484</v>
      </c>
      <c r="H2457" s="16" t="s">
        <v>1485</v>
      </c>
      <c r="I2457" s="16" t="s">
        <v>4158</v>
      </c>
      <c r="J2457" s="16" t="s">
        <v>79</v>
      </c>
      <c r="K2457" s="16">
        <v>38570.019999999997</v>
      </c>
      <c r="L2457" s="18">
        <v>41002.5</v>
      </c>
      <c r="M2457" s="15" t="s">
        <v>94</v>
      </c>
      <c r="N2457" s="19">
        <v>45698.462719907402</v>
      </c>
    </row>
    <row r="2458" spans="1:14" x14ac:dyDescent="0.3">
      <c r="A2458" s="23" t="str">
        <f>VLOOKUP(C2458,销售员!A:C,3,0)</f>
        <v>福建</v>
      </c>
      <c r="B2458" s="29">
        <v>821150</v>
      </c>
      <c r="C2458" s="16" t="s">
        <v>226</v>
      </c>
      <c r="D2458" s="17" t="s">
        <v>1483</v>
      </c>
      <c r="E2458" s="17" t="s">
        <v>4165</v>
      </c>
      <c r="F2458" s="16" t="s">
        <v>756</v>
      </c>
      <c r="G2458" s="16" t="s">
        <v>1484</v>
      </c>
      <c r="H2458" s="16" t="s">
        <v>1485</v>
      </c>
      <c r="I2458" s="16" t="s">
        <v>4159</v>
      </c>
      <c r="J2458" s="16" t="s">
        <v>79</v>
      </c>
      <c r="K2458" s="16">
        <v>0</v>
      </c>
      <c r="M2458" s="15" t="s">
        <v>94</v>
      </c>
      <c r="N2458" s="19">
        <v>45698.462719907402</v>
      </c>
    </row>
    <row r="2459" spans="1:14" x14ac:dyDescent="0.3">
      <c r="A2459" s="23" t="str">
        <f>VLOOKUP(C2459,销售员!A:C,3,0)</f>
        <v>福建</v>
      </c>
      <c r="B2459" s="29">
        <v>821150</v>
      </c>
      <c r="C2459" s="16" t="s">
        <v>226</v>
      </c>
      <c r="D2459" s="17" t="s">
        <v>1483</v>
      </c>
      <c r="E2459" s="17" t="s">
        <v>4165</v>
      </c>
      <c r="F2459" s="16" t="s">
        <v>756</v>
      </c>
      <c r="G2459" s="16" t="s">
        <v>1484</v>
      </c>
      <c r="H2459" s="16" t="s">
        <v>1485</v>
      </c>
      <c r="I2459" s="16" t="s">
        <v>4161</v>
      </c>
      <c r="J2459" s="16" t="s">
        <v>79</v>
      </c>
      <c r="K2459" s="16">
        <v>0</v>
      </c>
      <c r="M2459" s="15" t="s">
        <v>94</v>
      </c>
      <c r="N2459" s="19">
        <v>45698.462719907402</v>
      </c>
    </row>
    <row r="2460" spans="1:14" x14ac:dyDescent="0.3">
      <c r="A2460" s="23" t="str">
        <f>VLOOKUP(C2460,销售员!A:C,3,0)</f>
        <v>福建</v>
      </c>
      <c r="B2460" s="29">
        <v>821150</v>
      </c>
      <c r="C2460" s="16" t="s">
        <v>226</v>
      </c>
      <c r="D2460" s="17" t="s">
        <v>1483</v>
      </c>
      <c r="E2460" s="17" t="s">
        <v>4165</v>
      </c>
      <c r="F2460" s="16" t="s">
        <v>756</v>
      </c>
      <c r="G2460" s="16" t="s">
        <v>1484</v>
      </c>
      <c r="H2460" s="16" t="s">
        <v>1485</v>
      </c>
      <c r="I2460" s="16" t="s">
        <v>4160</v>
      </c>
      <c r="J2460" s="16" t="s">
        <v>79</v>
      </c>
      <c r="K2460" s="16">
        <v>587.36</v>
      </c>
      <c r="M2460" s="15" t="s">
        <v>94</v>
      </c>
      <c r="N2460" s="19">
        <v>45698.462719907402</v>
      </c>
    </row>
    <row r="2461" spans="1:14" x14ac:dyDescent="0.3">
      <c r="A2461" s="23" t="str">
        <f>VLOOKUP(C2461,销售员!A:C,3,0)</f>
        <v>陕豫鲁</v>
      </c>
      <c r="B2461" s="29">
        <v>821147</v>
      </c>
      <c r="C2461" s="16" t="s">
        <v>400</v>
      </c>
      <c r="D2461" s="17" t="s">
        <v>2710</v>
      </c>
      <c r="E2461" s="17" t="s">
        <v>4165</v>
      </c>
      <c r="F2461" s="16" t="s">
        <v>666</v>
      </c>
      <c r="G2461" s="16" t="s">
        <v>2711</v>
      </c>
      <c r="H2461" s="16" t="s">
        <v>2712</v>
      </c>
      <c r="I2461" s="16" t="s">
        <v>4158</v>
      </c>
      <c r="J2461" s="16" t="s">
        <v>79</v>
      </c>
      <c r="K2461" s="16">
        <v>1365274.07</v>
      </c>
      <c r="L2461" s="18">
        <v>1830154.55</v>
      </c>
      <c r="M2461" s="15" t="s">
        <v>105</v>
      </c>
      <c r="N2461" s="19">
        <v>45698.465312499997</v>
      </c>
    </row>
    <row r="2462" spans="1:14" x14ac:dyDescent="0.3">
      <c r="A2462" s="23" t="str">
        <f>VLOOKUP(C2462,销售员!A:C,3,0)</f>
        <v>陕豫鲁</v>
      </c>
      <c r="B2462" s="29">
        <v>821147</v>
      </c>
      <c r="C2462" s="16" t="s">
        <v>400</v>
      </c>
      <c r="D2462" s="17" t="s">
        <v>2710</v>
      </c>
      <c r="E2462" s="17" t="s">
        <v>4165</v>
      </c>
      <c r="F2462" s="16" t="s">
        <v>666</v>
      </c>
      <c r="G2462" s="16" t="s">
        <v>2711</v>
      </c>
      <c r="H2462" s="16" t="s">
        <v>2712</v>
      </c>
      <c r="I2462" s="16" t="s">
        <v>4159</v>
      </c>
      <c r="J2462" s="16" t="s">
        <v>79</v>
      </c>
      <c r="K2462" s="16">
        <v>343704.35</v>
      </c>
      <c r="M2462" s="15" t="s">
        <v>105</v>
      </c>
      <c r="N2462" s="19">
        <v>45698.465312499997</v>
      </c>
    </row>
    <row r="2463" spans="1:14" x14ac:dyDescent="0.3">
      <c r="A2463" s="23" t="str">
        <f>VLOOKUP(C2463,销售员!A:C,3,0)</f>
        <v>陕豫鲁</v>
      </c>
      <c r="B2463" s="29">
        <v>821147</v>
      </c>
      <c r="C2463" s="16" t="s">
        <v>400</v>
      </c>
      <c r="D2463" s="17" t="s">
        <v>2710</v>
      </c>
      <c r="E2463" s="17" t="s">
        <v>4165</v>
      </c>
      <c r="F2463" s="16" t="s">
        <v>666</v>
      </c>
      <c r="G2463" s="16" t="s">
        <v>2711</v>
      </c>
      <c r="H2463" s="16" t="s">
        <v>2712</v>
      </c>
      <c r="I2463" s="16" t="s">
        <v>4161</v>
      </c>
      <c r="J2463" s="16" t="s">
        <v>79</v>
      </c>
      <c r="K2463" s="16">
        <v>12794.4</v>
      </c>
      <c r="M2463" s="15" t="s">
        <v>105</v>
      </c>
      <c r="N2463" s="19">
        <v>45698.465312499997</v>
      </c>
    </row>
    <row r="2464" spans="1:14" x14ac:dyDescent="0.3">
      <c r="A2464" s="23" t="str">
        <f>VLOOKUP(C2464,销售员!A:C,3,0)</f>
        <v>陕豫鲁</v>
      </c>
      <c r="B2464" s="29">
        <v>821147</v>
      </c>
      <c r="C2464" s="16" t="s">
        <v>400</v>
      </c>
      <c r="D2464" s="17" t="s">
        <v>2710</v>
      </c>
      <c r="E2464" s="17" t="s">
        <v>4165</v>
      </c>
      <c r="F2464" s="16" t="s">
        <v>666</v>
      </c>
      <c r="G2464" s="16" t="s">
        <v>2711</v>
      </c>
      <c r="H2464" s="16" t="s">
        <v>2712</v>
      </c>
      <c r="I2464" s="16" t="s">
        <v>4160</v>
      </c>
      <c r="J2464" s="16" t="s">
        <v>79</v>
      </c>
      <c r="K2464" s="16">
        <v>26025.24</v>
      </c>
      <c r="M2464" s="15" t="s">
        <v>105</v>
      </c>
      <c r="N2464" s="19">
        <v>45698.465312499997</v>
      </c>
    </row>
    <row r="2465" spans="1:14" x14ac:dyDescent="0.3">
      <c r="A2465" s="23" t="str">
        <f>VLOOKUP(C2465,销售员!A:C,3,0)</f>
        <v>沪浙</v>
      </c>
      <c r="B2465" s="29">
        <v>821138</v>
      </c>
      <c r="C2465" s="16" t="s">
        <v>604</v>
      </c>
      <c r="D2465" s="17" t="s">
        <v>2517</v>
      </c>
      <c r="E2465" s="17" t="s">
        <v>4165</v>
      </c>
      <c r="F2465" s="16" t="s">
        <v>2255</v>
      </c>
      <c r="G2465" s="16" t="s">
        <v>2518</v>
      </c>
      <c r="H2465" s="16" t="s">
        <v>2519</v>
      </c>
      <c r="I2465" s="16" t="s">
        <v>4158</v>
      </c>
      <c r="J2465" s="16" t="s">
        <v>79</v>
      </c>
      <c r="K2465" s="16">
        <v>57796.94</v>
      </c>
      <c r="L2465" s="18">
        <v>62067.32</v>
      </c>
      <c r="M2465" s="15" t="s">
        <v>1262</v>
      </c>
      <c r="N2465" s="19">
        <v>45698.594259259298</v>
      </c>
    </row>
    <row r="2466" spans="1:14" x14ac:dyDescent="0.3">
      <c r="A2466" s="23" t="str">
        <f>VLOOKUP(C2466,销售员!A:C,3,0)</f>
        <v>沪浙</v>
      </c>
      <c r="B2466" s="29">
        <v>821138</v>
      </c>
      <c r="C2466" s="16" t="s">
        <v>604</v>
      </c>
      <c r="D2466" s="17" t="s">
        <v>2517</v>
      </c>
      <c r="E2466" s="17" t="s">
        <v>4165</v>
      </c>
      <c r="F2466" s="16" t="s">
        <v>2255</v>
      </c>
      <c r="G2466" s="16" t="s">
        <v>2518</v>
      </c>
      <c r="H2466" s="16" t="s">
        <v>2519</v>
      </c>
      <c r="I2466" s="16" t="s">
        <v>4159</v>
      </c>
      <c r="J2466" s="16" t="s">
        <v>79</v>
      </c>
      <c r="K2466" s="16">
        <v>0</v>
      </c>
      <c r="M2466" s="15" t="s">
        <v>1262</v>
      </c>
      <c r="N2466" s="19">
        <v>45698.594259259298</v>
      </c>
    </row>
    <row r="2467" spans="1:14" x14ac:dyDescent="0.3">
      <c r="A2467" s="23" t="str">
        <f>VLOOKUP(C2467,销售员!A:C,3,0)</f>
        <v>沪浙</v>
      </c>
      <c r="B2467" s="29">
        <v>821138</v>
      </c>
      <c r="C2467" s="16" t="s">
        <v>604</v>
      </c>
      <c r="D2467" s="17" t="s">
        <v>2517</v>
      </c>
      <c r="E2467" s="17" t="s">
        <v>4165</v>
      </c>
      <c r="F2467" s="16" t="s">
        <v>2255</v>
      </c>
      <c r="G2467" s="16" t="s">
        <v>2518</v>
      </c>
      <c r="H2467" s="16" t="s">
        <v>2519</v>
      </c>
      <c r="I2467" s="16" t="s">
        <v>4161</v>
      </c>
      <c r="J2467" s="16" t="s">
        <v>79</v>
      </c>
      <c r="K2467" s="16">
        <v>597.24</v>
      </c>
      <c r="M2467" s="15" t="s">
        <v>1262</v>
      </c>
      <c r="N2467" s="19">
        <v>45698.594259259298</v>
      </c>
    </row>
    <row r="2468" spans="1:14" x14ac:dyDescent="0.3">
      <c r="A2468" s="23" t="str">
        <f>VLOOKUP(C2468,销售员!A:C,3,0)</f>
        <v>沪浙</v>
      </c>
      <c r="B2468" s="29">
        <v>821138</v>
      </c>
      <c r="C2468" s="16" t="s">
        <v>604</v>
      </c>
      <c r="D2468" s="17" t="s">
        <v>2517</v>
      </c>
      <c r="E2468" s="17" t="s">
        <v>4165</v>
      </c>
      <c r="F2468" s="16" t="s">
        <v>2255</v>
      </c>
      <c r="G2468" s="16" t="s">
        <v>2518</v>
      </c>
      <c r="H2468" s="16" t="s">
        <v>2519</v>
      </c>
      <c r="I2468" s="16" t="s">
        <v>4160</v>
      </c>
      <c r="J2468" s="16" t="s">
        <v>79</v>
      </c>
      <c r="K2468" s="16">
        <v>880.14</v>
      </c>
      <c r="M2468" s="15" t="s">
        <v>1262</v>
      </c>
      <c r="N2468" s="19">
        <v>45698.594259259298</v>
      </c>
    </row>
    <row r="2469" spans="1:14" x14ac:dyDescent="0.3">
      <c r="A2469" s="23" t="str">
        <f>VLOOKUP(C2469,销售员!A:C,3,0)</f>
        <v>沪浙</v>
      </c>
      <c r="B2469" s="29">
        <v>821160</v>
      </c>
      <c r="C2469" s="16" t="s">
        <v>246</v>
      </c>
      <c r="D2469" s="17" t="s">
        <v>2119</v>
      </c>
      <c r="E2469" s="17" t="s">
        <v>4171</v>
      </c>
      <c r="F2469" s="16" t="s">
        <v>2120</v>
      </c>
      <c r="G2469" s="16" t="s">
        <v>2121</v>
      </c>
      <c r="H2469" s="16" t="s">
        <v>2122</v>
      </c>
      <c r="I2469" s="16" t="s">
        <v>4158</v>
      </c>
      <c r="J2469" s="16" t="s">
        <v>79</v>
      </c>
      <c r="K2469" s="16">
        <v>315643.40999999997</v>
      </c>
      <c r="L2469" s="18">
        <v>348517.64</v>
      </c>
      <c r="M2469" s="15" t="s">
        <v>1262</v>
      </c>
      <c r="N2469" s="19">
        <v>45698.5992708333</v>
      </c>
    </row>
    <row r="2470" spans="1:14" x14ac:dyDescent="0.3">
      <c r="A2470" s="23" t="str">
        <f>VLOOKUP(C2470,销售员!A:C,3,0)</f>
        <v>沪浙</v>
      </c>
      <c r="B2470" s="29">
        <v>821160</v>
      </c>
      <c r="C2470" s="16" t="s">
        <v>246</v>
      </c>
      <c r="D2470" s="17" t="s">
        <v>2119</v>
      </c>
      <c r="E2470" s="17" t="s">
        <v>4171</v>
      </c>
      <c r="F2470" s="16" t="s">
        <v>2120</v>
      </c>
      <c r="G2470" s="16" t="s">
        <v>2121</v>
      </c>
      <c r="H2470" s="16" t="s">
        <v>2122</v>
      </c>
      <c r="I2470" s="16" t="s">
        <v>4159</v>
      </c>
      <c r="J2470" s="16" t="s">
        <v>79</v>
      </c>
      <c r="K2470" s="16">
        <v>17348.02</v>
      </c>
      <c r="M2470" s="15" t="s">
        <v>1262</v>
      </c>
      <c r="N2470" s="19">
        <v>45698.5992708333</v>
      </c>
    </row>
    <row r="2471" spans="1:14" x14ac:dyDescent="0.3">
      <c r="A2471" s="23" t="str">
        <f>VLOOKUP(C2471,销售员!A:C,3,0)</f>
        <v>沪浙</v>
      </c>
      <c r="B2471" s="29">
        <v>821160</v>
      </c>
      <c r="C2471" s="16" t="s">
        <v>246</v>
      </c>
      <c r="D2471" s="17" t="s">
        <v>2119</v>
      </c>
      <c r="E2471" s="17" t="s">
        <v>4171</v>
      </c>
      <c r="F2471" s="16" t="s">
        <v>2120</v>
      </c>
      <c r="G2471" s="16" t="s">
        <v>2121</v>
      </c>
      <c r="H2471" s="16" t="s">
        <v>2122</v>
      </c>
      <c r="I2471" s="16" t="s">
        <v>4161</v>
      </c>
      <c r="J2471" s="16" t="s">
        <v>79</v>
      </c>
      <c r="K2471" s="16">
        <v>0</v>
      </c>
      <c r="M2471" s="15" t="s">
        <v>1262</v>
      </c>
      <c r="N2471" s="19">
        <v>45698.5992708333</v>
      </c>
    </row>
    <row r="2472" spans="1:14" x14ac:dyDescent="0.3">
      <c r="A2472" s="23" t="str">
        <f>VLOOKUP(C2472,销售员!A:C,3,0)</f>
        <v>沪浙</v>
      </c>
      <c r="B2472" s="29">
        <v>821160</v>
      </c>
      <c r="C2472" s="16" t="s">
        <v>246</v>
      </c>
      <c r="D2472" s="17" t="s">
        <v>2119</v>
      </c>
      <c r="E2472" s="17" t="s">
        <v>4171</v>
      </c>
      <c r="F2472" s="16" t="s">
        <v>2120</v>
      </c>
      <c r="G2472" s="16" t="s">
        <v>2121</v>
      </c>
      <c r="H2472" s="16" t="s">
        <v>2122</v>
      </c>
      <c r="I2472" s="16" t="s">
        <v>4160</v>
      </c>
      <c r="J2472" s="16" t="s">
        <v>79</v>
      </c>
      <c r="K2472" s="16">
        <v>5070.54</v>
      </c>
      <c r="M2472" s="15" t="s">
        <v>1262</v>
      </c>
      <c r="N2472" s="19">
        <v>45698.5992708333</v>
      </c>
    </row>
    <row r="2473" spans="1:14" x14ac:dyDescent="0.3">
      <c r="A2473" s="23" t="str">
        <f>VLOOKUP(C2473,销售员!A:C,3,0)</f>
        <v>广深</v>
      </c>
      <c r="B2473" s="29">
        <v>821019</v>
      </c>
      <c r="C2473" s="16" t="s">
        <v>238</v>
      </c>
      <c r="D2473" s="17" t="s">
        <v>2722</v>
      </c>
      <c r="E2473" s="17" t="s">
        <v>4171</v>
      </c>
      <c r="F2473" s="16" t="s">
        <v>2723</v>
      </c>
      <c r="G2473" s="16" t="s">
        <v>2724</v>
      </c>
      <c r="H2473" s="16" t="s">
        <v>2725</v>
      </c>
      <c r="I2473" s="16" t="s">
        <v>4158</v>
      </c>
      <c r="J2473" s="16" t="s">
        <v>79</v>
      </c>
      <c r="K2473" s="16">
        <v>13004734.699999999</v>
      </c>
      <c r="L2473" s="18">
        <v>13875283</v>
      </c>
      <c r="M2473" s="15" t="s">
        <v>94</v>
      </c>
      <c r="N2473" s="19">
        <v>45698.601736111101</v>
      </c>
    </row>
    <row r="2474" spans="1:14" x14ac:dyDescent="0.3">
      <c r="A2474" s="23" t="str">
        <f>VLOOKUP(C2474,销售员!A:C,3,0)</f>
        <v>广深</v>
      </c>
      <c r="B2474" s="29">
        <v>821019</v>
      </c>
      <c r="C2474" s="16" t="s">
        <v>238</v>
      </c>
      <c r="D2474" s="17" t="s">
        <v>2722</v>
      </c>
      <c r="E2474" s="17" t="s">
        <v>4171</v>
      </c>
      <c r="F2474" s="16" t="s">
        <v>2723</v>
      </c>
      <c r="G2474" s="16" t="s">
        <v>2724</v>
      </c>
      <c r="H2474" s="16" t="s">
        <v>2725</v>
      </c>
      <c r="I2474" s="16" t="s">
        <v>4159</v>
      </c>
      <c r="J2474" s="16" t="s">
        <v>79</v>
      </c>
      <c r="K2474" s="16">
        <v>252412.96</v>
      </c>
      <c r="M2474" s="15" t="s">
        <v>94</v>
      </c>
      <c r="N2474" s="19">
        <v>45698.601736111101</v>
      </c>
    </row>
    <row r="2475" spans="1:14" x14ac:dyDescent="0.3">
      <c r="A2475" s="23" t="str">
        <f>VLOOKUP(C2475,销售员!A:C,3,0)</f>
        <v>广深</v>
      </c>
      <c r="B2475" s="29">
        <v>821019</v>
      </c>
      <c r="C2475" s="16" t="s">
        <v>238</v>
      </c>
      <c r="D2475" s="17" t="s">
        <v>2722</v>
      </c>
      <c r="E2475" s="17" t="s">
        <v>4171</v>
      </c>
      <c r="F2475" s="16" t="s">
        <v>2723</v>
      </c>
      <c r="G2475" s="16" t="s">
        <v>2724</v>
      </c>
      <c r="H2475" s="16" t="s">
        <v>2725</v>
      </c>
      <c r="I2475" s="16" t="s">
        <v>4161</v>
      </c>
      <c r="J2475" s="16" t="s">
        <v>79</v>
      </c>
      <c r="K2475" s="16">
        <v>0</v>
      </c>
      <c r="M2475" s="15" t="s">
        <v>94</v>
      </c>
      <c r="N2475" s="19">
        <v>45698.601736111101</v>
      </c>
    </row>
    <row r="2476" spans="1:14" x14ac:dyDescent="0.3">
      <c r="A2476" s="23" t="str">
        <f>VLOOKUP(C2476,销售员!A:C,3,0)</f>
        <v>广深</v>
      </c>
      <c r="B2476" s="29">
        <v>821019</v>
      </c>
      <c r="C2476" s="16" t="s">
        <v>238</v>
      </c>
      <c r="D2476" s="17" t="s">
        <v>2722</v>
      </c>
      <c r="E2476" s="17" t="s">
        <v>4171</v>
      </c>
      <c r="F2476" s="16" t="s">
        <v>2723</v>
      </c>
      <c r="G2476" s="16" t="s">
        <v>2724</v>
      </c>
      <c r="H2476" s="16" t="s">
        <v>2725</v>
      </c>
      <c r="I2476" s="16" t="s">
        <v>4160</v>
      </c>
      <c r="J2476" s="16" t="s">
        <v>79</v>
      </c>
      <c r="K2476" s="16">
        <v>201867.02</v>
      </c>
      <c r="M2476" s="15" t="s">
        <v>94</v>
      </c>
      <c r="N2476" s="19">
        <v>45698.601736111101</v>
      </c>
    </row>
    <row r="2477" spans="1:14" x14ac:dyDescent="0.3">
      <c r="A2477" s="23" t="str">
        <f>VLOOKUP(C2477,销售员!A:C,3,0)</f>
        <v>广深</v>
      </c>
      <c r="B2477" s="29">
        <v>821195</v>
      </c>
      <c r="C2477" s="16" t="s">
        <v>238</v>
      </c>
      <c r="D2477" s="17" t="s">
        <v>2728</v>
      </c>
      <c r="E2477" s="17" t="s">
        <v>4171</v>
      </c>
      <c r="F2477" s="16" t="s">
        <v>2729</v>
      </c>
      <c r="G2477" s="16" t="s">
        <v>2730</v>
      </c>
      <c r="H2477" s="16" t="s">
        <v>2731</v>
      </c>
      <c r="I2477" s="16" t="s">
        <v>4158</v>
      </c>
      <c r="J2477" s="16" t="s">
        <v>79</v>
      </c>
      <c r="K2477" s="16">
        <v>13066.58</v>
      </c>
      <c r="L2477" s="18">
        <v>15084.28</v>
      </c>
      <c r="M2477" s="15" t="s">
        <v>94</v>
      </c>
      <c r="N2477" s="19">
        <v>45698.644675925898</v>
      </c>
    </row>
    <row r="2478" spans="1:14" x14ac:dyDescent="0.3">
      <c r="A2478" s="23" t="str">
        <f>VLOOKUP(C2478,销售员!A:C,3,0)</f>
        <v>广深</v>
      </c>
      <c r="B2478" s="29">
        <v>821195</v>
      </c>
      <c r="C2478" s="16" t="s">
        <v>238</v>
      </c>
      <c r="D2478" s="17" t="s">
        <v>2728</v>
      </c>
      <c r="E2478" s="17" t="s">
        <v>4171</v>
      </c>
      <c r="F2478" s="16" t="s">
        <v>2729</v>
      </c>
      <c r="G2478" s="16" t="s">
        <v>2730</v>
      </c>
      <c r="H2478" s="16" t="s">
        <v>2731</v>
      </c>
      <c r="I2478" s="16" t="s">
        <v>4159</v>
      </c>
      <c r="J2478" s="16" t="s">
        <v>79</v>
      </c>
      <c r="K2478" s="16">
        <v>1345.7</v>
      </c>
      <c r="M2478" s="15" t="s">
        <v>94</v>
      </c>
      <c r="N2478" s="19">
        <v>45698.644675925898</v>
      </c>
    </row>
    <row r="2479" spans="1:14" x14ac:dyDescent="0.3">
      <c r="A2479" s="23" t="str">
        <f>VLOOKUP(C2479,销售员!A:C,3,0)</f>
        <v>广深</v>
      </c>
      <c r="B2479" s="29">
        <v>821195</v>
      </c>
      <c r="C2479" s="16" t="s">
        <v>238</v>
      </c>
      <c r="D2479" s="17" t="s">
        <v>2728</v>
      </c>
      <c r="E2479" s="17" t="s">
        <v>4171</v>
      </c>
      <c r="F2479" s="16" t="s">
        <v>2729</v>
      </c>
      <c r="G2479" s="16" t="s">
        <v>2730</v>
      </c>
      <c r="H2479" s="16" t="s">
        <v>2731</v>
      </c>
      <c r="I2479" s="16" t="s">
        <v>4161</v>
      </c>
      <c r="J2479" s="16" t="s">
        <v>79</v>
      </c>
      <c r="K2479" s="16">
        <v>0</v>
      </c>
      <c r="M2479" s="15" t="s">
        <v>94</v>
      </c>
      <c r="N2479" s="19">
        <v>45698.644675925898</v>
      </c>
    </row>
    <row r="2480" spans="1:14" x14ac:dyDescent="0.3">
      <c r="A2480" s="23" t="str">
        <f>VLOOKUP(C2480,销售员!A:C,3,0)</f>
        <v>广深</v>
      </c>
      <c r="B2480" s="29">
        <v>821195</v>
      </c>
      <c r="C2480" s="16" t="s">
        <v>238</v>
      </c>
      <c r="D2480" s="17" t="s">
        <v>2728</v>
      </c>
      <c r="E2480" s="17" t="s">
        <v>4171</v>
      </c>
      <c r="F2480" s="16" t="s">
        <v>2729</v>
      </c>
      <c r="G2480" s="16" t="s">
        <v>2730</v>
      </c>
      <c r="H2480" s="16" t="s">
        <v>2731</v>
      </c>
      <c r="I2480" s="16" t="s">
        <v>4160</v>
      </c>
      <c r="J2480" s="16" t="s">
        <v>79</v>
      </c>
      <c r="K2480" s="16">
        <v>219.47</v>
      </c>
      <c r="M2480" s="15" t="s">
        <v>94</v>
      </c>
      <c r="N2480" s="19">
        <v>45698.644675925898</v>
      </c>
    </row>
    <row r="2481" spans="1:14" x14ac:dyDescent="0.3">
      <c r="A2481" s="23" t="str">
        <f>VLOOKUP(C2481,销售员!A:C,3,0)</f>
        <v>沪浙</v>
      </c>
      <c r="B2481" s="29">
        <v>821115</v>
      </c>
      <c r="C2481" s="16" t="s">
        <v>708</v>
      </c>
      <c r="D2481" s="17" t="s">
        <v>2732</v>
      </c>
      <c r="E2481" s="17" t="s">
        <v>4165</v>
      </c>
      <c r="F2481" s="16" t="s">
        <v>2733</v>
      </c>
      <c r="G2481" s="16" t="s">
        <v>2734</v>
      </c>
      <c r="H2481" s="16" t="s">
        <v>4240</v>
      </c>
      <c r="I2481" s="16" t="s">
        <v>4158</v>
      </c>
      <c r="J2481" s="16" t="s">
        <v>79</v>
      </c>
      <c r="K2481" s="16">
        <v>907777.94</v>
      </c>
      <c r="L2481" s="18">
        <v>972939.75</v>
      </c>
      <c r="M2481" s="15" t="s">
        <v>1262</v>
      </c>
      <c r="N2481" s="19">
        <v>45698.645833333299</v>
      </c>
    </row>
    <row r="2482" spans="1:14" x14ac:dyDescent="0.3">
      <c r="A2482" s="23" t="str">
        <f>VLOOKUP(C2482,销售员!A:C,3,0)</f>
        <v>沪浙</v>
      </c>
      <c r="B2482" s="29">
        <v>821115</v>
      </c>
      <c r="C2482" s="16" t="s">
        <v>708</v>
      </c>
      <c r="D2482" s="17" t="s">
        <v>2732</v>
      </c>
      <c r="E2482" s="17" t="s">
        <v>4165</v>
      </c>
      <c r="F2482" s="16" t="s">
        <v>2733</v>
      </c>
      <c r="G2482" s="16" t="s">
        <v>2734</v>
      </c>
      <c r="H2482" s="16" t="s">
        <v>4240</v>
      </c>
      <c r="I2482" s="16" t="s">
        <v>4159</v>
      </c>
      <c r="J2482" s="16" t="s">
        <v>79</v>
      </c>
      <c r="K2482" s="16">
        <v>0</v>
      </c>
      <c r="M2482" s="15" t="s">
        <v>1262</v>
      </c>
      <c r="N2482" s="19">
        <v>45698.645833333299</v>
      </c>
    </row>
    <row r="2483" spans="1:14" x14ac:dyDescent="0.3">
      <c r="A2483" s="23" t="str">
        <f>VLOOKUP(C2483,销售员!A:C,3,0)</f>
        <v>沪浙</v>
      </c>
      <c r="B2483" s="29">
        <v>821115</v>
      </c>
      <c r="C2483" s="16" t="s">
        <v>708</v>
      </c>
      <c r="D2483" s="17" t="s">
        <v>2732</v>
      </c>
      <c r="E2483" s="17" t="s">
        <v>4165</v>
      </c>
      <c r="F2483" s="16" t="s">
        <v>2733</v>
      </c>
      <c r="G2483" s="16" t="s">
        <v>2734</v>
      </c>
      <c r="H2483" s="16" t="s">
        <v>4240</v>
      </c>
      <c r="I2483" s="16" t="s">
        <v>4161</v>
      </c>
      <c r="J2483" s="16" t="s">
        <v>79</v>
      </c>
      <c r="K2483" s="16">
        <v>7552.65</v>
      </c>
      <c r="M2483" s="15" t="s">
        <v>1262</v>
      </c>
      <c r="N2483" s="19">
        <v>45698.645833333299</v>
      </c>
    </row>
    <row r="2484" spans="1:14" x14ac:dyDescent="0.3">
      <c r="A2484" s="23" t="str">
        <f>VLOOKUP(C2484,销售员!A:C,3,0)</f>
        <v>沪浙</v>
      </c>
      <c r="B2484" s="29">
        <v>821115</v>
      </c>
      <c r="C2484" s="16" t="s">
        <v>708</v>
      </c>
      <c r="D2484" s="17" t="s">
        <v>2732</v>
      </c>
      <c r="E2484" s="17" t="s">
        <v>4165</v>
      </c>
      <c r="F2484" s="16" t="s">
        <v>2733</v>
      </c>
      <c r="G2484" s="16" t="s">
        <v>2734</v>
      </c>
      <c r="H2484" s="16" t="s">
        <v>4240</v>
      </c>
      <c r="I2484" s="16" t="s">
        <v>4160</v>
      </c>
      <c r="J2484" s="16" t="s">
        <v>79</v>
      </c>
      <c r="K2484" s="16">
        <v>13824.47</v>
      </c>
      <c r="M2484" s="15" t="s">
        <v>1262</v>
      </c>
      <c r="N2484" s="19">
        <v>45698.645833333299</v>
      </c>
    </row>
    <row r="2485" spans="1:14" x14ac:dyDescent="0.3">
      <c r="A2485" s="23" t="str">
        <f>VLOOKUP(C2485,销售员!A:C,3,0)</f>
        <v>沪浙</v>
      </c>
      <c r="B2485" s="29">
        <v>821115</v>
      </c>
      <c r="C2485" s="16" t="s">
        <v>708</v>
      </c>
      <c r="D2485" s="17" t="s">
        <v>2732</v>
      </c>
      <c r="E2485" s="17" t="s">
        <v>4165</v>
      </c>
      <c r="F2485" s="16" t="s">
        <v>2733</v>
      </c>
      <c r="G2485" s="16" t="s">
        <v>2734</v>
      </c>
      <c r="H2485" s="16" t="s">
        <v>4241</v>
      </c>
      <c r="I2485" s="16" t="s">
        <v>4158</v>
      </c>
      <c r="J2485" s="16" t="s">
        <v>79</v>
      </c>
      <c r="K2485" s="16">
        <v>982842.49</v>
      </c>
      <c r="L2485" s="18">
        <v>1057467.97</v>
      </c>
      <c r="M2485" s="15" t="s">
        <v>1262</v>
      </c>
      <c r="N2485" s="19">
        <v>45698.645833333299</v>
      </c>
    </row>
    <row r="2486" spans="1:14" x14ac:dyDescent="0.3">
      <c r="A2486" s="23" t="str">
        <f>VLOOKUP(C2486,销售员!A:C,3,0)</f>
        <v>沪浙</v>
      </c>
      <c r="B2486" s="29">
        <v>821115</v>
      </c>
      <c r="C2486" s="16" t="s">
        <v>708</v>
      </c>
      <c r="D2486" s="17" t="s">
        <v>2732</v>
      </c>
      <c r="E2486" s="17" t="s">
        <v>4165</v>
      </c>
      <c r="F2486" s="16" t="s">
        <v>2733</v>
      </c>
      <c r="G2486" s="16" t="s">
        <v>2734</v>
      </c>
      <c r="H2486" s="16" t="s">
        <v>4241</v>
      </c>
      <c r="I2486" s="16" t="s">
        <v>4159</v>
      </c>
      <c r="J2486" s="16" t="s">
        <v>79</v>
      </c>
      <c r="K2486" s="16">
        <v>0</v>
      </c>
      <c r="M2486" s="15" t="s">
        <v>1262</v>
      </c>
      <c r="N2486" s="19">
        <v>45698.645833333299</v>
      </c>
    </row>
    <row r="2487" spans="1:14" x14ac:dyDescent="0.3">
      <c r="A2487" s="23" t="str">
        <f>VLOOKUP(C2487,销售员!A:C,3,0)</f>
        <v>沪浙</v>
      </c>
      <c r="B2487" s="29">
        <v>821115</v>
      </c>
      <c r="C2487" s="16" t="s">
        <v>708</v>
      </c>
      <c r="D2487" s="17" t="s">
        <v>2732</v>
      </c>
      <c r="E2487" s="17" t="s">
        <v>4165</v>
      </c>
      <c r="F2487" s="16" t="s">
        <v>2733</v>
      </c>
      <c r="G2487" s="16" t="s">
        <v>2734</v>
      </c>
      <c r="H2487" s="16" t="s">
        <v>4241</v>
      </c>
      <c r="I2487" s="16" t="s">
        <v>4161</v>
      </c>
      <c r="J2487" s="16" t="s">
        <v>79</v>
      </c>
      <c r="K2487" s="16">
        <v>12069.88</v>
      </c>
      <c r="M2487" s="15" t="s">
        <v>1262</v>
      </c>
      <c r="N2487" s="19">
        <v>45698.645833333299</v>
      </c>
    </row>
    <row r="2488" spans="1:14" x14ac:dyDescent="0.3">
      <c r="A2488" s="23" t="str">
        <f>VLOOKUP(C2488,销售员!A:C,3,0)</f>
        <v>沪浙</v>
      </c>
      <c r="B2488" s="29">
        <v>821115</v>
      </c>
      <c r="C2488" s="16" t="s">
        <v>708</v>
      </c>
      <c r="D2488" s="17" t="s">
        <v>2732</v>
      </c>
      <c r="E2488" s="17" t="s">
        <v>4165</v>
      </c>
      <c r="F2488" s="16" t="s">
        <v>2733</v>
      </c>
      <c r="G2488" s="16" t="s">
        <v>2734</v>
      </c>
      <c r="H2488" s="16" t="s">
        <v>4241</v>
      </c>
      <c r="I2488" s="16" t="s">
        <v>4160</v>
      </c>
      <c r="J2488" s="16" t="s">
        <v>79</v>
      </c>
      <c r="K2488" s="16">
        <v>14968.48</v>
      </c>
      <c r="M2488" s="15" t="s">
        <v>1262</v>
      </c>
      <c r="N2488" s="19">
        <v>45698.645833333299</v>
      </c>
    </row>
    <row r="2489" spans="1:14" x14ac:dyDescent="0.3">
      <c r="A2489" s="23" t="str">
        <f>VLOOKUP(C2489,销售员!A:C,3,0)</f>
        <v>晋蒙宁</v>
      </c>
      <c r="B2489" s="29">
        <v>821221</v>
      </c>
      <c r="C2489" s="16" t="s">
        <v>362</v>
      </c>
      <c r="D2489" s="17" t="s">
        <v>2739</v>
      </c>
      <c r="E2489" s="17" t="s">
        <v>4165</v>
      </c>
      <c r="F2489" s="16" t="s">
        <v>2740</v>
      </c>
      <c r="G2489" s="16" t="s">
        <v>2741</v>
      </c>
      <c r="H2489" s="16" t="s">
        <v>2742</v>
      </c>
      <c r="I2489" s="16" t="s">
        <v>4166</v>
      </c>
      <c r="J2489" s="16" t="s">
        <v>79</v>
      </c>
      <c r="K2489" s="16">
        <v>128326.26</v>
      </c>
      <c r="L2489" s="18">
        <v>147909.84</v>
      </c>
      <c r="M2489" s="15" t="s">
        <v>127</v>
      </c>
      <c r="N2489" s="19">
        <v>45698.6772569444</v>
      </c>
    </row>
    <row r="2490" spans="1:14" x14ac:dyDescent="0.3">
      <c r="A2490" s="23" t="str">
        <f>VLOOKUP(C2490,销售员!A:C,3,0)</f>
        <v>晋蒙宁</v>
      </c>
      <c r="B2490" s="29">
        <v>821221</v>
      </c>
      <c r="C2490" s="16" t="s">
        <v>362</v>
      </c>
      <c r="D2490" s="17" t="s">
        <v>2739</v>
      </c>
      <c r="E2490" s="17" t="s">
        <v>4165</v>
      </c>
      <c r="F2490" s="16" t="s">
        <v>2740</v>
      </c>
      <c r="G2490" s="16" t="s">
        <v>2741</v>
      </c>
      <c r="H2490" s="16" t="s">
        <v>2742</v>
      </c>
      <c r="I2490" s="16" t="s">
        <v>4167</v>
      </c>
      <c r="J2490" s="16" t="s">
        <v>79</v>
      </c>
      <c r="K2490" s="16">
        <v>9118.64</v>
      </c>
      <c r="M2490" s="15" t="s">
        <v>127</v>
      </c>
      <c r="N2490" s="19">
        <v>45698.6772569444</v>
      </c>
    </row>
    <row r="2491" spans="1:14" x14ac:dyDescent="0.3">
      <c r="A2491" s="23" t="str">
        <f>VLOOKUP(C2491,销售员!A:C,3,0)</f>
        <v>晋蒙宁</v>
      </c>
      <c r="B2491" s="29">
        <v>821221</v>
      </c>
      <c r="C2491" s="16" t="s">
        <v>362</v>
      </c>
      <c r="D2491" s="17" t="s">
        <v>2739</v>
      </c>
      <c r="E2491" s="17" t="s">
        <v>4165</v>
      </c>
      <c r="F2491" s="16" t="s">
        <v>2740</v>
      </c>
      <c r="G2491" s="16" t="s">
        <v>2741</v>
      </c>
      <c r="H2491" s="16" t="s">
        <v>2742</v>
      </c>
      <c r="I2491" s="16" t="s">
        <v>4161</v>
      </c>
      <c r="J2491" s="16" t="s">
        <v>79</v>
      </c>
      <c r="K2491" s="16">
        <v>1668.2413799999999</v>
      </c>
      <c r="M2491" s="15" t="s">
        <v>127</v>
      </c>
      <c r="N2491" s="19">
        <v>45698.6772569444</v>
      </c>
    </row>
    <row r="2492" spans="1:14" x14ac:dyDescent="0.3">
      <c r="A2492" s="23" t="str">
        <f>VLOOKUP(C2492,销售员!A:C,3,0)</f>
        <v>晋蒙宁</v>
      </c>
      <c r="B2492" s="29">
        <v>821221</v>
      </c>
      <c r="C2492" s="16" t="s">
        <v>362</v>
      </c>
      <c r="D2492" s="17" t="s">
        <v>2739</v>
      </c>
      <c r="E2492" s="17" t="s">
        <v>4165</v>
      </c>
      <c r="F2492" s="16" t="s">
        <v>2740</v>
      </c>
      <c r="G2492" s="16" t="s">
        <v>2741</v>
      </c>
      <c r="H2492" s="16" t="s">
        <v>2742</v>
      </c>
      <c r="I2492" s="16" t="s">
        <v>4160</v>
      </c>
      <c r="J2492" s="16" t="s">
        <v>79</v>
      </c>
      <c r="K2492" s="16">
        <v>2061.6734999999999</v>
      </c>
      <c r="M2492" s="15" t="s">
        <v>127</v>
      </c>
      <c r="N2492" s="19">
        <v>45698.6772569444</v>
      </c>
    </row>
    <row r="2493" spans="1:14" x14ac:dyDescent="0.3">
      <c r="A2493" s="23" t="str">
        <f>VLOOKUP(C2493,销售员!A:C,3,0)</f>
        <v>京津冀</v>
      </c>
      <c r="B2493" s="29">
        <v>821242</v>
      </c>
      <c r="C2493" s="16" t="s">
        <v>267</v>
      </c>
      <c r="D2493" s="17" t="s">
        <v>2745</v>
      </c>
      <c r="E2493" s="17" t="s">
        <v>4165</v>
      </c>
      <c r="F2493" s="16" t="s">
        <v>2211</v>
      </c>
      <c r="G2493" s="16" t="s">
        <v>2746</v>
      </c>
      <c r="H2493" s="16" t="s">
        <v>2747</v>
      </c>
      <c r="I2493" s="16" t="s">
        <v>4158</v>
      </c>
      <c r="J2493" s="16" t="s">
        <v>79</v>
      </c>
      <c r="K2493" s="16">
        <v>8432.8799999999992</v>
      </c>
      <c r="L2493" s="18">
        <v>11200.7</v>
      </c>
      <c r="M2493" s="15" t="s">
        <v>127</v>
      </c>
      <c r="N2493" s="19">
        <v>45698.705914351798</v>
      </c>
    </row>
    <row r="2494" spans="1:14" x14ac:dyDescent="0.3">
      <c r="A2494" s="23" t="str">
        <f>VLOOKUP(C2494,销售员!A:C,3,0)</f>
        <v>京津冀</v>
      </c>
      <c r="B2494" s="29">
        <v>821242</v>
      </c>
      <c r="C2494" s="16" t="s">
        <v>267</v>
      </c>
      <c r="D2494" s="17" t="s">
        <v>2745</v>
      </c>
      <c r="E2494" s="17" t="s">
        <v>4165</v>
      </c>
      <c r="F2494" s="16" t="s">
        <v>2211</v>
      </c>
      <c r="G2494" s="16" t="s">
        <v>2746</v>
      </c>
      <c r="H2494" s="16" t="s">
        <v>2747</v>
      </c>
      <c r="I2494" s="16" t="s">
        <v>4159</v>
      </c>
      <c r="J2494" s="16" t="s">
        <v>79</v>
      </c>
      <c r="K2494" s="16">
        <v>2002.48</v>
      </c>
      <c r="M2494" s="15" t="s">
        <v>127</v>
      </c>
      <c r="N2494" s="19">
        <v>45698.705914351798</v>
      </c>
    </row>
    <row r="2495" spans="1:14" x14ac:dyDescent="0.3">
      <c r="A2495" s="23" t="str">
        <f>VLOOKUP(C2495,销售员!A:C,3,0)</f>
        <v>京津冀</v>
      </c>
      <c r="B2495" s="29">
        <v>821242</v>
      </c>
      <c r="C2495" s="16" t="s">
        <v>267</v>
      </c>
      <c r="D2495" s="17" t="s">
        <v>2745</v>
      </c>
      <c r="E2495" s="17" t="s">
        <v>4165</v>
      </c>
      <c r="F2495" s="16" t="s">
        <v>2211</v>
      </c>
      <c r="G2495" s="16" t="s">
        <v>2746</v>
      </c>
      <c r="H2495" s="16" t="s">
        <v>2747</v>
      </c>
      <c r="I2495" s="16" t="s">
        <v>4161</v>
      </c>
      <c r="J2495" s="16" t="s">
        <v>79</v>
      </c>
      <c r="K2495" s="16">
        <v>102.34</v>
      </c>
      <c r="M2495" s="15" t="s">
        <v>127</v>
      </c>
      <c r="N2495" s="19">
        <v>45698.705914351798</v>
      </c>
    </row>
    <row r="2496" spans="1:14" x14ac:dyDescent="0.3">
      <c r="A2496" s="23" t="str">
        <f>VLOOKUP(C2496,销售员!A:C,3,0)</f>
        <v>京津冀</v>
      </c>
      <c r="B2496" s="29">
        <v>821242</v>
      </c>
      <c r="C2496" s="16" t="s">
        <v>267</v>
      </c>
      <c r="D2496" s="17" t="s">
        <v>2745</v>
      </c>
      <c r="E2496" s="17" t="s">
        <v>4165</v>
      </c>
      <c r="F2496" s="16" t="s">
        <v>2211</v>
      </c>
      <c r="G2496" s="16" t="s">
        <v>2746</v>
      </c>
      <c r="H2496" s="16" t="s">
        <v>2747</v>
      </c>
      <c r="I2496" s="16" t="s">
        <v>4160</v>
      </c>
      <c r="J2496" s="16" t="s">
        <v>79</v>
      </c>
      <c r="K2496" s="16">
        <v>158.91999999999999</v>
      </c>
      <c r="M2496" s="15" t="s">
        <v>127</v>
      </c>
      <c r="N2496" s="19">
        <v>45698.705914351798</v>
      </c>
    </row>
    <row r="2497" spans="1:14" x14ac:dyDescent="0.3">
      <c r="A2497" s="23" t="str">
        <f>VLOOKUP(C2497,销售员!A:C,3,0)</f>
        <v>行业业务</v>
      </c>
      <c r="B2497" s="29">
        <v>821265</v>
      </c>
      <c r="C2497" s="16" t="s">
        <v>85</v>
      </c>
      <c r="D2497" s="17" t="s">
        <v>2755</v>
      </c>
      <c r="E2497" s="17" t="s">
        <v>4165</v>
      </c>
      <c r="F2497" s="16" t="s">
        <v>87</v>
      </c>
      <c r="G2497" s="16" t="s">
        <v>2756</v>
      </c>
      <c r="H2497" s="16" t="s">
        <v>2757</v>
      </c>
      <c r="I2497" s="16" t="s">
        <v>4158</v>
      </c>
      <c r="J2497" s="16" t="s">
        <v>79</v>
      </c>
      <c r="K2497" s="16">
        <v>119318.52</v>
      </c>
      <c r="L2497" s="18">
        <v>138452.9</v>
      </c>
      <c r="M2497" s="15" t="s">
        <v>105</v>
      </c>
      <c r="N2497" s="19">
        <v>45698.754490740699</v>
      </c>
    </row>
    <row r="2498" spans="1:14" x14ac:dyDescent="0.3">
      <c r="A2498" s="23" t="str">
        <f>VLOOKUP(C2498,销售员!A:C,3,0)</f>
        <v>行业业务</v>
      </c>
      <c r="B2498" s="29">
        <v>821265</v>
      </c>
      <c r="C2498" s="16" t="s">
        <v>85</v>
      </c>
      <c r="D2498" s="17" t="s">
        <v>2755</v>
      </c>
      <c r="E2498" s="17" t="s">
        <v>4165</v>
      </c>
      <c r="F2498" s="16" t="s">
        <v>87</v>
      </c>
      <c r="G2498" s="16" t="s">
        <v>2756</v>
      </c>
      <c r="H2498" s="16" t="s">
        <v>2757</v>
      </c>
      <c r="I2498" s="16" t="s">
        <v>4159</v>
      </c>
      <c r="J2498" s="16" t="s">
        <v>79</v>
      </c>
      <c r="K2498" s="16">
        <v>9441.36</v>
      </c>
      <c r="M2498" s="15" t="s">
        <v>105</v>
      </c>
      <c r="N2498" s="19">
        <v>45698.754490740699</v>
      </c>
    </row>
    <row r="2499" spans="1:14" x14ac:dyDescent="0.3">
      <c r="A2499" s="23" t="str">
        <f>VLOOKUP(C2499,销售员!A:C,3,0)</f>
        <v>行业业务</v>
      </c>
      <c r="B2499" s="29">
        <v>821265</v>
      </c>
      <c r="C2499" s="16" t="s">
        <v>85</v>
      </c>
      <c r="D2499" s="17" t="s">
        <v>2755</v>
      </c>
      <c r="E2499" s="17" t="s">
        <v>4165</v>
      </c>
      <c r="F2499" s="16" t="s">
        <v>87</v>
      </c>
      <c r="G2499" s="16" t="s">
        <v>2756</v>
      </c>
      <c r="H2499" s="16" t="s">
        <v>2757</v>
      </c>
      <c r="I2499" s="16" t="s">
        <v>4161</v>
      </c>
      <c r="J2499" s="16" t="s">
        <v>79</v>
      </c>
      <c r="K2499" s="16">
        <v>1500.76</v>
      </c>
      <c r="M2499" s="15" t="s">
        <v>105</v>
      </c>
      <c r="N2499" s="19">
        <v>45698.754490740699</v>
      </c>
    </row>
    <row r="2500" spans="1:14" x14ac:dyDescent="0.3">
      <c r="A2500" s="23" t="str">
        <f>VLOOKUP(C2500,销售员!A:C,3,0)</f>
        <v>行业业务</v>
      </c>
      <c r="B2500" s="29">
        <v>821265</v>
      </c>
      <c r="C2500" s="16" t="s">
        <v>85</v>
      </c>
      <c r="D2500" s="17" t="s">
        <v>2755</v>
      </c>
      <c r="E2500" s="17" t="s">
        <v>4165</v>
      </c>
      <c r="F2500" s="16" t="s">
        <v>87</v>
      </c>
      <c r="G2500" s="16" t="s">
        <v>2756</v>
      </c>
      <c r="H2500" s="16" t="s">
        <v>2757</v>
      </c>
      <c r="I2500" s="16" t="s">
        <v>4160</v>
      </c>
      <c r="J2500" s="16" t="s">
        <v>79</v>
      </c>
      <c r="K2500" s="16">
        <v>1961.47</v>
      </c>
      <c r="M2500" s="15" t="s">
        <v>105</v>
      </c>
      <c r="N2500" s="19">
        <v>45698.754490740699</v>
      </c>
    </row>
    <row r="2501" spans="1:14" x14ac:dyDescent="0.3">
      <c r="A2501" s="23" t="str">
        <f>VLOOKUP(C2501,销售员!A:C,3,0)</f>
        <v>晋蒙宁</v>
      </c>
      <c r="B2501" s="29">
        <v>821279</v>
      </c>
      <c r="C2501" s="16" t="s">
        <v>1181</v>
      </c>
      <c r="D2501" s="17" t="s">
        <v>2759</v>
      </c>
      <c r="E2501" s="17" t="s">
        <v>4165</v>
      </c>
      <c r="F2501" s="16" t="s">
        <v>2651</v>
      </c>
      <c r="G2501" s="16" t="s">
        <v>2760</v>
      </c>
      <c r="H2501" s="16" t="s">
        <v>2761</v>
      </c>
      <c r="I2501" s="16" t="s">
        <v>4158</v>
      </c>
      <c r="J2501" s="16" t="s">
        <v>79</v>
      </c>
      <c r="K2501" s="16">
        <v>60571.82</v>
      </c>
      <c r="L2501" s="18">
        <v>65240</v>
      </c>
      <c r="M2501" s="15" t="s">
        <v>127</v>
      </c>
      <c r="N2501" s="19">
        <v>45699.401898148099</v>
      </c>
    </row>
    <row r="2502" spans="1:14" x14ac:dyDescent="0.3">
      <c r="A2502" s="23" t="str">
        <f>VLOOKUP(C2502,销售员!A:C,3,0)</f>
        <v>晋蒙宁</v>
      </c>
      <c r="B2502" s="29">
        <v>821279</v>
      </c>
      <c r="C2502" s="16" t="s">
        <v>1181</v>
      </c>
      <c r="D2502" s="17" t="s">
        <v>2759</v>
      </c>
      <c r="E2502" s="17" t="s">
        <v>4165</v>
      </c>
      <c r="F2502" s="16" t="s">
        <v>2651</v>
      </c>
      <c r="G2502" s="16" t="s">
        <v>2760</v>
      </c>
      <c r="H2502" s="16" t="s">
        <v>2761</v>
      </c>
      <c r="I2502" s="16" t="s">
        <v>4159</v>
      </c>
      <c r="J2502" s="16" t="s">
        <v>79</v>
      </c>
      <c r="K2502" s="16">
        <v>0</v>
      </c>
      <c r="M2502" s="15" t="s">
        <v>127</v>
      </c>
      <c r="N2502" s="19">
        <v>45699.401898148099</v>
      </c>
    </row>
    <row r="2503" spans="1:14" x14ac:dyDescent="0.3">
      <c r="A2503" s="23" t="str">
        <f>VLOOKUP(C2503,销售员!A:C,3,0)</f>
        <v>晋蒙宁</v>
      </c>
      <c r="B2503" s="29">
        <v>821279</v>
      </c>
      <c r="C2503" s="16" t="s">
        <v>1181</v>
      </c>
      <c r="D2503" s="17" t="s">
        <v>2759</v>
      </c>
      <c r="E2503" s="17" t="s">
        <v>4165</v>
      </c>
      <c r="F2503" s="16" t="s">
        <v>2651</v>
      </c>
      <c r="G2503" s="16" t="s">
        <v>2760</v>
      </c>
      <c r="H2503" s="16" t="s">
        <v>2761</v>
      </c>
      <c r="I2503" s="16" t="s">
        <v>4161</v>
      </c>
      <c r="J2503" s="16" t="s">
        <v>79</v>
      </c>
      <c r="K2503" s="16">
        <v>809.96</v>
      </c>
      <c r="M2503" s="15" t="s">
        <v>127</v>
      </c>
      <c r="N2503" s="19">
        <v>45699.401898148099</v>
      </c>
    </row>
    <row r="2504" spans="1:14" x14ac:dyDescent="0.3">
      <c r="A2504" s="23" t="str">
        <f>VLOOKUP(C2504,销售员!A:C,3,0)</f>
        <v>晋蒙宁</v>
      </c>
      <c r="B2504" s="29">
        <v>821279</v>
      </c>
      <c r="C2504" s="16" t="s">
        <v>1181</v>
      </c>
      <c r="D2504" s="17" t="s">
        <v>2759</v>
      </c>
      <c r="E2504" s="17" t="s">
        <v>4165</v>
      </c>
      <c r="F2504" s="16" t="s">
        <v>2651</v>
      </c>
      <c r="G2504" s="16" t="s">
        <v>2760</v>
      </c>
      <c r="H2504" s="16" t="s">
        <v>2761</v>
      </c>
      <c r="I2504" s="16" t="s">
        <v>4160</v>
      </c>
      <c r="J2504" s="16" t="s">
        <v>79</v>
      </c>
      <c r="K2504" s="16">
        <v>922.42</v>
      </c>
      <c r="M2504" s="15" t="s">
        <v>127</v>
      </c>
      <c r="N2504" s="19">
        <v>45699.401898148099</v>
      </c>
    </row>
    <row r="2505" spans="1:14" x14ac:dyDescent="0.3">
      <c r="A2505" s="23" t="str">
        <f>VLOOKUP(C2505,销售员!A:C,3,0)</f>
        <v>鄂赣</v>
      </c>
      <c r="B2505" s="29">
        <v>820345</v>
      </c>
      <c r="C2505" s="16" t="s">
        <v>121</v>
      </c>
      <c r="D2505" s="17" t="s">
        <v>2762</v>
      </c>
      <c r="E2505" s="17" t="s">
        <v>4165</v>
      </c>
      <c r="F2505" s="16" t="s">
        <v>2763</v>
      </c>
      <c r="G2505" s="16" t="s">
        <v>2764</v>
      </c>
      <c r="H2505" s="16" t="s">
        <v>2765</v>
      </c>
      <c r="I2505" s="16" t="s">
        <v>4158</v>
      </c>
      <c r="J2505" s="16" t="s">
        <v>79</v>
      </c>
      <c r="K2505" s="16">
        <v>6149133.3700000001</v>
      </c>
      <c r="L2505" s="18">
        <v>6855180.6200000001</v>
      </c>
      <c r="M2505" s="15" t="s">
        <v>1262</v>
      </c>
      <c r="N2505" s="19">
        <v>45699.403275463003</v>
      </c>
    </row>
    <row r="2506" spans="1:14" x14ac:dyDescent="0.3">
      <c r="A2506" s="23" t="str">
        <f>VLOOKUP(C2506,销售员!A:C,3,0)</f>
        <v>鄂赣</v>
      </c>
      <c r="B2506" s="29">
        <v>820345</v>
      </c>
      <c r="C2506" s="16" t="s">
        <v>121</v>
      </c>
      <c r="D2506" s="17" t="s">
        <v>2762</v>
      </c>
      <c r="E2506" s="17" t="s">
        <v>4165</v>
      </c>
      <c r="F2506" s="16" t="s">
        <v>2763</v>
      </c>
      <c r="G2506" s="16" t="s">
        <v>2764</v>
      </c>
      <c r="H2506" s="16" t="s">
        <v>2765</v>
      </c>
      <c r="I2506" s="16" t="s">
        <v>4159</v>
      </c>
      <c r="J2506" s="16" t="s">
        <v>79</v>
      </c>
      <c r="K2506" s="16">
        <v>230488.18</v>
      </c>
      <c r="M2506" s="15" t="s">
        <v>1262</v>
      </c>
      <c r="N2506" s="19">
        <v>45699.403275463003</v>
      </c>
    </row>
    <row r="2507" spans="1:14" x14ac:dyDescent="0.3">
      <c r="A2507" s="23" t="str">
        <f>VLOOKUP(C2507,销售员!A:C,3,0)</f>
        <v>鄂赣</v>
      </c>
      <c r="B2507" s="29">
        <v>820345</v>
      </c>
      <c r="C2507" s="16" t="s">
        <v>121</v>
      </c>
      <c r="D2507" s="17" t="s">
        <v>2762</v>
      </c>
      <c r="E2507" s="17" t="s">
        <v>4165</v>
      </c>
      <c r="F2507" s="16" t="s">
        <v>2763</v>
      </c>
      <c r="G2507" s="16" t="s">
        <v>2764</v>
      </c>
      <c r="H2507" s="16" t="s">
        <v>2765</v>
      </c>
      <c r="I2507" s="16" t="s">
        <v>4161</v>
      </c>
      <c r="J2507" s="16" t="s">
        <v>79</v>
      </c>
      <c r="K2507" s="16">
        <v>70361.72</v>
      </c>
      <c r="M2507" s="15" t="s">
        <v>1262</v>
      </c>
      <c r="N2507" s="19">
        <v>45699.403275463003</v>
      </c>
    </row>
    <row r="2508" spans="1:14" x14ac:dyDescent="0.3">
      <c r="A2508" s="23" t="str">
        <f>VLOOKUP(C2508,销售员!A:C,3,0)</f>
        <v>鄂赣</v>
      </c>
      <c r="B2508" s="29">
        <v>820345</v>
      </c>
      <c r="C2508" s="16" t="s">
        <v>121</v>
      </c>
      <c r="D2508" s="17" t="s">
        <v>2762</v>
      </c>
      <c r="E2508" s="17" t="s">
        <v>4165</v>
      </c>
      <c r="F2508" s="16" t="s">
        <v>2763</v>
      </c>
      <c r="G2508" s="16" t="s">
        <v>2764</v>
      </c>
      <c r="H2508" s="16" t="s">
        <v>2765</v>
      </c>
      <c r="I2508" s="16" t="s">
        <v>4160</v>
      </c>
      <c r="J2508" s="16" t="s">
        <v>79</v>
      </c>
      <c r="K2508" s="16">
        <v>97158.54</v>
      </c>
      <c r="M2508" s="15" t="s">
        <v>1262</v>
      </c>
      <c r="N2508" s="19">
        <v>45699.403275463003</v>
      </c>
    </row>
    <row r="2509" spans="1:14" x14ac:dyDescent="0.3">
      <c r="A2509" s="23" t="str">
        <f>VLOOKUP(C2509,销售员!A:C,3,0)</f>
        <v>福建</v>
      </c>
      <c r="B2509" s="29">
        <v>821291</v>
      </c>
      <c r="C2509" s="16" t="s">
        <v>226</v>
      </c>
      <c r="D2509" s="17" t="s">
        <v>2771</v>
      </c>
      <c r="E2509" s="17" t="s">
        <v>4165</v>
      </c>
      <c r="F2509" s="16" t="s">
        <v>756</v>
      </c>
      <c r="G2509" s="16" t="s">
        <v>2772</v>
      </c>
      <c r="H2509" s="16" t="s">
        <v>2773</v>
      </c>
      <c r="I2509" s="16" t="s">
        <v>4158</v>
      </c>
      <c r="J2509" s="16" t="s">
        <v>79</v>
      </c>
      <c r="K2509" s="16">
        <v>134927.63</v>
      </c>
      <c r="L2509" s="18">
        <v>149120.25</v>
      </c>
      <c r="M2509" s="15" t="s">
        <v>94</v>
      </c>
      <c r="N2509" s="19">
        <v>45699.431018518502</v>
      </c>
    </row>
    <row r="2510" spans="1:14" x14ac:dyDescent="0.3">
      <c r="A2510" s="23" t="str">
        <f>VLOOKUP(C2510,销售员!A:C,3,0)</f>
        <v>福建</v>
      </c>
      <c r="B2510" s="29">
        <v>821291</v>
      </c>
      <c r="C2510" s="16" t="s">
        <v>226</v>
      </c>
      <c r="D2510" s="17" t="s">
        <v>2771</v>
      </c>
      <c r="E2510" s="17" t="s">
        <v>4165</v>
      </c>
      <c r="F2510" s="16" t="s">
        <v>756</v>
      </c>
      <c r="G2510" s="16" t="s">
        <v>2772</v>
      </c>
      <c r="H2510" s="16" t="s">
        <v>2773</v>
      </c>
      <c r="I2510" s="16" t="s">
        <v>4159</v>
      </c>
      <c r="J2510" s="16" t="s">
        <v>79</v>
      </c>
      <c r="K2510" s="16">
        <v>3945.74</v>
      </c>
      <c r="M2510" s="15" t="s">
        <v>94</v>
      </c>
      <c r="N2510" s="19">
        <v>45699.431018518502</v>
      </c>
    </row>
    <row r="2511" spans="1:14" x14ac:dyDescent="0.3">
      <c r="A2511" s="23" t="str">
        <f>VLOOKUP(C2511,销售员!A:C,3,0)</f>
        <v>福建</v>
      </c>
      <c r="B2511" s="29">
        <v>821291</v>
      </c>
      <c r="C2511" s="16" t="s">
        <v>226</v>
      </c>
      <c r="D2511" s="17" t="s">
        <v>2771</v>
      </c>
      <c r="E2511" s="17" t="s">
        <v>4165</v>
      </c>
      <c r="F2511" s="16" t="s">
        <v>756</v>
      </c>
      <c r="G2511" s="16" t="s">
        <v>2772</v>
      </c>
      <c r="H2511" s="16" t="s">
        <v>2773</v>
      </c>
      <c r="I2511" s="16" t="s">
        <v>4161</v>
      </c>
      <c r="J2511" s="16" t="s">
        <v>79</v>
      </c>
      <c r="K2511" s="16">
        <v>1421.42</v>
      </c>
      <c r="M2511" s="15" t="s">
        <v>94</v>
      </c>
      <c r="N2511" s="19">
        <v>45699.431018518502</v>
      </c>
    </row>
    <row r="2512" spans="1:14" x14ac:dyDescent="0.3">
      <c r="A2512" s="23" t="str">
        <f>VLOOKUP(C2512,销售员!A:C,3,0)</f>
        <v>福建</v>
      </c>
      <c r="B2512" s="29">
        <v>821291</v>
      </c>
      <c r="C2512" s="16" t="s">
        <v>226</v>
      </c>
      <c r="D2512" s="17" t="s">
        <v>2771</v>
      </c>
      <c r="E2512" s="17" t="s">
        <v>4165</v>
      </c>
      <c r="F2512" s="16" t="s">
        <v>756</v>
      </c>
      <c r="G2512" s="16" t="s">
        <v>2772</v>
      </c>
      <c r="H2512" s="16" t="s">
        <v>2773</v>
      </c>
      <c r="I2512" s="16" t="s">
        <v>4160</v>
      </c>
      <c r="J2512" s="16" t="s">
        <v>79</v>
      </c>
      <c r="K2512" s="16">
        <v>2114.9299999999998</v>
      </c>
      <c r="M2512" s="15" t="s">
        <v>94</v>
      </c>
      <c r="N2512" s="19">
        <v>45699.431018518502</v>
      </c>
    </row>
    <row r="2513" spans="1:14" x14ac:dyDescent="0.3">
      <c r="A2513" s="23" t="str">
        <f>VLOOKUP(C2513,销售员!A:C,3,0)</f>
        <v>黑吉辽</v>
      </c>
      <c r="B2513" s="29">
        <v>821169</v>
      </c>
      <c r="C2513" s="16" t="s">
        <v>569</v>
      </c>
      <c r="D2513" s="17" t="s">
        <v>2560</v>
      </c>
      <c r="E2513" s="17" t="s">
        <v>4171</v>
      </c>
      <c r="F2513" s="16" t="s">
        <v>2561</v>
      </c>
      <c r="G2513" s="16" t="s">
        <v>2562</v>
      </c>
      <c r="H2513" s="16" t="s">
        <v>4212</v>
      </c>
      <c r="I2513" s="16" t="s">
        <v>4158</v>
      </c>
      <c r="J2513" s="16" t="s">
        <v>79</v>
      </c>
      <c r="K2513" s="16">
        <v>2483726.0299999998</v>
      </c>
      <c r="L2513" s="18">
        <v>2742852.09</v>
      </c>
      <c r="M2513" s="15" t="s">
        <v>127</v>
      </c>
      <c r="N2513" s="19">
        <v>45699.436365740701</v>
      </c>
    </row>
    <row r="2514" spans="1:14" x14ac:dyDescent="0.3">
      <c r="A2514" s="23" t="str">
        <f>VLOOKUP(C2514,销售员!A:C,3,0)</f>
        <v>黑吉辽</v>
      </c>
      <c r="B2514" s="29">
        <v>821169</v>
      </c>
      <c r="C2514" s="16" t="s">
        <v>569</v>
      </c>
      <c r="D2514" s="17" t="s">
        <v>2560</v>
      </c>
      <c r="E2514" s="17" t="s">
        <v>4171</v>
      </c>
      <c r="F2514" s="16" t="s">
        <v>2561</v>
      </c>
      <c r="G2514" s="16" t="s">
        <v>2562</v>
      </c>
      <c r="H2514" s="16" t="s">
        <v>4212</v>
      </c>
      <c r="I2514" s="16" t="s">
        <v>4159</v>
      </c>
      <c r="J2514" s="16" t="s">
        <v>79</v>
      </c>
      <c r="K2514" s="16">
        <v>136929.82</v>
      </c>
      <c r="M2514" s="15" t="s">
        <v>127</v>
      </c>
      <c r="N2514" s="19">
        <v>45699.436365740701</v>
      </c>
    </row>
    <row r="2515" spans="1:14" x14ac:dyDescent="0.3">
      <c r="A2515" s="23" t="str">
        <f>VLOOKUP(C2515,销售员!A:C,3,0)</f>
        <v>黑吉辽</v>
      </c>
      <c r="B2515" s="29">
        <v>821169</v>
      </c>
      <c r="C2515" s="16" t="s">
        <v>569</v>
      </c>
      <c r="D2515" s="17" t="s">
        <v>2560</v>
      </c>
      <c r="E2515" s="17" t="s">
        <v>4171</v>
      </c>
      <c r="F2515" s="16" t="s">
        <v>2561</v>
      </c>
      <c r="G2515" s="16" t="s">
        <v>2562</v>
      </c>
      <c r="H2515" s="16" t="s">
        <v>4212</v>
      </c>
      <c r="I2515" s="16" t="s">
        <v>4161</v>
      </c>
      <c r="J2515" s="16" t="s">
        <v>79</v>
      </c>
      <c r="K2515" s="16">
        <v>0</v>
      </c>
      <c r="M2515" s="15" t="s">
        <v>127</v>
      </c>
      <c r="N2515" s="19">
        <v>45699.436365740701</v>
      </c>
    </row>
    <row r="2516" spans="1:14" x14ac:dyDescent="0.3">
      <c r="A2516" s="23" t="str">
        <f>VLOOKUP(C2516,销售员!A:C,3,0)</f>
        <v>黑吉辽</v>
      </c>
      <c r="B2516" s="29">
        <v>821169</v>
      </c>
      <c r="C2516" s="16" t="s">
        <v>569</v>
      </c>
      <c r="D2516" s="17" t="s">
        <v>2560</v>
      </c>
      <c r="E2516" s="17" t="s">
        <v>4171</v>
      </c>
      <c r="F2516" s="16" t="s">
        <v>2561</v>
      </c>
      <c r="G2516" s="16" t="s">
        <v>2562</v>
      </c>
      <c r="H2516" s="16" t="s">
        <v>4212</v>
      </c>
      <c r="I2516" s="16" t="s">
        <v>4160</v>
      </c>
      <c r="J2516" s="16" t="s">
        <v>79</v>
      </c>
      <c r="K2516" s="16">
        <v>39908.03</v>
      </c>
      <c r="M2516" s="15" t="s">
        <v>127</v>
      </c>
      <c r="N2516" s="19">
        <v>45699.436365740701</v>
      </c>
    </row>
    <row r="2517" spans="1:14" x14ac:dyDescent="0.3">
      <c r="A2517" s="23" t="str">
        <f>VLOOKUP(C2517,销售员!A:C,3,0)</f>
        <v>黑吉辽</v>
      </c>
      <c r="B2517" s="29">
        <v>821169</v>
      </c>
      <c r="C2517" s="16" t="s">
        <v>569</v>
      </c>
      <c r="D2517" s="17" t="s">
        <v>2560</v>
      </c>
      <c r="E2517" s="17" t="s">
        <v>4171</v>
      </c>
      <c r="F2517" s="16" t="s">
        <v>2561</v>
      </c>
      <c r="G2517" s="16" t="s">
        <v>2562</v>
      </c>
      <c r="H2517" s="16" t="s">
        <v>4213</v>
      </c>
      <c r="I2517" s="16" t="s">
        <v>4158</v>
      </c>
      <c r="J2517" s="16" t="s">
        <v>79</v>
      </c>
      <c r="K2517" s="16">
        <v>1348752.8</v>
      </c>
      <c r="L2517" s="18">
        <v>1482370.94</v>
      </c>
      <c r="M2517" s="15" t="s">
        <v>127</v>
      </c>
      <c r="N2517" s="19">
        <v>45699.436365740701</v>
      </c>
    </row>
    <row r="2518" spans="1:14" x14ac:dyDescent="0.3">
      <c r="A2518" s="23" t="str">
        <f>VLOOKUP(C2518,销售员!A:C,3,0)</f>
        <v>黑吉辽</v>
      </c>
      <c r="B2518" s="29">
        <v>821169</v>
      </c>
      <c r="C2518" s="16" t="s">
        <v>569</v>
      </c>
      <c r="D2518" s="17" t="s">
        <v>2560</v>
      </c>
      <c r="E2518" s="17" t="s">
        <v>4171</v>
      </c>
      <c r="F2518" s="16" t="s">
        <v>2561</v>
      </c>
      <c r="G2518" s="16" t="s">
        <v>2562</v>
      </c>
      <c r="H2518" s="16" t="s">
        <v>4213</v>
      </c>
      <c r="I2518" s="16" t="s">
        <v>4159</v>
      </c>
      <c r="J2518" s="16" t="s">
        <v>79</v>
      </c>
      <c r="K2518" s="16">
        <v>67577.22</v>
      </c>
      <c r="M2518" s="15" t="s">
        <v>127</v>
      </c>
      <c r="N2518" s="19">
        <v>45699.436365740701</v>
      </c>
    </row>
    <row r="2519" spans="1:14" x14ac:dyDescent="0.3">
      <c r="A2519" s="23" t="str">
        <f>VLOOKUP(C2519,销售员!A:C,3,0)</f>
        <v>黑吉辽</v>
      </c>
      <c r="B2519" s="29">
        <v>821169</v>
      </c>
      <c r="C2519" s="16" t="s">
        <v>569</v>
      </c>
      <c r="D2519" s="17" t="s">
        <v>2560</v>
      </c>
      <c r="E2519" s="17" t="s">
        <v>4171</v>
      </c>
      <c r="F2519" s="16" t="s">
        <v>2561</v>
      </c>
      <c r="G2519" s="16" t="s">
        <v>2562</v>
      </c>
      <c r="H2519" s="16" t="s">
        <v>4213</v>
      </c>
      <c r="I2519" s="16" t="s">
        <v>4161</v>
      </c>
      <c r="J2519" s="16" t="s">
        <v>79</v>
      </c>
      <c r="K2519" s="16">
        <v>0</v>
      </c>
      <c r="M2519" s="15" t="s">
        <v>127</v>
      </c>
      <c r="N2519" s="19">
        <v>45699.436365740701</v>
      </c>
    </row>
    <row r="2520" spans="1:14" x14ac:dyDescent="0.3">
      <c r="A2520" s="23" t="str">
        <f>VLOOKUP(C2520,销售员!A:C,3,0)</f>
        <v>黑吉辽</v>
      </c>
      <c r="B2520" s="29">
        <v>821169</v>
      </c>
      <c r="C2520" s="16" t="s">
        <v>569</v>
      </c>
      <c r="D2520" s="17" t="s">
        <v>2560</v>
      </c>
      <c r="E2520" s="17" t="s">
        <v>4171</v>
      </c>
      <c r="F2520" s="16" t="s">
        <v>2561</v>
      </c>
      <c r="G2520" s="16" t="s">
        <v>2562</v>
      </c>
      <c r="H2520" s="16" t="s">
        <v>4213</v>
      </c>
      <c r="I2520" s="16" t="s">
        <v>4160</v>
      </c>
      <c r="J2520" s="16" t="s">
        <v>79</v>
      </c>
      <c r="K2520" s="16">
        <v>21568.400000000001</v>
      </c>
      <c r="M2520" s="15" t="s">
        <v>127</v>
      </c>
      <c r="N2520" s="19">
        <v>45699.436365740701</v>
      </c>
    </row>
    <row r="2521" spans="1:14" x14ac:dyDescent="0.3">
      <c r="A2521" s="23" t="str">
        <f>VLOOKUP(C2521,销售员!A:C,3,0)</f>
        <v>福建</v>
      </c>
      <c r="B2521" s="29">
        <v>821204</v>
      </c>
      <c r="C2521" s="16" t="s">
        <v>638</v>
      </c>
      <c r="D2521" s="17" t="s">
        <v>1577</v>
      </c>
      <c r="E2521" s="17" t="s">
        <v>4165</v>
      </c>
      <c r="F2521" s="16" t="s">
        <v>1578</v>
      </c>
      <c r="G2521" s="16" t="s">
        <v>1579</v>
      </c>
      <c r="H2521" s="16" t="s">
        <v>1580</v>
      </c>
      <c r="I2521" s="16" t="s">
        <v>4158</v>
      </c>
      <c r="J2521" s="16" t="s">
        <v>79</v>
      </c>
      <c r="K2521" s="16">
        <v>1523665.2</v>
      </c>
      <c r="L2521" s="18">
        <v>2072327.04</v>
      </c>
      <c r="M2521" s="15" t="s">
        <v>94</v>
      </c>
      <c r="N2521" s="19">
        <v>45699.438078703701</v>
      </c>
    </row>
    <row r="2522" spans="1:14" x14ac:dyDescent="0.3">
      <c r="A2522" s="23" t="str">
        <f>VLOOKUP(C2522,销售员!A:C,3,0)</f>
        <v>福建</v>
      </c>
      <c r="B2522" s="29">
        <v>821204</v>
      </c>
      <c r="C2522" s="16" t="s">
        <v>638</v>
      </c>
      <c r="D2522" s="17" t="s">
        <v>1577</v>
      </c>
      <c r="E2522" s="17" t="s">
        <v>4165</v>
      </c>
      <c r="F2522" s="16" t="s">
        <v>1578</v>
      </c>
      <c r="G2522" s="16" t="s">
        <v>1579</v>
      </c>
      <c r="H2522" s="16" t="s">
        <v>1580</v>
      </c>
      <c r="I2522" s="16" t="s">
        <v>4159</v>
      </c>
      <c r="J2522" s="16" t="s">
        <v>79</v>
      </c>
      <c r="K2522" s="16">
        <v>411804.41</v>
      </c>
      <c r="M2522" s="15" t="s">
        <v>94</v>
      </c>
      <c r="N2522" s="19">
        <v>45699.438078703701</v>
      </c>
    </row>
    <row r="2523" spans="1:14" x14ac:dyDescent="0.3">
      <c r="A2523" s="23" t="str">
        <f>VLOOKUP(C2523,销售员!A:C,3,0)</f>
        <v>福建</v>
      </c>
      <c r="B2523" s="29">
        <v>821204</v>
      </c>
      <c r="C2523" s="16" t="s">
        <v>638</v>
      </c>
      <c r="D2523" s="17" t="s">
        <v>1577</v>
      </c>
      <c r="E2523" s="17" t="s">
        <v>4165</v>
      </c>
      <c r="F2523" s="16" t="s">
        <v>1578</v>
      </c>
      <c r="G2523" s="16" t="s">
        <v>1579</v>
      </c>
      <c r="H2523" s="16" t="s">
        <v>1580</v>
      </c>
      <c r="I2523" s="16" t="s">
        <v>4161</v>
      </c>
      <c r="J2523" s="16" t="s">
        <v>79</v>
      </c>
      <c r="K2523" s="16">
        <v>14198.64</v>
      </c>
      <c r="M2523" s="15" t="s">
        <v>94</v>
      </c>
      <c r="N2523" s="19">
        <v>45699.438078703701</v>
      </c>
    </row>
    <row r="2524" spans="1:14" x14ac:dyDescent="0.3">
      <c r="A2524" s="23" t="str">
        <f>VLOOKUP(C2524,销售员!A:C,3,0)</f>
        <v>福建</v>
      </c>
      <c r="B2524" s="29">
        <v>821204</v>
      </c>
      <c r="C2524" s="16" t="s">
        <v>638</v>
      </c>
      <c r="D2524" s="17" t="s">
        <v>1577</v>
      </c>
      <c r="E2524" s="17" t="s">
        <v>4165</v>
      </c>
      <c r="F2524" s="16" t="s">
        <v>1578</v>
      </c>
      <c r="G2524" s="16" t="s">
        <v>1579</v>
      </c>
      <c r="H2524" s="16" t="s">
        <v>1580</v>
      </c>
      <c r="I2524" s="16" t="s">
        <v>4160</v>
      </c>
      <c r="J2524" s="16" t="s">
        <v>79</v>
      </c>
      <c r="K2524" s="16">
        <v>29476</v>
      </c>
      <c r="M2524" s="15" t="s">
        <v>94</v>
      </c>
      <c r="N2524" s="19">
        <v>45699.438078703701</v>
      </c>
    </row>
    <row r="2525" spans="1:14" x14ac:dyDescent="0.3">
      <c r="A2525" s="23" t="str">
        <f>VLOOKUP(C2525,销售员!A:C,3,0)</f>
        <v>沪浙</v>
      </c>
      <c r="B2525" s="29">
        <v>821305</v>
      </c>
      <c r="C2525" s="16" t="s">
        <v>157</v>
      </c>
      <c r="D2525" s="17" t="s">
        <v>2777</v>
      </c>
      <c r="E2525" s="17" t="s">
        <v>4165</v>
      </c>
      <c r="F2525" s="16" t="s">
        <v>159</v>
      </c>
      <c r="G2525" s="16" t="s">
        <v>2778</v>
      </c>
      <c r="H2525" s="16" t="s">
        <v>2779</v>
      </c>
      <c r="I2525" s="16" t="s">
        <v>4158</v>
      </c>
      <c r="J2525" s="16" t="s">
        <v>79</v>
      </c>
      <c r="K2525" s="16">
        <v>16356.24</v>
      </c>
      <c r="L2525" s="18">
        <v>18662.240000000002</v>
      </c>
      <c r="M2525" s="15" t="s">
        <v>1262</v>
      </c>
      <c r="N2525" s="19">
        <v>45699.490462962996</v>
      </c>
    </row>
    <row r="2526" spans="1:14" x14ac:dyDescent="0.3">
      <c r="A2526" s="23" t="str">
        <f>VLOOKUP(C2526,销售员!A:C,3,0)</f>
        <v>沪浙</v>
      </c>
      <c r="B2526" s="29">
        <v>821305</v>
      </c>
      <c r="C2526" s="16" t="s">
        <v>157</v>
      </c>
      <c r="D2526" s="17" t="s">
        <v>2777</v>
      </c>
      <c r="E2526" s="17" t="s">
        <v>4165</v>
      </c>
      <c r="F2526" s="16" t="s">
        <v>159</v>
      </c>
      <c r="G2526" s="16" t="s">
        <v>2778</v>
      </c>
      <c r="H2526" s="16" t="s">
        <v>2779</v>
      </c>
      <c r="I2526" s="16" t="s">
        <v>4159</v>
      </c>
      <c r="J2526" s="16" t="s">
        <v>79</v>
      </c>
      <c r="K2526" s="16">
        <v>983.42</v>
      </c>
      <c r="M2526" s="15" t="s">
        <v>1262</v>
      </c>
      <c r="N2526" s="19">
        <v>45699.490462962996</v>
      </c>
    </row>
    <row r="2527" spans="1:14" x14ac:dyDescent="0.3">
      <c r="A2527" s="23" t="str">
        <f>VLOOKUP(C2527,销售员!A:C,3,0)</f>
        <v>沪浙</v>
      </c>
      <c r="B2527" s="29">
        <v>821305</v>
      </c>
      <c r="C2527" s="16" t="s">
        <v>157</v>
      </c>
      <c r="D2527" s="17" t="s">
        <v>2777</v>
      </c>
      <c r="E2527" s="17" t="s">
        <v>4165</v>
      </c>
      <c r="F2527" s="16" t="s">
        <v>159</v>
      </c>
      <c r="G2527" s="16" t="s">
        <v>2778</v>
      </c>
      <c r="H2527" s="16" t="s">
        <v>2779</v>
      </c>
      <c r="I2527" s="16" t="s">
        <v>4161</v>
      </c>
      <c r="J2527" s="16" t="s">
        <v>79</v>
      </c>
      <c r="K2527" s="16">
        <v>218.72</v>
      </c>
      <c r="M2527" s="15" t="s">
        <v>1262</v>
      </c>
      <c r="N2527" s="19">
        <v>45699.490462962996</v>
      </c>
    </row>
    <row r="2528" spans="1:14" x14ac:dyDescent="0.3">
      <c r="A2528" s="23" t="str">
        <f>VLOOKUP(C2528,销售员!A:C,3,0)</f>
        <v>沪浙</v>
      </c>
      <c r="B2528" s="29">
        <v>821305</v>
      </c>
      <c r="C2528" s="16" t="s">
        <v>157</v>
      </c>
      <c r="D2528" s="17" t="s">
        <v>2777</v>
      </c>
      <c r="E2528" s="17" t="s">
        <v>4165</v>
      </c>
      <c r="F2528" s="16" t="s">
        <v>159</v>
      </c>
      <c r="G2528" s="16" t="s">
        <v>2778</v>
      </c>
      <c r="H2528" s="16" t="s">
        <v>2779</v>
      </c>
      <c r="I2528" s="16" t="s">
        <v>4160</v>
      </c>
      <c r="J2528" s="16" t="s">
        <v>79</v>
      </c>
      <c r="K2528" s="16">
        <v>264.06</v>
      </c>
      <c r="M2528" s="15" t="s">
        <v>1262</v>
      </c>
      <c r="N2528" s="19">
        <v>45699.490462962996</v>
      </c>
    </row>
    <row r="2529" spans="1:14" x14ac:dyDescent="0.3">
      <c r="A2529" s="23" t="str">
        <f>VLOOKUP(C2529,销售员!A:C,3,0)</f>
        <v>云贵川渝</v>
      </c>
      <c r="B2529" s="29">
        <v>821317</v>
      </c>
      <c r="C2529" s="16" t="s">
        <v>199</v>
      </c>
      <c r="D2529" s="17" t="s">
        <v>2781</v>
      </c>
      <c r="E2529" s="17" t="s">
        <v>4165</v>
      </c>
      <c r="F2529" s="16" t="s">
        <v>852</v>
      </c>
      <c r="G2529" s="16" t="s">
        <v>2782</v>
      </c>
      <c r="H2529" s="16" t="s">
        <v>2783</v>
      </c>
      <c r="I2529" s="16" t="s">
        <v>4166</v>
      </c>
      <c r="J2529" s="16" t="s">
        <v>79</v>
      </c>
      <c r="K2529" s="16">
        <v>5070.1000000000004</v>
      </c>
      <c r="L2529" s="18">
        <v>5456</v>
      </c>
      <c r="M2529" s="15" t="s">
        <v>54</v>
      </c>
      <c r="N2529" s="19">
        <v>45699.588900463001</v>
      </c>
    </row>
    <row r="2530" spans="1:14" x14ac:dyDescent="0.3">
      <c r="A2530" s="23" t="str">
        <f>VLOOKUP(C2530,销售员!A:C,3,0)</f>
        <v>云贵川渝</v>
      </c>
      <c r="B2530" s="29">
        <v>821317</v>
      </c>
      <c r="C2530" s="16" t="s">
        <v>199</v>
      </c>
      <c r="D2530" s="17" t="s">
        <v>2781</v>
      </c>
      <c r="E2530" s="17" t="s">
        <v>4165</v>
      </c>
      <c r="F2530" s="16" t="s">
        <v>852</v>
      </c>
      <c r="G2530" s="16" t="s">
        <v>2782</v>
      </c>
      <c r="H2530" s="16" t="s">
        <v>2783</v>
      </c>
      <c r="I2530" s="16" t="s">
        <v>4167</v>
      </c>
      <c r="J2530" s="16" t="s">
        <v>79</v>
      </c>
      <c r="K2530" s="16">
        <v>0</v>
      </c>
      <c r="M2530" s="15" t="s">
        <v>54</v>
      </c>
      <c r="N2530" s="19">
        <v>45699.588900463001</v>
      </c>
    </row>
    <row r="2531" spans="1:14" x14ac:dyDescent="0.3">
      <c r="A2531" s="23" t="str">
        <f>VLOOKUP(C2531,销售员!A:C,3,0)</f>
        <v>云贵川渝</v>
      </c>
      <c r="B2531" s="29">
        <v>821317</v>
      </c>
      <c r="C2531" s="16" t="s">
        <v>199</v>
      </c>
      <c r="D2531" s="17" t="s">
        <v>2781</v>
      </c>
      <c r="E2531" s="17" t="s">
        <v>4165</v>
      </c>
      <c r="F2531" s="16" t="s">
        <v>852</v>
      </c>
      <c r="G2531" s="16" t="s">
        <v>2782</v>
      </c>
      <c r="H2531" s="16" t="s">
        <v>2783</v>
      </c>
      <c r="I2531" s="16" t="s">
        <v>4161</v>
      </c>
      <c r="J2531" s="16" t="s">
        <v>79</v>
      </c>
      <c r="K2531" s="16">
        <v>65.911299999999997</v>
      </c>
      <c r="M2531" s="15" t="s">
        <v>54</v>
      </c>
      <c r="N2531" s="19">
        <v>45699.588900463001</v>
      </c>
    </row>
    <row r="2532" spans="1:14" x14ac:dyDescent="0.3">
      <c r="A2532" s="23" t="str">
        <f>VLOOKUP(C2532,销售员!A:C,3,0)</f>
        <v>云贵川渝</v>
      </c>
      <c r="B2532" s="29">
        <v>821317</v>
      </c>
      <c r="C2532" s="16" t="s">
        <v>199</v>
      </c>
      <c r="D2532" s="17" t="s">
        <v>2781</v>
      </c>
      <c r="E2532" s="17" t="s">
        <v>4165</v>
      </c>
      <c r="F2532" s="16" t="s">
        <v>852</v>
      </c>
      <c r="G2532" s="16" t="s">
        <v>2782</v>
      </c>
      <c r="H2532" s="16" t="s">
        <v>2783</v>
      </c>
      <c r="I2532" s="16" t="s">
        <v>4160</v>
      </c>
      <c r="J2532" s="16" t="s">
        <v>79</v>
      </c>
      <c r="K2532" s="16">
        <v>76.051500000000004</v>
      </c>
      <c r="M2532" s="15" t="s">
        <v>54</v>
      </c>
      <c r="N2532" s="19">
        <v>45699.588900463001</v>
      </c>
    </row>
    <row r="2533" spans="1:14" x14ac:dyDescent="0.3">
      <c r="A2533" s="23" t="str">
        <f>VLOOKUP(C2533,销售员!A:C,3,0)</f>
        <v>云贵川渝</v>
      </c>
      <c r="B2533" s="29">
        <v>821346</v>
      </c>
      <c r="C2533" s="16" t="s">
        <v>199</v>
      </c>
      <c r="D2533" s="17" t="s">
        <v>2785</v>
      </c>
      <c r="E2533" s="17" t="s">
        <v>4165</v>
      </c>
      <c r="F2533" s="16" t="s">
        <v>2786</v>
      </c>
      <c r="G2533" s="16" t="s">
        <v>2787</v>
      </c>
      <c r="H2533" s="16" t="s">
        <v>2788</v>
      </c>
      <c r="I2533" s="16" t="s">
        <v>4166</v>
      </c>
      <c r="J2533" s="16" t="s">
        <v>79</v>
      </c>
      <c r="K2533" s="16">
        <v>27294.42</v>
      </c>
      <c r="L2533" s="18">
        <v>29436.880000000001</v>
      </c>
      <c r="M2533" s="15" t="s">
        <v>54</v>
      </c>
      <c r="N2533" s="19">
        <v>45699.589479166701</v>
      </c>
    </row>
    <row r="2534" spans="1:14" x14ac:dyDescent="0.3">
      <c r="A2534" s="23" t="str">
        <f>VLOOKUP(C2534,销售员!A:C,3,0)</f>
        <v>云贵川渝</v>
      </c>
      <c r="B2534" s="29">
        <v>821346</v>
      </c>
      <c r="C2534" s="16" t="s">
        <v>199</v>
      </c>
      <c r="D2534" s="17" t="s">
        <v>2785</v>
      </c>
      <c r="E2534" s="17" t="s">
        <v>4165</v>
      </c>
      <c r="F2534" s="16" t="s">
        <v>2786</v>
      </c>
      <c r="G2534" s="16" t="s">
        <v>2787</v>
      </c>
      <c r="H2534" s="16" t="s">
        <v>2788</v>
      </c>
      <c r="I2534" s="16" t="s">
        <v>4167</v>
      </c>
      <c r="J2534" s="16" t="s">
        <v>79</v>
      </c>
      <c r="K2534" s="16">
        <v>51.93</v>
      </c>
      <c r="M2534" s="15" t="s">
        <v>54</v>
      </c>
      <c r="N2534" s="19">
        <v>45699.589479166701</v>
      </c>
    </row>
    <row r="2535" spans="1:14" x14ac:dyDescent="0.3">
      <c r="A2535" s="23" t="str">
        <f>VLOOKUP(C2535,销售员!A:C,3,0)</f>
        <v>云贵川渝</v>
      </c>
      <c r="B2535" s="29">
        <v>821346</v>
      </c>
      <c r="C2535" s="16" t="s">
        <v>199</v>
      </c>
      <c r="D2535" s="17" t="s">
        <v>2785</v>
      </c>
      <c r="E2535" s="17" t="s">
        <v>4165</v>
      </c>
      <c r="F2535" s="16" t="s">
        <v>2786</v>
      </c>
      <c r="G2535" s="16" t="s">
        <v>2787</v>
      </c>
      <c r="H2535" s="16" t="s">
        <v>2788</v>
      </c>
      <c r="I2535" s="16" t="s">
        <v>4161</v>
      </c>
      <c r="J2535" s="16" t="s">
        <v>79</v>
      </c>
      <c r="K2535" s="16">
        <v>354.82745999999997</v>
      </c>
      <c r="M2535" s="15" t="s">
        <v>54</v>
      </c>
      <c r="N2535" s="19">
        <v>45699.589479166701</v>
      </c>
    </row>
    <row r="2536" spans="1:14" x14ac:dyDescent="0.3">
      <c r="A2536" s="23" t="str">
        <f>VLOOKUP(C2536,销售员!A:C,3,0)</f>
        <v>云贵川渝</v>
      </c>
      <c r="B2536" s="29">
        <v>821346</v>
      </c>
      <c r="C2536" s="16" t="s">
        <v>199</v>
      </c>
      <c r="D2536" s="17" t="s">
        <v>2785</v>
      </c>
      <c r="E2536" s="17" t="s">
        <v>4165</v>
      </c>
      <c r="F2536" s="16" t="s">
        <v>2786</v>
      </c>
      <c r="G2536" s="16" t="s">
        <v>2787</v>
      </c>
      <c r="H2536" s="16" t="s">
        <v>2788</v>
      </c>
      <c r="I2536" s="16" t="s">
        <v>4160</v>
      </c>
      <c r="J2536" s="16" t="s">
        <v>79</v>
      </c>
      <c r="K2536" s="16">
        <v>410.19524999999999</v>
      </c>
      <c r="M2536" s="15" t="s">
        <v>54</v>
      </c>
      <c r="N2536" s="19">
        <v>45699.589479166701</v>
      </c>
    </row>
    <row r="2537" spans="1:14" x14ac:dyDescent="0.3">
      <c r="A2537" s="23" t="str">
        <f>VLOOKUP(C2537,销售员!A:C,3,0)</f>
        <v>云贵川渝</v>
      </c>
      <c r="B2537" s="29">
        <v>821277</v>
      </c>
      <c r="C2537" s="16" t="s">
        <v>2790</v>
      </c>
      <c r="D2537" s="17" t="s">
        <v>2791</v>
      </c>
      <c r="E2537" s="17" t="s">
        <v>4165</v>
      </c>
      <c r="F2537" s="16" t="s">
        <v>2792</v>
      </c>
      <c r="G2537" s="16" t="s">
        <v>2793</v>
      </c>
      <c r="H2537" s="16" t="s">
        <v>2794</v>
      </c>
      <c r="I2537" s="16" t="s">
        <v>4158</v>
      </c>
      <c r="J2537" s="16" t="s">
        <v>79</v>
      </c>
      <c r="K2537" s="16">
        <v>40588.980000000003</v>
      </c>
      <c r="L2537" s="18">
        <v>46550.49</v>
      </c>
      <c r="M2537" s="15" t="s">
        <v>54</v>
      </c>
      <c r="N2537" s="19">
        <v>45699.589780092603</v>
      </c>
    </row>
    <row r="2538" spans="1:14" x14ac:dyDescent="0.3">
      <c r="A2538" s="23" t="str">
        <f>VLOOKUP(C2538,销售员!A:C,3,0)</f>
        <v>云贵川渝</v>
      </c>
      <c r="B2538" s="29">
        <v>821277</v>
      </c>
      <c r="C2538" s="16" t="s">
        <v>2790</v>
      </c>
      <c r="D2538" s="17" t="s">
        <v>2791</v>
      </c>
      <c r="E2538" s="17" t="s">
        <v>4165</v>
      </c>
      <c r="F2538" s="16" t="s">
        <v>2792</v>
      </c>
      <c r="G2538" s="16" t="s">
        <v>2793</v>
      </c>
      <c r="H2538" s="16" t="s">
        <v>2794</v>
      </c>
      <c r="I2538" s="16" t="s">
        <v>4159</v>
      </c>
      <c r="J2538" s="16" t="s">
        <v>79</v>
      </c>
      <c r="K2538" s="16">
        <v>2703.4</v>
      </c>
      <c r="M2538" s="15" t="s">
        <v>54</v>
      </c>
      <c r="N2538" s="19">
        <v>45699.589780092603</v>
      </c>
    </row>
    <row r="2539" spans="1:14" x14ac:dyDescent="0.3">
      <c r="A2539" s="23" t="str">
        <f>VLOOKUP(C2539,销售员!A:C,3,0)</f>
        <v>云贵川渝</v>
      </c>
      <c r="B2539" s="29">
        <v>821277</v>
      </c>
      <c r="C2539" s="16" t="s">
        <v>2790</v>
      </c>
      <c r="D2539" s="17" t="s">
        <v>2791</v>
      </c>
      <c r="E2539" s="17" t="s">
        <v>4165</v>
      </c>
      <c r="F2539" s="16" t="s">
        <v>2792</v>
      </c>
      <c r="G2539" s="16" t="s">
        <v>2793</v>
      </c>
      <c r="H2539" s="16" t="s">
        <v>2794</v>
      </c>
      <c r="I2539" s="16" t="s">
        <v>4161</v>
      </c>
      <c r="J2539" s="16" t="s">
        <v>79</v>
      </c>
      <c r="K2539" s="16">
        <v>504.05</v>
      </c>
      <c r="M2539" s="15" t="s">
        <v>54</v>
      </c>
      <c r="N2539" s="19">
        <v>45699.589780092603</v>
      </c>
    </row>
    <row r="2540" spans="1:14" x14ac:dyDescent="0.3">
      <c r="A2540" s="23" t="str">
        <f>VLOOKUP(C2540,销售员!A:C,3,0)</f>
        <v>云贵川渝</v>
      </c>
      <c r="B2540" s="29">
        <v>821277</v>
      </c>
      <c r="C2540" s="16" t="s">
        <v>2790</v>
      </c>
      <c r="D2540" s="17" t="s">
        <v>2791</v>
      </c>
      <c r="E2540" s="17" t="s">
        <v>4165</v>
      </c>
      <c r="F2540" s="16" t="s">
        <v>2792</v>
      </c>
      <c r="G2540" s="16" t="s">
        <v>2793</v>
      </c>
      <c r="H2540" s="16" t="s">
        <v>2794</v>
      </c>
      <c r="I2540" s="16" t="s">
        <v>4160</v>
      </c>
      <c r="J2540" s="16" t="s">
        <v>79</v>
      </c>
      <c r="K2540" s="16">
        <v>659.24</v>
      </c>
      <c r="M2540" s="15" t="s">
        <v>54</v>
      </c>
      <c r="N2540" s="19">
        <v>45699.589780092603</v>
      </c>
    </row>
    <row r="2541" spans="1:14" x14ac:dyDescent="0.3">
      <c r="A2541" s="23" t="str">
        <f>VLOOKUP(C2541,销售员!A:C,3,0)</f>
        <v>黑吉辽</v>
      </c>
      <c r="B2541" s="29">
        <v>821353</v>
      </c>
      <c r="C2541" s="16" t="s">
        <v>955</v>
      </c>
      <c r="D2541" s="17" t="s">
        <v>2797</v>
      </c>
      <c r="E2541" s="17" t="s">
        <v>4165</v>
      </c>
      <c r="F2541" s="16" t="s">
        <v>2798</v>
      </c>
      <c r="G2541" s="16" t="s">
        <v>2799</v>
      </c>
      <c r="H2541" s="16" t="s">
        <v>2800</v>
      </c>
      <c r="I2541" s="16" t="s">
        <v>4158</v>
      </c>
      <c r="J2541" s="16" t="s">
        <v>79</v>
      </c>
      <c r="K2541" s="16">
        <v>178350.05</v>
      </c>
      <c r="L2541" s="18">
        <v>199110.09</v>
      </c>
      <c r="M2541" s="15" t="s">
        <v>127</v>
      </c>
      <c r="N2541" s="19">
        <v>45699.591736111099</v>
      </c>
    </row>
    <row r="2542" spans="1:14" x14ac:dyDescent="0.3">
      <c r="A2542" s="23" t="str">
        <f>VLOOKUP(C2542,销售员!A:C,3,0)</f>
        <v>黑吉辽</v>
      </c>
      <c r="B2542" s="29">
        <v>821353</v>
      </c>
      <c r="C2542" s="16" t="s">
        <v>955</v>
      </c>
      <c r="D2542" s="17" t="s">
        <v>2797</v>
      </c>
      <c r="E2542" s="17" t="s">
        <v>4165</v>
      </c>
      <c r="F2542" s="16" t="s">
        <v>2798</v>
      </c>
      <c r="G2542" s="16" t="s">
        <v>2799</v>
      </c>
      <c r="H2542" s="16" t="s">
        <v>2800</v>
      </c>
      <c r="I2542" s="16" t="s">
        <v>4159</v>
      </c>
      <c r="J2542" s="16" t="s">
        <v>79</v>
      </c>
      <c r="K2542" s="16">
        <v>13691.38</v>
      </c>
      <c r="M2542" s="15" t="s">
        <v>127</v>
      </c>
      <c r="N2542" s="19">
        <v>45699.591736111099</v>
      </c>
    </row>
    <row r="2543" spans="1:14" x14ac:dyDescent="0.3">
      <c r="A2543" s="23" t="str">
        <f>VLOOKUP(C2543,销售员!A:C,3,0)</f>
        <v>黑吉辽</v>
      </c>
      <c r="B2543" s="29">
        <v>821353</v>
      </c>
      <c r="C2543" s="16" t="s">
        <v>955</v>
      </c>
      <c r="D2543" s="17" t="s">
        <v>2797</v>
      </c>
      <c r="E2543" s="17" t="s">
        <v>4165</v>
      </c>
      <c r="F2543" s="16" t="s">
        <v>2798</v>
      </c>
      <c r="G2543" s="16" t="s">
        <v>2799</v>
      </c>
      <c r="H2543" s="16" t="s">
        <v>2800</v>
      </c>
      <c r="I2543" s="16" t="s">
        <v>4161</v>
      </c>
      <c r="J2543" s="16" t="s">
        <v>79</v>
      </c>
      <c r="K2543" s="16">
        <v>2152.9899999999998</v>
      </c>
      <c r="M2543" s="15" t="s">
        <v>127</v>
      </c>
      <c r="N2543" s="19">
        <v>45699.591736111099</v>
      </c>
    </row>
    <row r="2544" spans="1:14" x14ac:dyDescent="0.3">
      <c r="A2544" s="23" t="str">
        <f>VLOOKUP(C2544,销售员!A:C,3,0)</f>
        <v>黑吉辽</v>
      </c>
      <c r="B2544" s="29">
        <v>821353</v>
      </c>
      <c r="C2544" s="16" t="s">
        <v>955</v>
      </c>
      <c r="D2544" s="17" t="s">
        <v>2797</v>
      </c>
      <c r="E2544" s="17" t="s">
        <v>4165</v>
      </c>
      <c r="F2544" s="16" t="s">
        <v>2798</v>
      </c>
      <c r="G2544" s="16" t="s">
        <v>2799</v>
      </c>
      <c r="H2544" s="16" t="s">
        <v>2800</v>
      </c>
      <c r="I2544" s="16" t="s">
        <v>4160</v>
      </c>
      <c r="J2544" s="16" t="s">
        <v>79</v>
      </c>
      <c r="K2544" s="16">
        <v>2924.57</v>
      </c>
      <c r="M2544" s="15" t="s">
        <v>127</v>
      </c>
      <c r="N2544" s="19">
        <v>45699.591736111099</v>
      </c>
    </row>
    <row r="2545" spans="1:14" x14ac:dyDescent="0.3">
      <c r="A2545" s="23" t="str">
        <f>VLOOKUP(C2545,销售员!A:C,3,0)</f>
        <v>鄂赣</v>
      </c>
      <c r="B2545" s="29">
        <v>821328</v>
      </c>
      <c r="C2545" s="16" t="s">
        <v>121</v>
      </c>
      <c r="D2545" s="17" t="s">
        <v>2802</v>
      </c>
      <c r="E2545" s="17" t="s">
        <v>4165</v>
      </c>
      <c r="F2545" s="16" t="s">
        <v>1332</v>
      </c>
      <c r="G2545" s="16" t="s">
        <v>2803</v>
      </c>
      <c r="H2545" s="16" t="s">
        <v>2804</v>
      </c>
      <c r="I2545" s="16" t="s">
        <v>4158</v>
      </c>
      <c r="J2545" s="16" t="s">
        <v>79</v>
      </c>
      <c r="K2545" s="16">
        <v>120822.06</v>
      </c>
      <c r="L2545" s="18">
        <v>139448.6</v>
      </c>
      <c r="M2545" s="15" t="s">
        <v>1262</v>
      </c>
      <c r="N2545" s="19">
        <v>45699.624629629601</v>
      </c>
    </row>
    <row r="2546" spans="1:14" x14ac:dyDescent="0.3">
      <c r="A2546" s="23" t="str">
        <f>VLOOKUP(C2546,销售员!A:C,3,0)</f>
        <v>鄂赣</v>
      </c>
      <c r="B2546" s="29">
        <v>821328</v>
      </c>
      <c r="C2546" s="16" t="s">
        <v>121</v>
      </c>
      <c r="D2546" s="17" t="s">
        <v>2802</v>
      </c>
      <c r="E2546" s="17" t="s">
        <v>4165</v>
      </c>
      <c r="F2546" s="16" t="s">
        <v>1332</v>
      </c>
      <c r="G2546" s="16" t="s">
        <v>2803</v>
      </c>
      <c r="H2546" s="16" t="s">
        <v>2804</v>
      </c>
      <c r="I2546" s="16" t="s">
        <v>4159</v>
      </c>
      <c r="J2546" s="16" t="s">
        <v>79</v>
      </c>
      <c r="K2546" s="16">
        <v>9030.48</v>
      </c>
      <c r="M2546" s="15" t="s">
        <v>1262</v>
      </c>
      <c r="N2546" s="19">
        <v>45699.624629629601</v>
      </c>
    </row>
    <row r="2547" spans="1:14" x14ac:dyDescent="0.3">
      <c r="A2547" s="23" t="str">
        <f>VLOOKUP(C2547,销售员!A:C,3,0)</f>
        <v>鄂赣</v>
      </c>
      <c r="B2547" s="29">
        <v>821328</v>
      </c>
      <c r="C2547" s="16" t="s">
        <v>121</v>
      </c>
      <c r="D2547" s="17" t="s">
        <v>2802</v>
      </c>
      <c r="E2547" s="17" t="s">
        <v>4165</v>
      </c>
      <c r="F2547" s="16" t="s">
        <v>1332</v>
      </c>
      <c r="G2547" s="16" t="s">
        <v>2803</v>
      </c>
      <c r="H2547" s="16" t="s">
        <v>2804</v>
      </c>
      <c r="I2547" s="16" t="s">
        <v>4161</v>
      </c>
      <c r="J2547" s="16" t="s">
        <v>79</v>
      </c>
      <c r="K2547" s="16">
        <v>1343.4</v>
      </c>
      <c r="M2547" s="15" t="s">
        <v>1262</v>
      </c>
      <c r="N2547" s="19">
        <v>45699.624629629601</v>
      </c>
    </row>
    <row r="2548" spans="1:14" x14ac:dyDescent="0.3">
      <c r="A2548" s="23" t="str">
        <f>VLOOKUP(C2548,销售员!A:C,3,0)</f>
        <v>鄂赣</v>
      </c>
      <c r="B2548" s="29">
        <v>821328</v>
      </c>
      <c r="C2548" s="16" t="s">
        <v>121</v>
      </c>
      <c r="D2548" s="17" t="s">
        <v>2802</v>
      </c>
      <c r="E2548" s="17" t="s">
        <v>4165</v>
      </c>
      <c r="F2548" s="16" t="s">
        <v>1332</v>
      </c>
      <c r="G2548" s="16" t="s">
        <v>2803</v>
      </c>
      <c r="H2548" s="16" t="s">
        <v>2804</v>
      </c>
      <c r="I2548" s="16" t="s">
        <v>4160</v>
      </c>
      <c r="J2548" s="16" t="s">
        <v>79</v>
      </c>
      <c r="K2548" s="16">
        <v>1977.48</v>
      </c>
      <c r="M2548" s="15" t="s">
        <v>1262</v>
      </c>
      <c r="N2548" s="19">
        <v>45699.624629629601</v>
      </c>
    </row>
    <row r="2549" spans="1:14" x14ac:dyDescent="0.3">
      <c r="A2549" s="23" t="str">
        <f>VLOOKUP(C2549,销售员!A:C,3,0)</f>
        <v>广深</v>
      </c>
      <c r="B2549" s="29">
        <v>821364</v>
      </c>
      <c r="C2549" s="16" t="s">
        <v>1829</v>
      </c>
      <c r="D2549" s="17" t="s">
        <v>2807</v>
      </c>
      <c r="E2549" s="17" t="s">
        <v>4165</v>
      </c>
      <c r="F2549" s="16" t="s">
        <v>2808</v>
      </c>
      <c r="G2549" s="16" t="s">
        <v>2809</v>
      </c>
      <c r="H2549" s="16" t="s">
        <v>2810</v>
      </c>
      <c r="I2549" s="16" t="s">
        <v>4158</v>
      </c>
      <c r="J2549" s="16" t="s">
        <v>79</v>
      </c>
      <c r="K2549" s="16">
        <v>523117.45</v>
      </c>
      <c r="L2549" s="18">
        <v>668865.13</v>
      </c>
      <c r="M2549" s="15" t="s">
        <v>94</v>
      </c>
      <c r="N2549" s="19">
        <v>45699.629513888904</v>
      </c>
    </row>
    <row r="2550" spans="1:14" x14ac:dyDescent="0.3">
      <c r="A2550" s="23" t="str">
        <f>VLOOKUP(C2550,销售员!A:C,3,0)</f>
        <v>广深</v>
      </c>
      <c r="B2550" s="29">
        <v>821364</v>
      </c>
      <c r="C2550" s="16" t="s">
        <v>1829</v>
      </c>
      <c r="D2550" s="17" t="s">
        <v>2807</v>
      </c>
      <c r="E2550" s="17" t="s">
        <v>4165</v>
      </c>
      <c r="F2550" s="16" t="s">
        <v>2808</v>
      </c>
      <c r="G2550" s="16" t="s">
        <v>2809</v>
      </c>
      <c r="H2550" s="16" t="s">
        <v>2810</v>
      </c>
      <c r="I2550" s="16" t="s">
        <v>4159</v>
      </c>
      <c r="J2550" s="16" t="s">
        <v>79</v>
      </c>
      <c r="K2550" s="16">
        <v>99741.99</v>
      </c>
      <c r="M2550" s="15" t="s">
        <v>94</v>
      </c>
      <c r="N2550" s="19">
        <v>45699.629513888904</v>
      </c>
    </row>
    <row r="2551" spans="1:14" x14ac:dyDescent="0.3">
      <c r="A2551" s="23" t="str">
        <f>VLOOKUP(C2551,销售员!A:C,3,0)</f>
        <v>广深</v>
      </c>
      <c r="B2551" s="29">
        <v>821364</v>
      </c>
      <c r="C2551" s="16" t="s">
        <v>1829</v>
      </c>
      <c r="D2551" s="17" t="s">
        <v>2807</v>
      </c>
      <c r="E2551" s="17" t="s">
        <v>4165</v>
      </c>
      <c r="F2551" s="16" t="s">
        <v>2808</v>
      </c>
      <c r="G2551" s="16" t="s">
        <v>2809</v>
      </c>
      <c r="H2551" s="16" t="s">
        <v>2810</v>
      </c>
      <c r="I2551" s="16" t="s">
        <v>4161</v>
      </c>
      <c r="J2551" s="16" t="s">
        <v>79</v>
      </c>
      <c r="K2551" s="16">
        <v>6421.37</v>
      </c>
      <c r="M2551" s="15" t="s">
        <v>94</v>
      </c>
      <c r="N2551" s="19">
        <v>45699.629513888904</v>
      </c>
    </row>
    <row r="2552" spans="1:14" x14ac:dyDescent="0.3">
      <c r="A2552" s="23" t="str">
        <f>VLOOKUP(C2552,销售员!A:C,3,0)</f>
        <v>广深</v>
      </c>
      <c r="B2552" s="29">
        <v>821364</v>
      </c>
      <c r="C2552" s="16" t="s">
        <v>1829</v>
      </c>
      <c r="D2552" s="17" t="s">
        <v>2807</v>
      </c>
      <c r="E2552" s="17" t="s">
        <v>4165</v>
      </c>
      <c r="F2552" s="16" t="s">
        <v>2808</v>
      </c>
      <c r="G2552" s="16" t="s">
        <v>2809</v>
      </c>
      <c r="H2552" s="16" t="s">
        <v>2810</v>
      </c>
      <c r="I2552" s="16" t="s">
        <v>4160</v>
      </c>
      <c r="J2552" s="16" t="s">
        <v>79</v>
      </c>
      <c r="K2552" s="16">
        <v>9485.16</v>
      </c>
      <c r="M2552" s="15" t="s">
        <v>94</v>
      </c>
      <c r="N2552" s="19">
        <v>45699.629513888904</v>
      </c>
    </row>
    <row r="2553" spans="1:14" x14ac:dyDescent="0.3">
      <c r="A2553" s="23" t="str">
        <f>VLOOKUP(C2553,销售员!A:C,3,0)</f>
        <v>黑吉辽</v>
      </c>
      <c r="B2553" s="29">
        <v>821341</v>
      </c>
      <c r="C2553" s="16" t="s">
        <v>214</v>
      </c>
      <c r="D2553" s="17" t="s">
        <v>2815</v>
      </c>
      <c r="E2553" s="17" t="s">
        <v>4171</v>
      </c>
      <c r="F2553" s="16" t="s">
        <v>216</v>
      </c>
      <c r="G2553" s="16" t="s">
        <v>2816</v>
      </c>
      <c r="H2553" s="16" t="s">
        <v>2817</v>
      </c>
      <c r="I2553" s="16" t="s">
        <v>4158</v>
      </c>
      <c r="J2553" s="16" t="s">
        <v>79</v>
      </c>
      <c r="K2553" s="16">
        <v>1273791.31</v>
      </c>
      <c r="L2553" s="18">
        <v>1450757.89</v>
      </c>
      <c r="M2553" s="15" t="s">
        <v>127</v>
      </c>
      <c r="N2553" s="19">
        <v>45699.630891203698</v>
      </c>
    </row>
    <row r="2554" spans="1:14" x14ac:dyDescent="0.3">
      <c r="A2554" s="23" t="str">
        <f>VLOOKUP(C2554,销售员!A:C,3,0)</f>
        <v>黑吉辽</v>
      </c>
      <c r="B2554" s="29">
        <v>821341</v>
      </c>
      <c r="C2554" s="16" t="s">
        <v>214</v>
      </c>
      <c r="D2554" s="17" t="s">
        <v>2815</v>
      </c>
      <c r="E2554" s="17" t="s">
        <v>4171</v>
      </c>
      <c r="F2554" s="16" t="s">
        <v>216</v>
      </c>
      <c r="G2554" s="16" t="s">
        <v>2816</v>
      </c>
      <c r="H2554" s="16" t="s">
        <v>2817</v>
      </c>
      <c r="I2554" s="16" t="s">
        <v>4159</v>
      </c>
      <c r="J2554" s="16" t="s">
        <v>79</v>
      </c>
      <c r="K2554" s="16">
        <v>112335.09</v>
      </c>
      <c r="M2554" s="15" t="s">
        <v>127</v>
      </c>
      <c r="N2554" s="19">
        <v>45699.630891203698</v>
      </c>
    </row>
    <row r="2555" spans="1:14" x14ac:dyDescent="0.3">
      <c r="A2555" s="23" t="str">
        <f>VLOOKUP(C2555,销售员!A:C,3,0)</f>
        <v>黑吉辽</v>
      </c>
      <c r="B2555" s="29">
        <v>821341</v>
      </c>
      <c r="C2555" s="16" t="s">
        <v>214</v>
      </c>
      <c r="D2555" s="17" t="s">
        <v>2815</v>
      </c>
      <c r="E2555" s="17" t="s">
        <v>4171</v>
      </c>
      <c r="F2555" s="16" t="s">
        <v>216</v>
      </c>
      <c r="G2555" s="16" t="s">
        <v>2816</v>
      </c>
      <c r="H2555" s="16" t="s">
        <v>2817</v>
      </c>
      <c r="I2555" s="16" t="s">
        <v>4161</v>
      </c>
      <c r="J2555" s="16" t="s">
        <v>79</v>
      </c>
      <c r="K2555" s="16">
        <v>0</v>
      </c>
      <c r="M2555" s="15" t="s">
        <v>127</v>
      </c>
      <c r="N2555" s="19">
        <v>45699.630891203698</v>
      </c>
    </row>
    <row r="2556" spans="1:14" x14ac:dyDescent="0.3">
      <c r="A2556" s="23" t="str">
        <f>VLOOKUP(C2556,销售员!A:C,3,0)</f>
        <v>黑吉辽</v>
      </c>
      <c r="B2556" s="29">
        <v>821341</v>
      </c>
      <c r="C2556" s="16" t="s">
        <v>214</v>
      </c>
      <c r="D2556" s="17" t="s">
        <v>2815</v>
      </c>
      <c r="E2556" s="17" t="s">
        <v>4171</v>
      </c>
      <c r="F2556" s="16" t="s">
        <v>216</v>
      </c>
      <c r="G2556" s="16" t="s">
        <v>2816</v>
      </c>
      <c r="H2556" s="16" t="s">
        <v>2817</v>
      </c>
      <c r="I2556" s="16" t="s">
        <v>4160</v>
      </c>
      <c r="J2556" s="16" t="s">
        <v>79</v>
      </c>
      <c r="K2556" s="16">
        <v>21108.06</v>
      </c>
      <c r="M2556" s="15" t="s">
        <v>127</v>
      </c>
      <c r="N2556" s="19">
        <v>45699.630891203698</v>
      </c>
    </row>
    <row r="2557" spans="1:14" x14ac:dyDescent="0.3">
      <c r="A2557" s="23" t="str">
        <f>VLOOKUP(C2557,销售员!A:C,3,0)</f>
        <v>陕豫鲁</v>
      </c>
      <c r="B2557" s="29">
        <v>821214</v>
      </c>
      <c r="C2557" s="16" t="s">
        <v>764</v>
      </c>
      <c r="D2557" s="17" t="s">
        <v>2135</v>
      </c>
      <c r="E2557" s="17" t="s">
        <v>4165</v>
      </c>
      <c r="F2557" s="16" t="s">
        <v>2136</v>
      </c>
      <c r="G2557" s="16" t="s">
        <v>2137</v>
      </c>
      <c r="H2557" s="16" t="s">
        <v>4214</v>
      </c>
      <c r="I2557" s="16" t="s">
        <v>4158</v>
      </c>
      <c r="J2557" s="16" t="s">
        <v>79</v>
      </c>
      <c r="K2557" s="16">
        <v>468456.15</v>
      </c>
      <c r="L2557" s="18">
        <v>498000</v>
      </c>
      <c r="M2557" s="15" t="s">
        <v>105</v>
      </c>
      <c r="N2557" s="19">
        <v>45699.633009259298</v>
      </c>
    </row>
    <row r="2558" spans="1:14" x14ac:dyDescent="0.3">
      <c r="A2558" s="23" t="str">
        <f>VLOOKUP(C2558,销售员!A:C,3,0)</f>
        <v>陕豫鲁</v>
      </c>
      <c r="B2558" s="29">
        <v>821214</v>
      </c>
      <c r="C2558" s="16" t="s">
        <v>764</v>
      </c>
      <c r="D2558" s="17" t="s">
        <v>2135</v>
      </c>
      <c r="E2558" s="17" t="s">
        <v>4165</v>
      </c>
      <c r="F2558" s="16" t="s">
        <v>2136</v>
      </c>
      <c r="G2558" s="16" t="s">
        <v>2137</v>
      </c>
      <c r="H2558" s="16" t="s">
        <v>4214</v>
      </c>
      <c r="I2558" s="16" t="s">
        <v>4159</v>
      </c>
      <c r="J2558" s="16" t="s">
        <v>79</v>
      </c>
      <c r="K2558" s="16">
        <v>0</v>
      </c>
      <c r="M2558" s="15" t="s">
        <v>105</v>
      </c>
      <c r="N2558" s="19">
        <v>45699.633009259298</v>
      </c>
    </row>
    <row r="2559" spans="1:14" x14ac:dyDescent="0.3">
      <c r="A2559" s="23" t="str">
        <f>VLOOKUP(C2559,销售员!A:C,3,0)</f>
        <v>陕豫鲁</v>
      </c>
      <c r="B2559" s="29">
        <v>821214</v>
      </c>
      <c r="C2559" s="16" t="s">
        <v>764</v>
      </c>
      <c r="D2559" s="17" t="s">
        <v>2135</v>
      </c>
      <c r="E2559" s="17" t="s">
        <v>4165</v>
      </c>
      <c r="F2559" s="16" t="s">
        <v>2136</v>
      </c>
      <c r="G2559" s="16" t="s">
        <v>2137</v>
      </c>
      <c r="H2559" s="16" t="s">
        <v>4214</v>
      </c>
      <c r="I2559" s="16" t="s">
        <v>4161</v>
      </c>
      <c r="J2559" s="16" t="s">
        <v>79</v>
      </c>
      <c r="K2559" s="16">
        <v>0</v>
      </c>
      <c r="M2559" s="15" t="s">
        <v>105</v>
      </c>
      <c r="N2559" s="19">
        <v>45699.633009259298</v>
      </c>
    </row>
    <row r="2560" spans="1:14" x14ac:dyDescent="0.3">
      <c r="A2560" s="23" t="str">
        <f>VLOOKUP(C2560,销售员!A:C,3,0)</f>
        <v>陕豫鲁</v>
      </c>
      <c r="B2560" s="29">
        <v>821214</v>
      </c>
      <c r="C2560" s="16" t="s">
        <v>764</v>
      </c>
      <c r="D2560" s="17" t="s">
        <v>2135</v>
      </c>
      <c r="E2560" s="17" t="s">
        <v>4165</v>
      </c>
      <c r="F2560" s="16" t="s">
        <v>2136</v>
      </c>
      <c r="G2560" s="16" t="s">
        <v>2137</v>
      </c>
      <c r="H2560" s="16" t="s">
        <v>4214</v>
      </c>
      <c r="I2560" s="16" t="s">
        <v>4160</v>
      </c>
      <c r="J2560" s="16" t="s">
        <v>79</v>
      </c>
      <c r="K2560" s="16">
        <v>7133.85</v>
      </c>
      <c r="M2560" s="15" t="s">
        <v>105</v>
      </c>
      <c r="N2560" s="19">
        <v>45699.633009259298</v>
      </c>
    </row>
    <row r="2561" spans="1:14" x14ac:dyDescent="0.3">
      <c r="A2561" s="23" t="str">
        <f>VLOOKUP(C2561,销售员!A:C,3,0)</f>
        <v>陕豫鲁</v>
      </c>
      <c r="B2561" s="29">
        <v>821214</v>
      </c>
      <c r="C2561" s="16" t="s">
        <v>764</v>
      </c>
      <c r="D2561" s="17" t="s">
        <v>2135</v>
      </c>
      <c r="E2561" s="17" t="s">
        <v>4165</v>
      </c>
      <c r="F2561" s="16" t="s">
        <v>2136</v>
      </c>
      <c r="G2561" s="16" t="s">
        <v>2137</v>
      </c>
      <c r="H2561" s="16" t="s">
        <v>4215</v>
      </c>
      <c r="I2561" s="16" t="s">
        <v>4158</v>
      </c>
      <c r="J2561" s="16" t="s">
        <v>79</v>
      </c>
      <c r="K2561" s="16">
        <v>71262.880000000005</v>
      </c>
      <c r="L2561" s="18">
        <v>81854.759999999995</v>
      </c>
      <c r="M2561" s="15" t="s">
        <v>105</v>
      </c>
      <c r="N2561" s="19">
        <v>45699.633009259298</v>
      </c>
    </row>
    <row r="2562" spans="1:14" x14ac:dyDescent="0.3">
      <c r="A2562" s="23" t="str">
        <f>VLOOKUP(C2562,销售员!A:C,3,0)</f>
        <v>陕豫鲁</v>
      </c>
      <c r="B2562" s="29">
        <v>821214</v>
      </c>
      <c r="C2562" s="16" t="s">
        <v>764</v>
      </c>
      <c r="D2562" s="17" t="s">
        <v>2135</v>
      </c>
      <c r="E2562" s="17" t="s">
        <v>4165</v>
      </c>
      <c r="F2562" s="16" t="s">
        <v>2136</v>
      </c>
      <c r="G2562" s="16" t="s">
        <v>2137</v>
      </c>
      <c r="H2562" s="16" t="s">
        <v>4215</v>
      </c>
      <c r="I2562" s="16" t="s">
        <v>4159</v>
      </c>
      <c r="J2562" s="16" t="s">
        <v>79</v>
      </c>
      <c r="K2562" s="16">
        <v>4811.33</v>
      </c>
      <c r="M2562" s="15" t="s">
        <v>105</v>
      </c>
      <c r="N2562" s="19">
        <v>45699.633009259298</v>
      </c>
    </row>
    <row r="2563" spans="1:14" x14ac:dyDescent="0.3">
      <c r="A2563" s="23" t="str">
        <f>VLOOKUP(C2563,销售员!A:C,3,0)</f>
        <v>陕豫鲁</v>
      </c>
      <c r="B2563" s="29">
        <v>821214</v>
      </c>
      <c r="C2563" s="16" t="s">
        <v>764</v>
      </c>
      <c r="D2563" s="17" t="s">
        <v>2135</v>
      </c>
      <c r="E2563" s="17" t="s">
        <v>4165</v>
      </c>
      <c r="F2563" s="16" t="s">
        <v>2136</v>
      </c>
      <c r="G2563" s="16" t="s">
        <v>2137</v>
      </c>
      <c r="H2563" s="16" t="s">
        <v>4215</v>
      </c>
      <c r="I2563" s="16" t="s">
        <v>4161</v>
      </c>
      <c r="J2563" s="16" t="s">
        <v>79</v>
      </c>
      <c r="K2563" s="16">
        <v>938.56</v>
      </c>
      <c r="M2563" s="15" t="s">
        <v>105</v>
      </c>
      <c r="N2563" s="19">
        <v>45699.633009259298</v>
      </c>
    </row>
    <row r="2564" spans="1:14" x14ac:dyDescent="0.3">
      <c r="A2564" s="23" t="str">
        <f>VLOOKUP(C2564,销售员!A:C,3,0)</f>
        <v>陕豫鲁</v>
      </c>
      <c r="B2564" s="29">
        <v>821214</v>
      </c>
      <c r="C2564" s="16" t="s">
        <v>764</v>
      </c>
      <c r="D2564" s="17" t="s">
        <v>2135</v>
      </c>
      <c r="E2564" s="17" t="s">
        <v>4165</v>
      </c>
      <c r="F2564" s="16" t="s">
        <v>2136</v>
      </c>
      <c r="G2564" s="16" t="s">
        <v>2137</v>
      </c>
      <c r="H2564" s="16" t="s">
        <v>4215</v>
      </c>
      <c r="I2564" s="16" t="s">
        <v>4160</v>
      </c>
      <c r="J2564" s="16" t="s">
        <v>79</v>
      </c>
      <c r="K2564" s="16">
        <v>1158.52</v>
      </c>
      <c r="M2564" s="15" t="s">
        <v>105</v>
      </c>
      <c r="N2564" s="19">
        <v>45699.633009259298</v>
      </c>
    </row>
    <row r="2565" spans="1:14" x14ac:dyDescent="0.3">
      <c r="A2565" s="23" t="str">
        <f>VLOOKUP(C2565,销售员!A:C,3,0)</f>
        <v>陕豫鲁</v>
      </c>
      <c r="B2565" s="29">
        <v>821214</v>
      </c>
      <c r="C2565" s="16" t="s">
        <v>764</v>
      </c>
      <c r="D2565" s="17" t="s">
        <v>2135</v>
      </c>
      <c r="E2565" s="17" t="s">
        <v>4165</v>
      </c>
      <c r="F2565" s="16" t="s">
        <v>2136</v>
      </c>
      <c r="G2565" s="16" t="s">
        <v>2137</v>
      </c>
      <c r="H2565" s="16" t="s">
        <v>4216</v>
      </c>
      <c r="I2565" s="16" t="s">
        <v>4158</v>
      </c>
      <c r="J2565" s="16" t="s">
        <v>79</v>
      </c>
      <c r="K2565" s="16">
        <v>35631.440000000002</v>
      </c>
      <c r="L2565" s="18">
        <v>40927.379999999997</v>
      </c>
      <c r="M2565" s="15" t="s">
        <v>105</v>
      </c>
      <c r="N2565" s="19">
        <v>45699.633009259298</v>
      </c>
    </row>
    <row r="2566" spans="1:14" x14ac:dyDescent="0.3">
      <c r="A2566" s="23" t="str">
        <f>VLOOKUP(C2566,销售员!A:C,3,0)</f>
        <v>陕豫鲁</v>
      </c>
      <c r="B2566" s="29">
        <v>821214</v>
      </c>
      <c r="C2566" s="16" t="s">
        <v>764</v>
      </c>
      <c r="D2566" s="17" t="s">
        <v>2135</v>
      </c>
      <c r="E2566" s="17" t="s">
        <v>4165</v>
      </c>
      <c r="F2566" s="16" t="s">
        <v>2136</v>
      </c>
      <c r="G2566" s="16" t="s">
        <v>2137</v>
      </c>
      <c r="H2566" s="16" t="s">
        <v>4216</v>
      </c>
      <c r="I2566" s="16" t="s">
        <v>4159</v>
      </c>
      <c r="J2566" s="16" t="s">
        <v>79</v>
      </c>
      <c r="K2566" s="16">
        <v>2405.66</v>
      </c>
      <c r="M2566" s="15" t="s">
        <v>105</v>
      </c>
      <c r="N2566" s="19">
        <v>45699.633009259298</v>
      </c>
    </row>
    <row r="2567" spans="1:14" x14ac:dyDescent="0.3">
      <c r="A2567" s="23" t="str">
        <f>VLOOKUP(C2567,销售员!A:C,3,0)</f>
        <v>陕豫鲁</v>
      </c>
      <c r="B2567" s="29">
        <v>821214</v>
      </c>
      <c r="C2567" s="16" t="s">
        <v>764</v>
      </c>
      <c r="D2567" s="17" t="s">
        <v>2135</v>
      </c>
      <c r="E2567" s="17" t="s">
        <v>4165</v>
      </c>
      <c r="F2567" s="16" t="s">
        <v>2136</v>
      </c>
      <c r="G2567" s="16" t="s">
        <v>2137</v>
      </c>
      <c r="H2567" s="16" t="s">
        <v>4216</v>
      </c>
      <c r="I2567" s="16" t="s">
        <v>4161</v>
      </c>
      <c r="J2567" s="16" t="s">
        <v>79</v>
      </c>
      <c r="K2567" s="16">
        <v>469.28</v>
      </c>
      <c r="M2567" s="15" t="s">
        <v>105</v>
      </c>
      <c r="N2567" s="19">
        <v>45699.633009259298</v>
      </c>
    </row>
    <row r="2568" spans="1:14" x14ac:dyDescent="0.3">
      <c r="A2568" s="23" t="str">
        <f>VLOOKUP(C2568,销售员!A:C,3,0)</f>
        <v>陕豫鲁</v>
      </c>
      <c r="B2568" s="29">
        <v>821214</v>
      </c>
      <c r="C2568" s="16" t="s">
        <v>764</v>
      </c>
      <c r="D2568" s="17" t="s">
        <v>2135</v>
      </c>
      <c r="E2568" s="17" t="s">
        <v>4165</v>
      </c>
      <c r="F2568" s="16" t="s">
        <v>2136</v>
      </c>
      <c r="G2568" s="16" t="s">
        <v>2137</v>
      </c>
      <c r="H2568" s="16" t="s">
        <v>4216</v>
      </c>
      <c r="I2568" s="16" t="s">
        <v>4160</v>
      </c>
      <c r="J2568" s="16" t="s">
        <v>79</v>
      </c>
      <c r="K2568" s="16">
        <v>579.26</v>
      </c>
      <c r="M2568" s="15" t="s">
        <v>105</v>
      </c>
      <c r="N2568" s="19">
        <v>45699.633009259298</v>
      </c>
    </row>
    <row r="2569" spans="1:14" x14ac:dyDescent="0.3">
      <c r="A2569" s="23" t="str">
        <f>VLOOKUP(C2569,销售员!A:C,3,0)</f>
        <v>陕豫鲁</v>
      </c>
      <c r="B2569" s="29">
        <v>821214</v>
      </c>
      <c r="C2569" s="16" t="s">
        <v>764</v>
      </c>
      <c r="D2569" s="17" t="s">
        <v>2135</v>
      </c>
      <c r="E2569" s="17" t="s">
        <v>4165</v>
      </c>
      <c r="F2569" s="16" t="s">
        <v>2136</v>
      </c>
      <c r="G2569" s="16" t="s">
        <v>2137</v>
      </c>
      <c r="H2569" s="16" t="s">
        <v>4217</v>
      </c>
      <c r="I2569" s="16" t="s">
        <v>4158</v>
      </c>
      <c r="J2569" s="16" t="s">
        <v>79</v>
      </c>
      <c r="K2569" s="16">
        <v>144535.72</v>
      </c>
      <c r="L2569" s="18">
        <v>166063.6</v>
      </c>
      <c r="M2569" s="15" t="s">
        <v>105</v>
      </c>
      <c r="N2569" s="19">
        <v>45699.633009259298</v>
      </c>
    </row>
    <row r="2570" spans="1:14" x14ac:dyDescent="0.3">
      <c r="A2570" s="23" t="str">
        <f>VLOOKUP(C2570,销售员!A:C,3,0)</f>
        <v>陕豫鲁</v>
      </c>
      <c r="B2570" s="29">
        <v>821214</v>
      </c>
      <c r="C2570" s="16" t="s">
        <v>764</v>
      </c>
      <c r="D2570" s="17" t="s">
        <v>2135</v>
      </c>
      <c r="E2570" s="17" t="s">
        <v>4165</v>
      </c>
      <c r="F2570" s="16" t="s">
        <v>2136</v>
      </c>
      <c r="G2570" s="16" t="s">
        <v>2137</v>
      </c>
      <c r="H2570" s="16" t="s">
        <v>4217</v>
      </c>
      <c r="I2570" s="16" t="s">
        <v>4159</v>
      </c>
      <c r="J2570" s="16" t="s">
        <v>79</v>
      </c>
      <c r="K2570" s="16">
        <v>9842.86</v>
      </c>
      <c r="M2570" s="15" t="s">
        <v>105</v>
      </c>
      <c r="N2570" s="19">
        <v>45699.633009259298</v>
      </c>
    </row>
    <row r="2571" spans="1:14" x14ac:dyDescent="0.3">
      <c r="A2571" s="23" t="str">
        <f>VLOOKUP(C2571,销售员!A:C,3,0)</f>
        <v>陕豫鲁</v>
      </c>
      <c r="B2571" s="29">
        <v>821214</v>
      </c>
      <c r="C2571" s="16" t="s">
        <v>764</v>
      </c>
      <c r="D2571" s="17" t="s">
        <v>2135</v>
      </c>
      <c r="E2571" s="17" t="s">
        <v>4165</v>
      </c>
      <c r="F2571" s="16" t="s">
        <v>2136</v>
      </c>
      <c r="G2571" s="16" t="s">
        <v>2137</v>
      </c>
      <c r="H2571" s="16" t="s">
        <v>4217</v>
      </c>
      <c r="I2571" s="16" t="s">
        <v>4161</v>
      </c>
      <c r="J2571" s="16" t="s">
        <v>79</v>
      </c>
      <c r="K2571" s="16">
        <v>1861</v>
      </c>
      <c r="M2571" s="15" t="s">
        <v>105</v>
      </c>
      <c r="N2571" s="19">
        <v>45699.633009259298</v>
      </c>
    </row>
    <row r="2572" spans="1:14" x14ac:dyDescent="0.3">
      <c r="A2572" s="23" t="str">
        <f>VLOOKUP(C2572,销售员!A:C,3,0)</f>
        <v>陕豫鲁</v>
      </c>
      <c r="B2572" s="29">
        <v>821214</v>
      </c>
      <c r="C2572" s="16" t="s">
        <v>764</v>
      </c>
      <c r="D2572" s="17" t="s">
        <v>2135</v>
      </c>
      <c r="E2572" s="17" t="s">
        <v>4165</v>
      </c>
      <c r="F2572" s="16" t="s">
        <v>2136</v>
      </c>
      <c r="G2572" s="16" t="s">
        <v>2137</v>
      </c>
      <c r="H2572" s="16" t="s">
        <v>4217</v>
      </c>
      <c r="I2572" s="16" t="s">
        <v>4160</v>
      </c>
      <c r="J2572" s="16" t="s">
        <v>79</v>
      </c>
      <c r="K2572" s="16">
        <v>2351.08</v>
      </c>
      <c r="M2572" s="15" t="s">
        <v>105</v>
      </c>
      <c r="N2572" s="19">
        <v>45699.633009259298</v>
      </c>
    </row>
    <row r="2573" spans="1:14" x14ac:dyDescent="0.3">
      <c r="A2573" s="23" t="str">
        <f>VLOOKUP(C2573,销售员!A:C,3,0)</f>
        <v>鄂赣</v>
      </c>
      <c r="B2573" s="29">
        <v>821372</v>
      </c>
      <c r="C2573" s="16" t="s">
        <v>121</v>
      </c>
      <c r="D2573" s="17" t="s">
        <v>2820</v>
      </c>
      <c r="E2573" s="17" t="s">
        <v>4171</v>
      </c>
      <c r="F2573" s="16" t="s">
        <v>2821</v>
      </c>
      <c r="G2573" s="16" t="s">
        <v>2822</v>
      </c>
      <c r="H2573" s="16" t="s">
        <v>2823</v>
      </c>
      <c r="I2573" s="16" t="s">
        <v>4158</v>
      </c>
      <c r="J2573" s="16" t="s">
        <v>79</v>
      </c>
      <c r="K2573" s="16">
        <v>851138.02</v>
      </c>
      <c r="L2573" s="18">
        <v>982406.32</v>
      </c>
      <c r="M2573" s="15" t="s">
        <v>1262</v>
      </c>
      <c r="N2573" s="19">
        <v>45699.637141203697</v>
      </c>
    </row>
    <row r="2574" spans="1:14" x14ac:dyDescent="0.3">
      <c r="A2574" s="23" t="str">
        <f>VLOOKUP(C2574,销售员!A:C,3,0)</f>
        <v>鄂赣</v>
      </c>
      <c r="B2574" s="29">
        <v>821372</v>
      </c>
      <c r="C2574" s="16" t="s">
        <v>121</v>
      </c>
      <c r="D2574" s="17" t="s">
        <v>2820</v>
      </c>
      <c r="E2574" s="17" t="s">
        <v>4171</v>
      </c>
      <c r="F2574" s="16" t="s">
        <v>2821</v>
      </c>
      <c r="G2574" s="16" t="s">
        <v>2822</v>
      </c>
      <c r="H2574" s="16" t="s">
        <v>2823</v>
      </c>
      <c r="I2574" s="16" t="s">
        <v>4159</v>
      </c>
      <c r="J2574" s="16" t="s">
        <v>79</v>
      </c>
      <c r="K2574" s="16">
        <v>87501.41</v>
      </c>
      <c r="M2574" s="15" t="s">
        <v>1262</v>
      </c>
      <c r="N2574" s="19">
        <v>45699.637141203697</v>
      </c>
    </row>
    <row r="2575" spans="1:14" x14ac:dyDescent="0.3">
      <c r="A2575" s="23" t="str">
        <f>VLOOKUP(C2575,销售员!A:C,3,0)</f>
        <v>鄂赣</v>
      </c>
      <c r="B2575" s="29">
        <v>821372</v>
      </c>
      <c r="C2575" s="16" t="s">
        <v>121</v>
      </c>
      <c r="D2575" s="17" t="s">
        <v>2820</v>
      </c>
      <c r="E2575" s="17" t="s">
        <v>4171</v>
      </c>
      <c r="F2575" s="16" t="s">
        <v>2821</v>
      </c>
      <c r="G2575" s="16" t="s">
        <v>2822</v>
      </c>
      <c r="H2575" s="16" t="s">
        <v>2823</v>
      </c>
      <c r="I2575" s="16" t="s">
        <v>4161</v>
      </c>
      <c r="J2575" s="16" t="s">
        <v>79</v>
      </c>
      <c r="K2575" s="16">
        <v>0</v>
      </c>
      <c r="M2575" s="15" t="s">
        <v>1262</v>
      </c>
      <c r="N2575" s="19">
        <v>45699.637141203697</v>
      </c>
    </row>
    <row r="2576" spans="1:14" x14ac:dyDescent="0.3">
      <c r="A2576" s="23" t="str">
        <f>VLOOKUP(C2576,销售员!A:C,3,0)</f>
        <v>鄂赣</v>
      </c>
      <c r="B2576" s="29">
        <v>821372</v>
      </c>
      <c r="C2576" s="16" t="s">
        <v>121</v>
      </c>
      <c r="D2576" s="17" t="s">
        <v>2820</v>
      </c>
      <c r="E2576" s="17" t="s">
        <v>4171</v>
      </c>
      <c r="F2576" s="16" t="s">
        <v>2821</v>
      </c>
      <c r="G2576" s="16" t="s">
        <v>2822</v>
      </c>
      <c r="H2576" s="16" t="s">
        <v>2823</v>
      </c>
      <c r="I2576" s="16" t="s">
        <v>4160</v>
      </c>
      <c r="J2576" s="16" t="s">
        <v>79</v>
      </c>
      <c r="K2576" s="16">
        <v>14295.37</v>
      </c>
      <c r="M2576" s="15" t="s">
        <v>1262</v>
      </c>
      <c r="N2576" s="19">
        <v>45699.637141203697</v>
      </c>
    </row>
    <row r="2577" spans="1:14" x14ac:dyDescent="0.3">
      <c r="A2577" s="23" t="str">
        <f>VLOOKUP(C2577,销售员!A:C,3,0)</f>
        <v>新甘青</v>
      </c>
      <c r="B2577" s="29">
        <v>821140</v>
      </c>
      <c r="C2577" s="16" t="s">
        <v>193</v>
      </c>
      <c r="D2577" s="17" t="s">
        <v>2826</v>
      </c>
      <c r="E2577" s="17" t="s">
        <v>4165</v>
      </c>
      <c r="F2577" s="16" t="s">
        <v>2827</v>
      </c>
      <c r="G2577" s="16" t="s">
        <v>2828</v>
      </c>
      <c r="H2577" s="16" t="s">
        <v>2829</v>
      </c>
      <c r="I2577" s="16" t="s">
        <v>4158</v>
      </c>
      <c r="J2577" s="16" t="s">
        <v>79</v>
      </c>
      <c r="K2577" s="16">
        <v>96159.56</v>
      </c>
      <c r="L2577" s="18">
        <v>106423.05</v>
      </c>
      <c r="M2577" s="15" t="s">
        <v>105</v>
      </c>
      <c r="N2577" s="19">
        <v>45698.723460648202</v>
      </c>
    </row>
    <row r="2578" spans="1:14" x14ac:dyDescent="0.3">
      <c r="A2578" s="23" t="str">
        <f>VLOOKUP(C2578,销售员!A:C,3,0)</f>
        <v>新甘青</v>
      </c>
      <c r="B2578" s="29">
        <v>821140</v>
      </c>
      <c r="C2578" s="16" t="s">
        <v>193</v>
      </c>
      <c r="D2578" s="17" t="s">
        <v>2826</v>
      </c>
      <c r="E2578" s="17" t="s">
        <v>4165</v>
      </c>
      <c r="F2578" s="16" t="s">
        <v>2827</v>
      </c>
      <c r="G2578" s="16" t="s">
        <v>2828</v>
      </c>
      <c r="H2578" s="16" t="s">
        <v>2829</v>
      </c>
      <c r="I2578" s="16" t="s">
        <v>4159</v>
      </c>
      <c r="J2578" s="16" t="s">
        <v>79</v>
      </c>
      <c r="K2578" s="16">
        <v>3949.94</v>
      </c>
      <c r="M2578" s="15" t="s">
        <v>105</v>
      </c>
      <c r="N2578" s="19">
        <v>45698.723460648202</v>
      </c>
    </row>
    <row r="2579" spans="1:14" x14ac:dyDescent="0.3">
      <c r="A2579" s="23" t="str">
        <f>VLOOKUP(C2579,销售员!A:C,3,0)</f>
        <v>新甘青</v>
      </c>
      <c r="B2579" s="29">
        <v>821140</v>
      </c>
      <c r="C2579" s="16" t="s">
        <v>193</v>
      </c>
      <c r="D2579" s="17" t="s">
        <v>2826</v>
      </c>
      <c r="E2579" s="17" t="s">
        <v>4165</v>
      </c>
      <c r="F2579" s="16" t="s">
        <v>2827</v>
      </c>
      <c r="G2579" s="16" t="s">
        <v>2828</v>
      </c>
      <c r="H2579" s="16" t="s">
        <v>2829</v>
      </c>
      <c r="I2579" s="16" t="s">
        <v>4161</v>
      </c>
      <c r="J2579" s="16" t="s">
        <v>79</v>
      </c>
      <c r="K2579" s="16">
        <v>0</v>
      </c>
      <c r="M2579" s="15" t="s">
        <v>105</v>
      </c>
      <c r="N2579" s="19">
        <v>45698.723460648202</v>
      </c>
    </row>
    <row r="2580" spans="1:14" x14ac:dyDescent="0.3">
      <c r="A2580" s="23" t="str">
        <f>VLOOKUP(C2580,销售员!A:C,3,0)</f>
        <v>新甘青</v>
      </c>
      <c r="B2580" s="29">
        <v>821140</v>
      </c>
      <c r="C2580" s="16" t="s">
        <v>193</v>
      </c>
      <c r="D2580" s="17" t="s">
        <v>2826</v>
      </c>
      <c r="E2580" s="17" t="s">
        <v>4165</v>
      </c>
      <c r="F2580" s="16" t="s">
        <v>2827</v>
      </c>
      <c r="G2580" s="16" t="s">
        <v>2828</v>
      </c>
      <c r="H2580" s="16" t="s">
        <v>2829</v>
      </c>
      <c r="I2580" s="16" t="s">
        <v>4160</v>
      </c>
      <c r="J2580" s="16" t="s">
        <v>79</v>
      </c>
      <c r="K2580" s="16">
        <v>1524.51</v>
      </c>
      <c r="M2580" s="15" t="s">
        <v>105</v>
      </c>
      <c r="N2580" s="19">
        <v>45698.723460648202</v>
      </c>
    </row>
    <row r="2581" spans="1:14" x14ac:dyDescent="0.3">
      <c r="A2581" s="23" t="str">
        <f>VLOOKUP(C2581,销售员!A:C,3,0)</f>
        <v>沪浙</v>
      </c>
      <c r="B2581" s="29">
        <v>821383</v>
      </c>
      <c r="C2581" s="16" t="s">
        <v>908</v>
      </c>
      <c r="D2581" s="17" t="s">
        <v>2831</v>
      </c>
      <c r="E2581" s="17" t="s">
        <v>4165</v>
      </c>
      <c r="F2581" s="16" t="s">
        <v>910</v>
      </c>
      <c r="G2581" s="16" t="s">
        <v>2832</v>
      </c>
      <c r="H2581" s="16" t="s">
        <v>2833</v>
      </c>
      <c r="I2581" s="16" t="s">
        <v>4158</v>
      </c>
      <c r="J2581" s="16" t="s">
        <v>79</v>
      </c>
      <c r="K2581" s="16">
        <v>97030.04</v>
      </c>
      <c r="L2581" s="18">
        <v>116559.7</v>
      </c>
      <c r="M2581" s="15" t="s">
        <v>1262</v>
      </c>
      <c r="N2581" s="19">
        <v>45699.651446759301</v>
      </c>
    </row>
    <row r="2582" spans="1:14" x14ac:dyDescent="0.3">
      <c r="A2582" s="23" t="str">
        <f>VLOOKUP(C2582,销售员!A:C,3,0)</f>
        <v>沪浙</v>
      </c>
      <c r="B2582" s="29">
        <v>821383</v>
      </c>
      <c r="C2582" s="16" t="s">
        <v>908</v>
      </c>
      <c r="D2582" s="17" t="s">
        <v>2831</v>
      </c>
      <c r="E2582" s="17" t="s">
        <v>4165</v>
      </c>
      <c r="F2582" s="16" t="s">
        <v>910</v>
      </c>
      <c r="G2582" s="16" t="s">
        <v>2832</v>
      </c>
      <c r="H2582" s="16" t="s">
        <v>2833</v>
      </c>
      <c r="I2582" s="16" t="s">
        <v>4159</v>
      </c>
      <c r="J2582" s="16" t="s">
        <v>79</v>
      </c>
      <c r="K2582" s="16">
        <v>11452.89</v>
      </c>
      <c r="M2582" s="15" t="s">
        <v>1262</v>
      </c>
      <c r="N2582" s="19">
        <v>45699.651446759301</v>
      </c>
    </row>
    <row r="2583" spans="1:14" x14ac:dyDescent="0.3">
      <c r="A2583" s="23" t="str">
        <f>VLOOKUP(C2583,销售员!A:C,3,0)</f>
        <v>沪浙</v>
      </c>
      <c r="B2583" s="29">
        <v>821383</v>
      </c>
      <c r="C2583" s="16" t="s">
        <v>908</v>
      </c>
      <c r="D2583" s="17" t="s">
        <v>2831</v>
      </c>
      <c r="E2583" s="17" t="s">
        <v>4165</v>
      </c>
      <c r="F2583" s="16" t="s">
        <v>910</v>
      </c>
      <c r="G2583" s="16" t="s">
        <v>2832</v>
      </c>
      <c r="H2583" s="16" t="s">
        <v>2833</v>
      </c>
      <c r="I2583" s="16" t="s">
        <v>4161</v>
      </c>
      <c r="J2583" s="16" t="s">
        <v>79</v>
      </c>
      <c r="K2583" s="16">
        <v>1179.3900000000001</v>
      </c>
      <c r="M2583" s="15" t="s">
        <v>1262</v>
      </c>
      <c r="N2583" s="19">
        <v>45699.651446759301</v>
      </c>
    </row>
    <row r="2584" spans="1:14" x14ac:dyDescent="0.3">
      <c r="A2584" s="23" t="str">
        <f>VLOOKUP(C2584,销售员!A:C,3,0)</f>
        <v>沪浙</v>
      </c>
      <c r="B2584" s="29">
        <v>821383</v>
      </c>
      <c r="C2584" s="16" t="s">
        <v>908</v>
      </c>
      <c r="D2584" s="17" t="s">
        <v>2831</v>
      </c>
      <c r="E2584" s="17" t="s">
        <v>4165</v>
      </c>
      <c r="F2584" s="16" t="s">
        <v>910</v>
      </c>
      <c r="G2584" s="16" t="s">
        <v>2832</v>
      </c>
      <c r="H2584" s="16" t="s">
        <v>2833</v>
      </c>
      <c r="I2584" s="16" t="s">
        <v>4160</v>
      </c>
      <c r="J2584" s="16" t="s">
        <v>79</v>
      </c>
      <c r="K2584" s="16">
        <v>1652.09</v>
      </c>
      <c r="M2584" s="15" t="s">
        <v>1262</v>
      </c>
      <c r="N2584" s="19">
        <v>45699.651446759301</v>
      </c>
    </row>
    <row r="2585" spans="1:14" x14ac:dyDescent="0.3">
      <c r="A2585" s="23" t="str">
        <f>VLOOKUP(C2585,销售员!A:C,3,0)</f>
        <v>福建</v>
      </c>
      <c r="B2585" s="29">
        <v>821392</v>
      </c>
      <c r="C2585" s="16" t="s">
        <v>226</v>
      </c>
      <c r="D2585" s="17" t="s">
        <v>2835</v>
      </c>
      <c r="E2585" s="17" t="s">
        <v>4165</v>
      </c>
      <c r="F2585" s="16" t="s">
        <v>756</v>
      </c>
      <c r="G2585" s="16" t="s">
        <v>2836</v>
      </c>
      <c r="H2585" s="16" t="s">
        <v>2837</v>
      </c>
      <c r="I2585" s="16" t="s">
        <v>4158</v>
      </c>
      <c r="J2585" s="16" t="s">
        <v>79</v>
      </c>
      <c r="K2585" s="16">
        <v>22909.4</v>
      </c>
      <c r="L2585" s="18">
        <v>24675</v>
      </c>
      <c r="M2585" s="15" t="s">
        <v>94</v>
      </c>
      <c r="N2585" s="19">
        <v>45699.656099537002</v>
      </c>
    </row>
    <row r="2586" spans="1:14" x14ac:dyDescent="0.3">
      <c r="A2586" s="23" t="str">
        <f>VLOOKUP(C2586,销售员!A:C,3,0)</f>
        <v>福建</v>
      </c>
      <c r="B2586" s="29">
        <v>821392</v>
      </c>
      <c r="C2586" s="16" t="s">
        <v>226</v>
      </c>
      <c r="D2586" s="17" t="s">
        <v>2835</v>
      </c>
      <c r="E2586" s="17" t="s">
        <v>4165</v>
      </c>
      <c r="F2586" s="16" t="s">
        <v>756</v>
      </c>
      <c r="G2586" s="16" t="s">
        <v>2836</v>
      </c>
      <c r="H2586" s="16" t="s">
        <v>2837</v>
      </c>
      <c r="I2586" s="16" t="s">
        <v>4159</v>
      </c>
      <c r="J2586" s="16" t="s">
        <v>79</v>
      </c>
      <c r="K2586" s="16">
        <v>0</v>
      </c>
      <c r="M2586" s="15" t="s">
        <v>94</v>
      </c>
      <c r="N2586" s="19">
        <v>45699.656099537002</v>
      </c>
    </row>
    <row r="2587" spans="1:14" x14ac:dyDescent="0.3">
      <c r="A2587" s="23" t="str">
        <f>VLOOKUP(C2587,销售员!A:C,3,0)</f>
        <v>福建</v>
      </c>
      <c r="B2587" s="29">
        <v>821392</v>
      </c>
      <c r="C2587" s="16" t="s">
        <v>226</v>
      </c>
      <c r="D2587" s="17" t="s">
        <v>2835</v>
      </c>
      <c r="E2587" s="17" t="s">
        <v>4165</v>
      </c>
      <c r="F2587" s="16" t="s">
        <v>756</v>
      </c>
      <c r="G2587" s="16" t="s">
        <v>2836</v>
      </c>
      <c r="H2587" s="16" t="s">
        <v>2837</v>
      </c>
      <c r="I2587" s="16" t="s">
        <v>4161</v>
      </c>
      <c r="J2587" s="16" t="s">
        <v>79</v>
      </c>
      <c r="K2587" s="16">
        <v>306.35000000000002</v>
      </c>
      <c r="M2587" s="15" t="s">
        <v>94</v>
      </c>
      <c r="N2587" s="19">
        <v>45699.656099537002</v>
      </c>
    </row>
    <row r="2588" spans="1:14" x14ac:dyDescent="0.3">
      <c r="A2588" s="23" t="str">
        <f>VLOOKUP(C2588,销售员!A:C,3,0)</f>
        <v>福建</v>
      </c>
      <c r="B2588" s="29">
        <v>821392</v>
      </c>
      <c r="C2588" s="16" t="s">
        <v>226</v>
      </c>
      <c r="D2588" s="17" t="s">
        <v>2835</v>
      </c>
      <c r="E2588" s="17" t="s">
        <v>4165</v>
      </c>
      <c r="F2588" s="16" t="s">
        <v>756</v>
      </c>
      <c r="G2588" s="16" t="s">
        <v>2836</v>
      </c>
      <c r="H2588" s="16" t="s">
        <v>2837</v>
      </c>
      <c r="I2588" s="16" t="s">
        <v>4160</v>
      </c>
      <c r="J2588" s="16" t="s">
        <v>79</v>
      </c>
      <c r="K2588" s="16">
        <v>348.85</v>
      </c>
      <c r="M2588" s="15" t="s">
        <v>94</v>
      </c>
      <c r="N2588" s="19">
        <v>45699.656099537002</v>
      </c>
    </row>
    <row r="2589" spans="1:14" x14ac:dyDescent="0.3">
      <c r="A2589" s="23" t="str">
        <f>VLOOKUP(C2589,销售员!A:C,3,0)</f>
        <v>福建</v>
      </c>
      <c r="B2589" s="29">
        <v>821385</v>
      </c>
      <c r="C2589" s="16" t="s">
        <v>638</v>
      </c>
      <c r="D2589" s="17" t="s">
        <v>1577</v>
      </c>
      <c r="E2589" s="17" t="s">
        <v>4165</v>
      </c>
      <c r="F2589" s="16" t="s">
        <v>1578</v>
      </c>
      <c r="G2589" s="16" t="s">
        <v>1579</v>
      </c>
      <c r="H2589" s="16" t="s">
        <v>1580</v>
      </c>
      <c r="I2589" s="16" t="s">
        <v>4158</v>
      </c>
      <c r="J2589" s="16" t="s">
        <v>79</v>
      </c>
      <c r="K2589" s="16">
        <v>1523665.2</v>
      </c>
      <c r="L2589" s="18">
        <v>2072327.04</v>
      </c>
      <c r="M2589" s="15" t="s">
        <v>94</v>
      </c>
      <c r="N2589" s="19">
        <v>45699.6621296296</v>
      </c>
    </row>
    <row r="2590" spans="1:14" x14ac:dyDescent="0.3">
      <c r="A2590" s="23" t="str">
        <f>VLOOKUP(C2590,销售员!A:C,3,0)</f>
        <v>福建</v>
      </c>
      <c r="B2590" s="29">
        <v>821385</v>
      </c>
      <c r="C2590" s="16" t="s">
        <v>638</v>
      </c>
      <c r="D2590" s="17" t="s">
        <v>1577</v>
      </c>
      <c r="E2590" s="17" t="s">
        <v>4165</v>
      </c>
      <c r="F2590" s="16" t="s">
        <v>1578</v>
      </c>
      <c r="G2590" s="16" t="s">
        <v>1579</v>
      </c>
      <c r="H2590" s="16" t="s">
        <v>1580</v>
      </c>
      <c r="I2590" s="16" t="s">
        <v>4159</v>
      </c>
      <c r="J2590" s="16" t="s">
        <v>79</v>
      </c>
      <c r="K2590" s="16">
        <v>411804.41</v>
      </c>
      <c r="M2590" s="15" t="s">
        <v>94</v>
      </c>
      <c r="N2590" s="19">
        <v>45699.6621296296</v>
      </c>
    </row>
    <row r="2591" spans="1:14" x14ac:dyDescent="0.3">
      <c r="A2591" s="23" t="str">
        <f>VLOOKUP(C2591,销售员!A:C,3,0)</f>
        <v>福建</v>
      </c>
      <c r="B2591" s="29">
        <v>821385</v>
      </c>
      <c r="C2591" s="16" t="s">
        <v>638</v>
      </c>
      <c r="D2591" s="17" t="s">
        <v>1577</v>
      </c>
      <c r="E2591" s="17" t="s">
        <v>4165</v>
      </c>
      <c r="F2591" s="16" t="s">
        <v>1578</v>
      </c>
      <c r="G2591" s="16" t="s">
        <v>1579</v>
      </c>
      <c r="H2591" s="16" t="s">
        <v>1580</v>
      </c>
      <c r="I2591" s="16" t="s">
        <v>4161</v>
      </c>
      <c r="J2591" s="16" t="s">
        <v>79</v>
      </c>
      <c r="K2591" s="16">
        <v>14198.64</v>
      </c>
      <c r="M2591" s="15" t="s">
        <v>94</v>
      </c>
      <c r="N2591" s="19">
        <v>45699.6621296296</v>
      </c>
    </row>
    <row r="2592" spans="1:14" x14ac:dyDescent="0.3">
      <c r="A2592" s="23" t="str">
        <f>VLOOKUP(C2592,销售员!A:C,3,0)</f>
        <v>福建</v>
      </c>
      <c r="B2592" s="29">
        <v>821385</v>
      </c>
      <c r="C2592" s="16" t="s">
        <v>638</v>
      </c>
      <c r="D2592" s="17" t="s">
        <v>1577</v>
      </c>
      <c r="E2592" s="17" t="s">
        <v>4165</v>
      </c>
      <c r="F2592" s="16" t="s">
        <v>1578</v>
      </c>
      <c r="G2592" s="16" t="s">
        <v>1579</v>
      </c>
      <c r="H2592" s="16" t="s">
        <v>1580</v>
      </c>
      <c r="I2592" s="16" t="s">
        <v>4160</v>
      </c>
      <c r="J2592" s="16" t="s">
        <v>79</v>
      </c>
      <c r="K2592" s="16">
        <v>29476</v>
      </c>
      <c r="M2592" s="15" t="s">
        <v>94</v>
      </c>
      <c r="N2592" s="19">
        <v>45699.6621296296</v>
      </c>
    </row>
    <row r="2593" spans="1:14" x14ac:dyDescent="0.3">
      <c r="A2593" s="23" t="str">
        <f>VLOOKUP(C2593,销售员!A:C,3,0)</f>
        <v>陕豫鲁</v>
      </c>
      <c r="B2593" s="29">
        <v>820854</v>
      </c>
      <c r="C2593" s="16" t="s">
        <v>140</v>
      </c>
      <c r="D2593" s="17" t="s">
        <v>2838</v>
      </c>
      <c r="E2593" s="17" t="s">
        <v>4165</v>
      </c>
      <c r="F2593" s="16" t="s">
        <v>2839</v>
      </c>
      <c r="G2593" s="16" t="s">
        <v>2840</v>
      </c>
      <c r="H2593" s="16" t="s">
        <v>2841</v>
      </c>
      <c r="I2593" s="16" t="s">
        <v>4158</v>
      </c>
      <c r="J2593" s="16" t="s">
        <v>79</v>
      </c>
      <c r="K2593" s="16">
        <v>2712453.85</v>
      </c>
      <c r="L2593" s="18">
        <v>3114991.95</v>
      </c>
      <c r="M2593" s="15" t="s">
        <v>105</v>
      </c>
      <c r="N2593" s="19">
        <v>45699.677592592598</v>
      </c>
    </row>
    <row r="2594" spans="1:14" x14ac:dyDescent="0.3">
      <c r="A2594" s="23" t="str">
        <f>VLOOKUP(C2594,销售员!A:C,3,0)</f>
        <v>陕豫鲁</v>
      </c>
      <c r="B2594" s="29">
        <v>820854</v>
      </c>
      <c r="C2594" s="16" t="s">
        <v>140</v>
      </c>
      <c r="D2594" s="17" t="s">
        <v>2838</v>
      </c>
      <c r="E2594" s="17" t="s">
        <v>4165</v>
      </c>
      <c r="F2594" s="16" t="s">
        <v>2839</v>
      </c>
      <c r="G2594" s="16" t="s">
        <v>2840</v>
      </c>
      <c r="H2594" s="16" t="s">
        <v>2841</v>
      </c>
      <c r="I2594" s="16" t="s">
        <v>4159</v>
      </c>
      <c r="J2594" s="16" t="s">
        <v>79</v>
      </c>
      <c r="K2594" s="16">
        <v>185560.32000000001</v>
      </c>
      <c r="M2594" s="15" t="s">
        <v>105</v>
      </c>
      <c r="N2594" s="19">
        <v>45699.677592592598</v>
      </c>
    </row>
    <row r="2595" spans="1:14" x14ac:dyDescent="0.3">
      <c r="A2595" s="23" t="str">
        <f>VLOOKUP(C2595,销售员!A:C,3,0)</f>
        <v>陕豫鲁</v>
      </c>
      <c r="B2595" s="29">
        <v>820854</v>
      </c>
      <c r="C2595" s="16" t="s">
        <v>140</v>
      </c>
      <c r="D2595" s="17" t="s">
        <v>2838</v>
      </c>
      <c r="E2595" s="17" t="s">
        <v>4165</v>
      </c>
      <c r="F2595" s="16" t="s">
        <v>2839</v>
      </c>
      <c r="G2595" s="16" t="s">
        <v>2840</v>
      </c>
      <c r="H2595" s="16" t="s">
        <v>2841</v>
      </c>
      <c r="I2595" s="16" t="s">
        <v>4161</v>
      </c>
      <c r="J2595" s="16" t="s">
        <v>79</v>
      </c>
      <c r="K2595" s="16">
        <v>32682.39</v>
      </c>
      <c r="M2595" s="15" t="s">
        <v>105</v>
      </c>
      <c r="N2595" s="19">
        <v>45699.677592592598</v>
      </c>
    </row>
    <row r="2596" spans="1:14" x14ac:dyDescent="0.3">
      <c r="A2596" s="23" t="str">
        <f>VLOOKUP(C2596,销售员!A:C,3,0)</f>
        <v>陕豫鲁</v>
      </c>
      <c r="B2596" s="29">
        <v>820854</v>
      </c>
      <c r="C2596" s="16" t="s">
        <v>140</v>
      </c>
      <c r="D2596" s="17" t="s">
        <v>2838</v>
      </c>
      <c r="E2596" s="17" t="s">
        <v>4165</v>
      </c>
      <c r="F2596" s="16" t="s">
        <v>2839</v>
      </c>
      <c r="G2596" s="16" t="s">
        <v>2840</v>
      </c>
      <c r="H2596" s="16" t="s">
        <v>2841</v>
      </c>
      <c r="I2596" s="16" t="s">
        <v>4160</v>
      </c>
      <c r="J2596" s="16" t="s">
        <v>79</v>
      </c>
      <c r="K2596" s="16">
        <v>44130.26</v>
      </c>
      <c r="M2596" s="15" t="s">
        <v>105</v>
      </c>
      <c r="N2596" s="19">
        <v>45699.677592592598</v>
      </c>
    </row>
    <row r="2597" spans="1:14" x14ac:dyDescent="0.3">
      <c r="A2597" s="23" t="str">
        <f>VLOOKUP(C2597,销售员!A:C,3,0)</f>
        <v>京津冀</v>
      </c>
      <c r="B2597" s="29">
        <v>821377</v>
      </c>
      <c r="C2597" s="16" t="s">
        <v>323</v>
      </c>
      <c r="D2597" s="17" t="s">
        <v>2844</v>
      </c>
      <c r="E2597" s="17" t="s">
        <v>4165</v>
      </c>
      <c r="F2597" s="16" t="s">
        <v>554</v>
      </c>
      <c r="G2597" s="16" t="s">
        <v>2845</v>
      </c>
      <c r="H2597" s="16" t="s">
        <v>2846</v>
      </c>
      <c r="I2597" s="16" t="s">
        <v>4158</v>
      </c>
      <c r="J2597" s="16" t="s">
        <v>79</v>
      </c>
      <c r="K2597" s="16">
        <v>2344.1999999999998</v>
      </c>
      <c r="L2597" s="18">
        <v>3097</v>
      </c>
      <c r="M2597" s="15" t="s">
        <v>127</v>
      </c>
      <c r="N2597" s="19">
        <v>45699.690497685202</v>
      </c>
    </row>
    <row r="2598" spans="1:14" x14ac:dyDescent="0.3">
      <c r="A2598" s="23" t="str">
        <f>VLOOKUP(C2598,销售员!A:C,3,0)</f>
        <v>京津冀</v>
      </c>
      <c r="B2598" s="29">
        <v>821377</v>
      </c>
      <c r="C2598" s="16" t="s">
        <v>323</v>
      </c>
      <c r="D2598" s="17" t="s">
        <v>2844</v>
      </c>
      <c r="E2598" s="17" t="s">
        <v>4165</v>
      </c>
      <c r="F2598" s="16" t="s">
        <v>554</v>
      </c>
      <c r="G2598" s="16" t="s">
        <v>2845</v>
      </c>
      <c r="H2598" s="16" t="s">
        <v>2846</v>
      </c>
      <c r="I2598" s="16" t="s">
        <v>4159</v>
      </c>
      <c r="J2598" s="16" t="s">
        <v>79</v>
      </c>
      <c r="K2598" s="16">
        <v>569.20000000000005</v>
      </c>
      <c r="M2598" s="15" t="s">
        <v>127</v>
      </c>
      <c r="N2598" s="19">
        <v>45699.690497685202</v>
      </c>
    </row>
    <row r="2599" spans="1:14" x14ac:dyDescent="0.3">
      <c r="A2599" s="23" t="str">
        <f>VLOOKUP(C2599,销售员!A:C,3,0)</f>
        <v>京津冀</v>
      </c>
      <c r="B2599" s="29">
        <v>821377</v>
      </c>
      <c r="C2599" s="16" t="s">
        <v>323</v>
      </c>
      <c r="D2599" s="17" t="s">
        <v>2844</v>
      </c>
      <c r="E2599" s="17" t="s">
        <v>4165</v>
      </c>
      <c r="F2599" s="16" t="s">
        <v>554</v>
      </c>
      <c r="G2599" s="16" t="s">
        <v>2845</v>
      </c>
      <c r="H2599" s="16" t="s">
        <v>2846</v>
      </c>
      <c r="I2599" s="16" t="s">
        <v>4161</v>
      </c>
      <c r="J2599" s="16" t="s">
        <v>79</v>
      </c>
      <c r="K2599" s="16">
        <v>0</v>
      </c>
      <c r="M2599" s="15" t="s">
        <v>127</v>
      </c>
      <c r="N2599" s="19">
        <v>45699.690497685202</v>
      </c>
    </row>
    <row r="2600" spans="1:14" x14ac:dyDescent="0.3">
      <c r="A2600" s="23" t="str">
        <f>VLOOKUP(C2600,销售员!A:C,3,0)</f>
        <v>京津冀</v>
      </c>
      <c r="B2600" s="29">
        <v>821377</v>
      </c>
      <c r="C2600" s="16" t="s">
        <v>323</v>
      </c>
      <c r="D2600" s="17" t="s">
        <v>2844</v>
      </c>
      <c r="E2600" s="17" t="s">
        <v>4165</v>
      </c>
      <c r="F2600" s="16" t="s">
        <v>554</v>
      </c>
      <c r="G2600" s="16" t="s">
        <v>2845</v>
      </c>
      <c r="H2600" s="16" t="s">
        <v>2846</v>
      </c>
      <c r="I2600" s="16" t="s">
        <v>4160</v>
      </c>
      <c r="J2600" s="16" t="s">
        <v>79</v>
      </c>
      <c r="K2600" s="16">
        <v>44.2</v>
      </c>
      <c r="M2600" s="15" t="s">
        <v>127</v>
      </c>
      <c r="N2600" s="19">
        <v>45699.690497685202</v>
      </c>
    </row>
    <row r="2601" spans="1:14" x14ac:dyDescent="0.3">
      <c r="A2601" s="23" t="str">
        <f>VLOOKUP(C2601,销售员!A:C,3,0)</f>
        <v>广深</v>
      </c>
      <c r="B2601" s="29">
        <v>821223</v>
      </c>
      <c r="C2601" s="16" t="s">
        <v>1126</v>
      </c>
      <c r="D2601" s="17" t="s">
        <v>2848</v>
      </c>
      <c r="E2601" s="17" t="s">
        <v>4165</v>
      </c>
      <c r="F2601" s="16" t="s">
        <v>2849</v>
      </c>
      <c r="G2601" s="16" t="s">
        <v>2850</v>
      </c>
      <c r="H2601" s="16" t="s">
        <v>2851</v>
      </c>
      <c r="I2601" s="16" t="s">
        <v>4158</v>
      </c>
      <c r="J2601" s="16" t="s">
        <v>79</v>
      </c>
      <c r="K2601" s="16">
        <v>173144.37</v>
      </c>
      <c r="L2601" s="18">
        <v>201625.76</v>
      </c>
      <c r="M2601" s="15" t="s">
        <v>94</v>
      </c>
      <c r="N2601" s="19">
        <v>45700.4050810185</v>
      </c>
    </row>
    <row r="2602" spans="1:14" x14ac:dyDescent="0.3">
      <c r="A2602" s="23" t="str">
        <f>VLOOKUP(C2602,销售员!A:C,3,0)</f>
        <v>广深</v>
      </c>
      <c r="B2602" s="29">
        <v>821223</v>
      </c>
      <c r="C2602" s="16" t="s">
        <v>1126</v>
      </c>
      <c r="D2602" s="17" t="s">
        <v>2848</v>
      </c>
      <c r="E2602" s="17" t="s">
        <v>4165</v>
      </c>
      <c r="F2602" s="16" t="s">
        <v>2849</v>
      </c>
      <c r="G2602" s="16" t="s">
        <v>2850</v>
      </c>
      <c r="H2602" s="16" t="s">
        <v>2851</v>
      </c>
      <c r="I2602" s="16" t="s">
        <v>4159</v>
      </c>
      <c r="J2602" s="16" t="s">
        <v>79</v>
      </c>
      <c r="K2602" s="16">
        <v>14744.95</v>
      </c>
      <c r="M2602" s="15" t="s">
        <v>94</v>
      </c>
      <c r="N2602" s="19">
        <v>45700.4050810185</v>
      </c>
    </row>
    <row r="2603" spans="1:14" x14ac:dyDescent="0.3">
      <c r="A2603" s="23" t="str">
        <f>VLOOKUP(C2603,销售员!A:C,3,0)</f>
        <v>广深</v>
      </c>
      <c r="B2603" s="29">
        <v>821223</v>
      </c>
      <c r="C2603" s="16" t="s">
        <v>1126</v>
      </c>
      <c r="D2603" s="17" t="s">
        <v>2848</v>
      </c>
      <c r="E2603" s="17" t="s">
        <v>4165</v>
      </c>
      <c r="F2603" s="16" t="s">
        <v>2849</v>
      </c>
      <c r="G2603" s="16" t="s">
        <v>2850</v>
      </c>
      <c r="H2603" s="16" t="s">
        <v>2851</v>
      </c>
      <c r="I2603" s="16" t="s">
        <v>4161</v>
      </c>
      <c r="J2603" s="16" t="s">
        <v>79</v>
      </c>
      <c r="K2603" s="16">
        <v>1802.04</v>
      </c>
      <c r="M2603" s="15" t="s">
        <v>94</v>
      </c>
      <c r="N2603" s="19">
        <v>45700.4050810185</v>
      </c>
    </row>
    <row r="2604" spans="1:14" x14ac:dyDescent="0.3">
      <c r="A2604" s="23" t="str">
        <f>VLOOKUP(C2604,销售员!A:C,3,0)</f>
        <v>广深</v>
      </c>
      <c r="B2604" s="29">
        <v>821223</v>
      </c>
      <c r="C2604" s="16" t="s">
        <v>1126</v>
      </c>
      <c r="D2604" s="17" t="s">
        <v>2848</v>
      </c>
      <c r="E2604" s="17" t="s">
        <v>4165</v>
      </c>
      <c r="F2604" s="16" t="s">
        <v>2849</v>
      </c>
      <c r="G2604" s="16" t="s">
        <v>2850</v>
      </c>
      <c r="H2604" s="16" t="s">
        <v>2851</v>
      </c>
      <c r="I2604" s="16" t="s">
        <v>4160</v>
      </c>
      <c r="J2604" s="16" t="s">
        <v>79</v>
      </c>
      <c r="K2604" s="16">
        <v>2861.22</v>
      </c>
      <c r="M2604" s="15" t="s">
        <v>94</v>
      </c>
      <c r="N2604" s="19">
        <v>45700.4050810185</v>
      </c>
    </row>
    <row r="2605" spans="1:14" x14ac:dyDescent="0.3">
      <c r="A2605" s="23" t="str">
        <f>VLOOKUP(C2605,销售员!A:C,3,0)</f>
        <v>黑吉辽</v>
      </c>
      <c r="B2605" s="29">
        <v>821290</v>
      </c>
      <c r="C2605" s="16" t="s">
        <v>2492</v>
      </c>
      <c r="D2605" s="17" t="s">
        <v>2854</v>
      </c>
      <c r="E2605" s="17" t="s">
        <v>4165</v>
      </c>
      <c r="F2605" s="16" t="s">
        <v>2494</v>
      </c>
      <c r="G2605" s="16" t="s">
        <v>2855</v>
      </c>
      <c r="H2605" s="16" t="s">
        <v>2856</v>
      </c>
      <c r="I2605" s="16" t="s">
        <v>4158</v>
      </c>
      <c r="J2605" s="16" t="s">
        <v>79</v>
      </c>
      <c r="K2605" s="16">
        <v>116578.26</v>
      </c>
      <c r="L2605" s="18">
        <v>138591.76</v>
      </c>
      <c r="M2605" s="15" t="s">
        <v>127</v>
      </c>
      <c r="N2605" s="19">
        <v>45700.419351851902</v>
      </c>
    </row>
    <row r="2606" spans="1:14" x14ac:dyDescent="0.3">
      <c r="A2606" s="23" t="str">
        <f>VLOOKUP(C2606,销售员!A:C,3,0)</f>
        <v>黑吉辽</v>
      </c>
      <c r="B2606" s="29">
        <v>821290</v>
      </c>
      <c r="C2606" s="16" t="s">
        <v>2492</v>
      </c>
      <c r="D2606" s="17" t="s">
        <v>2854</v>
      </c>
      <c r="E2606" s="17" t="s">
        <v>4165</v>
      </c>
      <c r="F2606" s="16" t="s">
        <v>2494</v>
      </c>
      <c r="G2606" s="16" t="s">
        <v>2855</v>
      </c>
      <c r="H2606" s="16" t="s">
        <v>2856</v>
      </c>
      <c r="I2606" s="16" t="s">
        <v>4159</v>
      </c>
      <c r="J2606" s="16" t="s">
        <v>79</v>
      </c>
      <c r="K2606" s="16">
        <v>12255.92</v>
      </c>
      <c r="M2606" s="15" t="s">
        <v>127</v>
      </c>
      <c r="N2606" s="19">
        <v>45700.419351851902</v>
      </c>
    </row>
    <row r="2607" spans="1:14" x14ac:dyDescent="0.3">
      <c r="A2607" s="23" t="str">
        <f>VLOOKUP(C2607,销售员!A:C,3,0)</f>
        <v>黑吉辽</v>
      </c>
      <c r="B2607" s="29">
        <v>821290</v>
      </c>
      <c r="C2607" s="16" t="s">
        <v>2492</v>
      </c>
      <c r="D2607" s="17" t="s">
        <v>2854</v>
      </c>
      <c r="E2607" s="17" t="s">
        <v>4165</v>
      </c>
      <c r="F2607" s="16" t="s">
        <v>2494</v>
      </c>
      <c r="G2607" s="16" t="s">
        <v>2855</v>
      </c>
      <c r="H2607" s="16" t="s">
        <v>2856</v>
      </c>
      <c r="I2607" s="16" t="s">
        <v>4161</v>
      </c>
      <c r="J2607" s="16" t="s">
        <v>79</v>
      </c>
      <c r="K2607" s="16">
        <v>1558.88</v>
      </c>
      <c r="M2607" s="15" t="s">
        <v>127</v>
      </c>
      <c r="N2607" s="19">
        <v>45700.419351851902</v>
      </c>
    </row>
    <row r="2608" spans="1:14" x14ac:dyDescent="0.3">
      <c r="A2608" s="23" t="str">
        <f>VLOOKUP(C2608,销售员!A:C,3,0)</f>
        <v>黑吉辽</v>
      </c>
      <c r="B2608" s="29">
        <v>821290</v>
      </c>
      <c r="C2608" s="16" t="s">
        <v>2492</v>
      </c>
      <c r="D2608" s="17" t="s">
        <v>2854</v>
      </c>
      <c r="E2608" s="17" t="s">
        <v>4165</v>
      </c>
      <c r="F2608" s="16" t="s">
        <v>2494</v>
      </c>
      <c r="G2608" s="16" t="s">
        <v>2855</v>
      </c>
      <c r="H2608" s="16" t="s">
        <v>2856</v>
      </c>
      <c r="I2608" s="16" t="s">
        <v>4160</v>
      </c>
      <c r="J2608" s="16" t="s">
        <v>79</v>
      </c>
      <c r="K2608" s="16">
        <v>1962.01</v>
      </c>
      <c r="M2608" s="15" t="s">
        <v>127</v>
      </c>
      <c r="N2608" s="19">
        <v>45700.419351851902</v>
      </c>
    </row>
    <row r="2609" spans="1:14" x14ac:dyDescent="0.3">
      <c r="A2609" s="23" t="str">
        <f>VLOOKUP(C2609,销售员!A:C,3,0)</f>
        <v>黑吉辽</v>
      </c>
      <c r="B2609" s="29">
        <v>821288</v>
      </c>
      <c r="C2609" s="16" t="s">
        <v>2492</v>
      </c>
      <c r="D2609" s="17" t="s">
        <v>2858</v>
      </c>
      <c r="E2609" s="17" t="s">
        <v>4165</v>
      </c>
      <c r="F2609" s="16" t="s">
        <v>2494</v>
      </c>
      <c r="G2609" s="16" t="s">
        <v>2859</v>
      </c>
      <c r="H2609" s="16" t="s">
        <v>2860</v>
      </c>
      <c r="I2609" s="16" t="s">
        <v>4158</v>
      </c>
      <c r="J2609" s="16" t="s">
        <v>79</v>
      </c>
      <c r="K2609" s="16">
        <v>133628.51999999999</v>
      </c>
      <c r="L2609" s="18">
        <v>144897.12</v>
      </c>
      <c r="M2609" s="15" t="s">
        <v>127</v>
      </c>
      <c r="N2609" s="19">
        <v>45700.420439814799</v>
      </c>
    </row>
    <row r="2610" spans="1:14" x14ac:dyDescent="0.3">
      <c r="A2610" s="23" t="str">
        <f>VLOOKUP(C2610,销售员!A:C,3,0)</f>
        <v>黑吉辽</v>
      </c>
      <c r="B2610" s="29">
        <v>821288</v>
      </c>
      <c r="C2610" s="16" t="s">
        <v>2492</v>
      </c>
      <c r="D2610" s="17" t="s">
        <v>2858</v>
      </c>
      <c r="E2610" s="17" t="s">
        <v>4165</v>
      </c>
      <c r="F2610" s="16" t="s">
        <v>2494</v>
      </c>
      <c r="G2610" s="16" t="s">
        <v>2859</v>
      </c>
      <c r="H2610" s="16" t="s">
        <v>2860</v>
      </c>
      <c r="I2610" s="16" t="s">
        <v>4159</v>
      </c>
      <c r="J2610" s="16" t="s">
        <v>79</v>
      </c>
      <c r="K2610" s="16">
        <v>2672.57</v>
      </c>
      <c r="M2610" s="15" t="s">
        <v>127</v>
      </c>
      <c r="N2610" s="19">
        <v>45700.420439814799</v>
      </c>
    </row>
    <row r="2611" spans="1:14" x14ac:dyDescent="0.3">
      <c r="A2611" s="23" t="str">
        <f>VLOOKUP(C2611,销售员!A:C,3,0)</f>
        <v>黑吉辽</v>
      </c>
      <c r="B2611" s="29">
        <v>821288</v>
      </c>
      <c r="C2611" s="16" t="s">
        <v>2492</v>
      </c>
      <c r="D2611" s="17" t="s">
        <v>2858</v>
      </c>
      <c r="E2611" s="17" t="s">
        <v>4165</v>
      </c>
      <c r="F2611" s="16" t="s">
        <v>2494</v>
      </c>
      <c r="G2611" s="16" t="s">
        <v>2859</v>
      </c>
      <c r="H2611" s="16" t="s">
        <v>2860</v>
      </c>
      <c r="I2611" s="16" t="s">
        <v>4161</v>
      </c>
      <c r="J2611" s="16" t="s">
        <v>79</v>
      </c>
      <c r="K2611" s="16">
        <v>0</v>
      </c>
      <c r="M2611" s="15" t="s">
        <v>127</v>
      </c>
      <c r="N2611" s="19">
        <v>45700.420439814799</v>
      </c>
    </row>
    <row r="2612" spans="1:14" x14ac:dyDescent="0.3">
      <c r="A2612" s="23" t="str">
        <f>VLOOKUP(C2612,销售员!A:C,3,0)</f>
        <v>黑吉辽</v>
      </c>
      <c r="B2612" s="29">
        <v>821288</v>
      </c>
      <c r="C2612" s="16" t="s">
        <v>2492</v>
      </c>
      <c r="D2612" s="17" t="s">
        <v>2858</v>
      </c>
      <c r="E2612" s="17" t="s">
        <v>4165</v>
      </c>
      <c r="F2612" s="16" t="s">
        <v>2494</v>
      </c>
      <c r="G2612" s="16" t="s">
        <v>2859</v>
      </c>
      <c r="H2612" s="16" t="s">
        <v>2860</v>
      </c>
      <c r="I2612" s="16" t="s">
        <v>4160</v>
      </c>
      <c r="J2612" s="16" t="s">
        <v>79</v>
      </c>
      <c r="K2612" s="16">
        <v>2075.66</v>
      </c>
      <c r="M2612" s="15" t="s">
        <v>127</v>
      </c>
      <c r="N2612" s="19">
        <v>45700.420439814799</v>
      </c>
    </row>
    <row r="2613" spans="1:14" x14ac:dyDescent="0.3">
      <c r="A2613" s="23" t="str">
        <f>VLOOKUP(C2613,销售员!A:C,3,0)</f>
        <v>沪浙</v>
      </c>
      <c r="B2613" s="29">
        <v>821410</v>
      </c>
      <c r="C2613" s="16" t="s">
        <v>246</v>
      </c>
      <c r="D2613" s="17" t="s">
        <v>2119</v>
      </c>
      <c r="E2613" s="17" t="s">
        <v>4171</v>
      </c>
      <c r="F2613" s="16" t="s">
        <v>2120</v>
      </c>
      <c r="G2613" s="16" t="s">
        <v>2121</v>
      </c>
      <c r="H2613" s="16" t="s">
        <v>2122</v>
      </c>
      <c r="I2613" s="16" t="s">
        <v>4158</v>
      </c>
      <c r="J2613" s="16" t="s">
        <v>79</v>
      </c>
      <c r="K2613" s="16">
        <v>315643.40999999997</v>
      </c>
      <c r="L2613" s="18">
        <v>348517.64</v>
      </c>
      <c r="M2613" s="15" t="s">
        <v>1262</v>
      </c>
      <c r="N2613" s="19">
        <v>45700.424131944397</v>
      </c>
    </row>
    <row r="2614" spans="1:14" x14ac:dyDescent="0.3">
      <c r="A2614" s="23" t="str">
        <f>VLOOKUP(C2614,销售员!A:C,3,0)</f>
        <v>沪浙</v>
      </c>
      <c r="B2614" s="29">
        <v>821410</v>
      </c>
      <c r="C2614" s="16" t="s">
        <v>246</v>
      </c>
      <c r="D2614" s="17" t="s">
        <v>2119</v>
      </c>
      <c r="E2614" s="17" t="s">
        <v>4171</v>
      </c>
      <c r="F2614" s="16" t="s">
        <v>2120</v>
      </c>
      <c r="G2614" s="16" t="s">
        <v>2121</v>
      </c>
      <c r="H2614" s="16" t="s">
        <v>2122</v>
      </c>
      <c r="I2614" s="16" t="s">
        <v>4159</v>
      </c>
      <c r="J2614" s="16" t="s">
        <v>79</v>
      </c>
      <c r="K2614" s="16">
        <v>17348.02</v>
      </c>
      <c r="M2614" s="15" t="s">
        <v>1262</v>
      </c>
      <c r="N2614" s="19">
        <v>45700.424131944397</v>
      </c>
    </row>
    <row r="2615" spans="1:14" x14ac:dyDescent="0.3">
      <c r="A2615" s="23" t="str">
        <f>VLOOKUP(C2615,销售员!A:C,3,0)</f>
        <v>沪浙</v>
      </c>
      <c r="B2615" s="29">
        <v>821410</v>
      </c>
      <c r="C2615" s="16" t="s">
        <v>246</v>
      </c>
      <c r="D2615" s="17" t="s">
        <v>2119</v>
      </c>
      <c r="E2615" s="17" t="s">
        <v>4171</v>
      </c>
      <c r="F2615" s="16" t="s">
        <v>2120</v>
      </c>
      <c r="G2615" s="16" t="s">
        <v>2121</v>
      </c>
      <c r="H2615" s="16" t="s">
        <v>2122</v>
      </c>
      <c r="I2615" s="16" t="s">
        <v>4161</v>
      </c>
      <c r="J2615" s="16" t="s">
        <v>79</v>
      </c>
      <c r="K2615" s="16">
        <v>0</v>
      </c>
      <c r="M2615" s="15" t="s">
        <v>1262</v>
      </c>
      <c r="N2615" s="19">
        <v>45700.424131944397</v>
      </c>
    </row>
    <row r="2616" spans="1:14" x14ac:dyDescent="0.3">
      <c r="A2616" s="23" t="str">
        <f>VLOOKUP(C2616,销售员!A:C,3,0)</f>
        <v>沪浙</v>
      </c>
      <c r="B2616" s="29">
        <v>821410</v>
      </c>
      <c r="C2616" s="16" t="s">
        <v>246</v>
      </c>
      <c r="D2616" s="17" t="s">
        <v>2119</v>
      </c>
      <c r="E2616" s="17" t="s">
        <v>4171</v>
      </c>
      <c r="F2616" s="16" t="s">
        <v>2120</v>
      </c>
      <c r="G2616" s="16" t="s">
        <v>2121</v>
      </c>
      <c r="H2616" s="16" t="s">
        <v>2122</v>
      </c>
      <c r="I2616" s="16" t="s">
        <v>4160</v>
      </c>
      <c r="J2616" s="16" t="s">
        <v>79</v>
      </c>
      <c r="K2616" s="16">
        <v>5070.54</v>
      </c>
      <c r="M2616" s="15" t="s">
        <v>1262</v>
      </c>
      <c r="N2616" s="19">
        <v>45700.424131944397</v>
      </c>
    </row>
    <row r="2617" spans="1:14" x14ac:dyDescent="0.3">
      <c r="A2617" s="23" t="str">
        <f>VLOOKUP(C2617,销售员!A:C,3,0)</f>
        <v>沪浙</v>
      </c>
      <c r="B2617" s="29">
        <v>821463</v>
      </c>
      <c r="C2617" s="16" t="s">
        <v>164</v>
      </c>
      <c r="D2617" s="17" t="s">
        <v>2083</v>
      </c>
      <c r="E2617" s="17" t="s">
        <v>4165</v>
      </c>
      <c r="F2617" s="16" t="s">
        <v>2084</v>
      </c>
      <c r="G2617" s="16" t="s">
        <v>2085</v>
      </c>
      <c r="H2617" s="16" t="s">
        <v>2086</v>
      </c>
      <c r="I2617" s="16" t="s">
        <v>4158</v>
      </c>
      <c r="J2617" s="16" t="s">
        <v>79</v>
      </c>
      <c r="K2617" s="16">
        <v>99840.16</v>
      </c>
      <c r="L2617" s="18">
        <v>113514.46</v>
      </c>
      <c r="M2617" s="15" t="s">
        <v>1262</v>
      </c>
      <c r="N2617" s="19">
        <v>45700.4454050926</v>
      </c>
    </row>
    <row r="2618" spans="1:14" x14ac:dyDescent="0.3">
      <c r="A2618" s="23" t="str">
        <f>VLOOKUP(C2618,销售员!A:C,3,0)</f>
        <v>沪浙</v>
      </c>
      <c r="B2618" s="29">
        <v>821463</v>
      </c>
      <c r="C2618" s="16" t="s">
        <v>164</v>
      </c>
      <c r="D2618" s="17" t="s">
        <v>2083</v>
      </c>
      <c r="E2618" s="17" t="s">
        <v>4165</v>
      </c>
      <c r="F2618" s="16" t="s">
        <v>2084</v>
      </c>
      <c r="G2618" s="16" t="s">
        <v>2085</v>
      </c>
      <c r="H2618" s="16" t="s">
        <v>2086</v>
      </c>
      <c r="I2618" s="16" t="s">
        <v>4159</v>
      </c>
      <c r="J2618" s="16" t="s">
        <v>79</v>
      </c>
      <c r="K2618" s="16">
        <v>5734.32</v>
      </c>
      <c r="M2618" s="15" t="s">
        <v>1262</v>
      </c>
      <c r="N2618" s="19">
        <v>45700.4454050926</v>
      </c>
    </row>
    <row r="2619" spans="1:14" x14ac:dyDescent="0.3">
      <c r="A2619" s="23" t="str">
        <f>VLOOKUP(C2619,销售员!A:C,3,0)</f>
        <v>沪浙</v>
      </c>
      <c r="B2619" s="29">
        <v>821463</v>
      </c>
      <c r="C2619" s="16" t="s">
        <v>164</v>
      </c>
      <c r="D2619" s="17" t="s">
        <v>2083</v>
      </c>
      <c r="E2619" s="17" t="s">
        <v>4165</v>
      </c>
      <c r="F2619" s="16" t="s">
        <v>2084</v>
      </c>
      <c r="G2619" s="16" t="s">
        <v>2085</v>
      </c>
      <c r="H2619" s="16" t="s">
        <v>2086</v>
      </c>
      <c r="I2619" s="16" t="s">
        <v>4161</v>
      </c>
      <c r="J2619" s="16" t="s">
        <v>79</v>
      </c>
      <c r="K2619" s="16">
        <v>1224.06</v>
      </c>
      <c r="M2619" s="15" t="s">
        <v>1262</v>
      </c>
      <c r="N2619" s="19">
        <v>45700.4454050926</v>
      </c>
    </row>
    <row r="2620" spans="1:14" x14ac:dyDescent="0.3">
      <c r="A2620" s="23" t="str">
        <f>VLOOKUP(C2620,销售员!A:C,3,0)</f>
        <v>沪浙</v>
      </c>
      <c r="B2620" s="29">
        <v>821463</v>
      </c>
      <c r="C2620" s="16" t="s">
        <v>164</v>
      </c>
      <c r="D2620" s="17" t="s">
        <v>2083</v>
      </c>
      <c r="E2620" s="17" t="s">
        <v>4165</v>
      </c>
      <c r="F2620" s="16" t="s">
        <v>2084</v>
      </c>
      <c r="G2620" s="16" t="s">
        <v>2085</v>
      </c>
      <c r="H2620" s="16" t="s">
        <v>2086</v>
      </c>
      <c r="I2620" s="16" t="s">
        <v>4160</v>
      </c>
      <c r="J2620" s="16" t="s">
        <v>79</v>
      </c>
      <c r="K2620" s="16">
        <v>1607.66</v>
      </c>
      <c r="M2620" s="15" t="s">
        <v>1262</v>
      </c>
      <c r="N2620" s="19">
        <v>45700.4454050926</v>
      </c>
    </row>
    <row r="2621" spans="1:14" x14ac:dyDescent="0.3">
      <c r="A2621" s="23" t="str">
        <f>VLOOKUP(C2621,销售员!A:C,3,0)</f>
        <v>苏皖</v>
      </c>
      <c r="B2621" s="29">
        <v>821464</v>
      </c>
      <c r="C2621" s="16" t="s">
        <v>425</v>
      </c>
      <c r="D2621" s="17" t="s">
        <v>2874</v>
      </c>
      <c r="E2621" s="17" t="s">
        <v>4165</v>
      </c>
      <c r="F2621" s="16" t="s">
        <v>2875</v>
      </c>
      <c r="G2621" s="16" t="s">
        <v>2876</v>
      </c>
      <c r="H2621" s="16" t="s">
        <v>2877</v>
      </c>
      <c r="I2621" s="16" t="s">
        <v>4158</v>
      </c>
      <c r="J2621" s="16" t="s">
        <v>79</v>
      </c>
      <c r="K2621" s="16">
        <v>1063654.3500000001</v>
      </c>
      <c r="L2621" s="18">
        <v>1217165.8899999999</v>
      </c>
      <c r="M2621" s="15" t="s">
        <v>83</v>
      </c>
      <c r="N2621" s="19">
        <v>45700.458043981504</v>
      </c>
    </row>
    <row r="2622" spans="1:14" x14ac:dyDescent="0.3">
      <c r="A2622" s="23" t="str">
        <f>VLOOKUP(C2622,销售员!A:C,3,0)</f>
        <v>苏皖</v>
      </c>
      <c r="B2622" s="29">
        <v>821464</v>
      </c>
      <c r="C2622" s="16" t="s">
        <v>425</v>
      </c>
      <c r="D2622" s="17" t="s">
        <v>2874</v>
      </c>
      <c r="E2622" s="17" t="s">
        <v>4165</v>
      </c>
      <c r="F2622" s="16" t="s">
        <v>2875</v>
      </c>
      <c r="G2622" s="16" t="s">
        <v>2876</v>
      </c>
      <c r="H2622" s="16" t="s">
        <v>2877</v>
      </c>
      <c r="I2622" s="16" t="s">
        <v>4159</v>
      </c>
      <c r="J2622" s="16" t="s">
        <v>79</v>
      </c>
      <c r="K2622" s="16">
        <v>62288.480000000003</v>
      </c>
      <c r="M2622" s="15" t="s">
        <v>83</v>
      </c>
      <c r="N2622" s="19">
        <v>45700.458043981504</v>
      </c>
    </row>
    <row r="2623" spans="1:14" x14ac:dyDescent="0.3">
      <c r="A2623" s="23" t="str">
        <f>VLOOKUP(C2623,销售员!A:C,3,0)</f>
        <v>苏皖</v>
      </c>
      <c r="B2623" s="29">
        <v>821464</v>
      </c>
      <c r="C2623" s="16" t="s">
        <v>425</v>
      </c>
      <c r="D2623" s="17" t="s">
        <v>2874</v>
      </c>
      <c r="E2623" s="17" t="s">
        <v>4165</v>
      </c>
      <c r="F2623" s="16" t="s">
        <v>2875</v>
      </c>
      <c r="G2623" s="16" t="s">
        <v>2876</v>
      </c>
      <c r="H2623" s="16" t="s">
        <v>2877</v>
      </c>
      <c r="I2623" s="16" t="s">
        <v>4161</v>
      </c>
      <c r="J2623" s="16" t="s">
        <v>79</v>
      </c>
      <c r="K2623" s="16">
        <v>13521.46</v>
      </c>
      <c r="M2623" s="15" t="s">
        <v>83</v>
      </c>
      <c r="N2623" s="19">
        <v>45700.458043981504</v>
      </c>
    </row>
    <row r="2624" spans="1:14" x14ac:dyDescent="0.3">
      <c r="A2624" s="23" t="str">
        <f>VLOOKUP(C2624,销售员!A:C,3,0)</f>
        <v>苏皖</v>
      </c>
      <c r="B2624" s="29">
        <v>821464</v>
      </c>
      <c r="C2624" s="16" t="s">
        <v>425</v>
      </c>
      <c r="D2624" s="17" t="s">
        <v>2874</v>
      </c>
      <c r="E2624" s="17" t="s">
        <v>4165</v>
      </c>
      <c r="F2624" s="16" t="s">
        <v>2875</v>
      </c>
      <c r="G2624" s="16" t="s">
        <v>2876</v>
      </c>
      <c r="H2624" s="16" t="s">
        <v>2877</v>
      </c>
      <c r="I2624" s="16" t="s">
        <v>4160</v>
      </c>
      <c r="J2624" s="16" t="s">
        <v>79</v>
      </c>
      <c r="K2624" s="16">
        <v>17146.669999999998</v>
      </c>
      <c r="M2624" s="15" t="s">
        <v>83</v>
      </c>
      <c r="N2624" s="19">
        <v>45700.458043981504</v>
      </c>
    </row>
    <row r="2625" spans="1:14" x14ac:dyDescent="0.3">
      <c r="A2625" s="23" t="str">
        <f>VLOOKUP(C2625,销售员!A:C,3,0)</f>
        <v>行业业务</v>
      </c>
      <c r="B2625" s="29">
        <v>821465</v>
      </c>
      <c r="C2625" s="16" t="s">
        <v>2880</v>
      </c>
      <c r="D2625" s="17" t="s">
        <v>2881</v>
      </c>
      <c r="E2625" s="17" t="s">
        <v>4165</v>
      </c>
      <c r="F2625" s="16" t="s">
        <v>2882</v>
      </c>
      <c r="G2625" s="16" t="s">
        <v>2883</v>
      </c>
      <c r="H2625" s="16" t="s">
        <v>2884</v>
      </c>
      <c r="I2625" s="16" t="s">
        <v>4166</v>
      </c>
      <c r="J2625" s="16" t="s">
        <v>79</v>
      </c>
      <c r="K2625" s="16">
        <v>42704.08</v>
      </c>
      <c r="L2625" s="18">
        <v>45995.199999999997</v>
      </c>
      <c r="M2625" s="15" t="s">
        <v>105</v>
      </c>
      <c r="N2625" s="19">
        <v>45700.468217592599</v>
      </c>
    </row>
    <row r="2626" spans="1:14" x14ac:dyDescent="0.3">
      <c r="A2626" s="23" t="str">
        <f>VLOOKUP(C2626,销售员!A:C,3,0)</f>
        <v>行业业务</v>
      </c>
      <c r="B2626" s="29">
        <v>821465</v>
      </c>
      <c r="C2626" s="16" t="s">
        <v>2880</v>
      </c>
      <c r="D2626" s="17" t="s">
        <v>2881</v>
      </c>
      <c r="E2626" s="17" t="s">
        <v>4165</v>
      </c>
      <c r="F2626" s="16" t="s">
        <v>2882</v>
      </c>
      <c r="G2626" s="16" t="s">
        <v>2883</v>
      </c>
      <c r="H2626" s="16" t="s">
        <v>2884</v>
      </c>
      <c r="I2626" s="16" t="s">
        <v>4167</v>
      </c>
      <c r="J2626" s="16" t="s">
        <v>79</v>
      </c>
      <c r="K2626" s="16">
        <v>0</v>
      </c>
      <c r="M2626" s="15" t="s">
        <v>105</v>
      </c>
      <c r="N2626" s="19">
        <v>45700.468217592599</v>
      </c>
    </row>
    <row r="2627" spans="1:14" x14ac:dyDescent="0.3">
      <c r="A2627" s="23" t="str">
        <f>VLOOKUP(C2627,销售员!A:C,3,0)</f>
        <v>行业业务</v>
      </c>
      <c r="B2627" s="29">
        <v>821465</v>
      </c>
      <c r="C2627" s="16" t="s">
        <v>2880</v>
      </c>
      <c r="D2627" s="17" t="s">
        <v>2881</v>
      </c>
      <c r="E2627" s="17" t="s">
        <v>4165</v>
      </c>
      <c r="F2627" s="16" t="s">
        <v>2882</v>
      </c>
      <c r="G2627" s="16" t="s">
        <v>2883</v>
      </c>
      <c r="H2627" s="16" t="s">
        <v>2884</v>
      </c>
      <c r="I2627" s="16" t="s">
        <v>4161</v>
      </c>
      <c r="J2627" s="16" t="s">
        <v>79</v>
      </c>
      <c r="K2627" s="16">
        <v>555.15304000000003</v>
      </c>
      <c r="M2627" s="15" t="s">
        <v>105</v>
      </c>
      <c r="N2627" s="19">
        <v>45700.468217592599</v>
      </c>
    </row>
    <row r="2628" spans="1:14" x14ac:dyDescent="0.3">
      <c r="A2628" s="23" t="str">
        <f>VLOOKUP(C2628,销售员!A:C,3,0)</f>
        <v>行业业务</v>
      </c>
      <c r="B2628" s="29">
        <v>821465</v>
      </c>
      <c r="C2628" s="16" t="s">
        <v>2880</v>
      </c>
      <c r="D2628" s="17" t="s">
        <v>2881</v>
      </c>
      <c r="E2628" s="17" t="s">
        <v>4165</v>
      </c>
      <c r="F2628" s="16" t="s">
        <v>2882</v>
      </c>
      <c r="G2628" s="16" t="s">
        <v>2883</v>
      </c>
      <c r="H2628" s="16" t="s">
        <v>2884</v>
      </c>
      <c r="I2628" s="16" t="s">
        <v>4160</v>
      </c>
      <c r="J2628" s="16" t="s">
        <v>79</v>
      </c>
      <c r="K2628" s="16">
        <v>640.56119999999999</v>
      </c>
      <c r="M2628" s="15" t="s">
        <v>105</v>
      </c>
      <c r="N2628" s="19">
        <v>45700.468217592599</v>
      </c>
    </row>
    <row r="2629" spans="1:14" x14ac:dyDescent="0.3">
      <c r="A2629" s="23" t="str">
        <f>VLOOKUP(C2629,销售员!A:C,3,0)</f>
        <v>黑吉辽</v>
      </c>
      <c r="B2629" s="29">
        <v>821468</v>
      </c>
      <c r="C2629" s="16" t="s">
        <v>569</v>
      </c>
      <c r="D2629" s="17" t="s">
        <v>2886</v>
      </c>
      <c r="E2629" s="17" t="s">
        <v>4165</v>
      </c>
      <c r="F2629" s="16" t="s">
        <v>2084</v>
      </c>
      <c r="G2629" s="16" t="s">
        <v>2887</v>
      </c>
      <c r="H2629" s="16" t="s">
        <v>2888</v>
      </c>
      <c r="I2629" s="16" t="s">
        <v>4158</v>
      </c>
      <c r="J2629" s="16" t="s">
        <v>79</v>
      </c>
      <c r="K2629" s="16">
        <v>2461636.12</v>
      </c>
      <c r="L2629" s="18">
        <v>2831923.14</v>
      </c>
      <c r="M2629" s="15" t="s">
        <v>127</v>
      </c>
      <c r="N2629" s="19">
        <v>45700.470891203702</v>
      </c>
    </row>
    <row r="2630" spans="1:14" x14ac:dyDescent="0.3">
      <c r="A2630" s="23" t="str">
        <f>VLOOKUP(C2630,销售员!A:C,3,0)</f>
        <v>黑吉辽</v>
      </c>
      <c r="B2630" s="29">
        <v>821468</v>
      </c>
      <c r="C2630" s="16" t="s">
        <v>569</v>
      </c>
      <c r="D2630" s="17" t="s">
        <v>2886</v>
      </c>
      <c r="E2630" s="17" t="s">
        <v>4165</v>
      </c>
      <c r="F2630" s="16" t="s">
        <v>2084</v>
      </c>
      <c r="G2630" s="16" t="s">
        <v>2887</v>
      </c>
      <c r="H2630" s="16" t="s">
        <v>2888</v>
      </c>
      <c r="I2630" s="16" t="s">
        <v>4159</v>
      </c>
      <c r="J2630" s="16" t="s">
        <v>79</v>
      </c>
      <c r="K2630" s="16">
        <v>175100.21</v>
      </c>
      <c r="M2630" s="15" t="s">
        <v>127</v>
      </c>
      <c r="N2630" s="19">
        <v>45700.470891203702</v>
      </c>
    </row>
    <row r="2631" spans="1:14" x14ac:dyDescent="0.3">
      <c r="A2631" s="23" t="str">
        <f>VLOOKUP(C2631,销售员!A:C,3,0)</f>
        <v>黑吉辽</v>
      </c>
      <c r="B2631" s="29">
        <v>821468</v>
      </c>
      <c r="C2631" s="16" t="s">
        <v>569</v>
      </c>
      <c r="D2631" s="17" t="s">
        <v>2886</v>
      </c>
      <c r="E2631" s="17" t="s">
        <v>4165</v>
      </c>
      <c r="F2631" s="16" t="s">
        <v>2084</v>
      </c>
      <c r="G2631" s="16" t="s">
        <v>2887</v>
      </c>
      <c r="H2631" s="16" t="s">
        <v>2888</v>
      </c>
      <c r="I2631" s="16" t="s">
        <v>4161</v>
      </c>
      <c r="J2631" s="16" t="s">
        <v>79</v>
      </c>
      <c r="K2631" s="16">
        <v>27592.76</v>
      </c>
      <c r="M2631" s="15" t="s">
        <v>127</v>
      </c>
      <c r="N2631" s="19">
        <v>45700.470891203702</v>
      </c>
    </row>
    <row r="2632" spans="1:14" x14ac:dyDescent="0.3">
      <c r="A2632" s="23" t="str">
        <f>VLOOKUP(C2632,销售员!A:C,3,0)</f>
        <v>黑吉辽</v>
      </c>
      <c r="B2632" s="29">
        <v>821468</v>
      </c>
      <c r="C2632" s="16" t="s">
        <v>569</v>
      </c>
      <c r="D2632" s="17" t="s">
        <v>2886</v>
      </c>
      <c r="E2632" s="17" t="s">
        <v>4165</v>
      </c>
      <c r="F2632" s="16" t="s">
        <v>2084</v>
      </c>
      <c r="G2632" s="16" t="s">
        <v>2887</v>
      </c>
      <c r="H2632" s="16" t="s">
        <v>2888</v>
      </c>
      <c r="I2632" s="16" t="s">
        <v>4160</v>
      </c>
      <c r="J2632" s="16" t="s">
        <v>79</v>
      </c>
      <c r="K2632" s="16">
        <v>40156.78</v>
      </c>
      <c r="M2632" s="15" t="s">
        <v>127</v>
      </c>
      <c r="N2632" s="19">
        <v>45700.470891203702</v>
      </c>
    </row>
    <row r="2633" spans="1:14" x14ac:dyDescent="0.3">
      <c r="A2633" s="23" t="str">
        <f>VLOOKUP(C2633,销售员!A:C,3,0)</f>
        <v>沪浙</v>
      </c>
      <c r="B2633" s="29">
        <v>821475</v>
      </c>
      <c r="C2633" s="16" t="s">
        <v>338</v>
      </c>
      <c r="D2633" s="17" t="s">
        <v>2254</v>
      </c>
      <c r="E2633" s="17" t="s">
        <v>4165</v>
      </c>
      <c r="F2633" s="16" t="s">
        <v>2255</v>
      </c>
      <c r="G2633" s="16" t="s">
        <v>2256</v>
      </c>
      <c r="H2633" s="16" t="s">
        <v>2257</v>
      </c>
      <c r="I2633" s="16" t="s">
        <v>4158</v>
      </c>
      <c r="J2633" s="16" t="s">
        <v>79</v>
      </c>
      <c r="K2633" s="16">
        <v>1483763.6</v>
      </c>
      <c r="L2633" s="18">
        <v>1786106.6</v>
      </c>
      <c r="M2633" s="15" t="s">
        <v>1262</v>
      </c>
      <c r="N2633" s="19">
        <v>45700.517222222203</v>
      </c>
    </row>
    <row r="2634" spans="1:14" x14ac:dyDescent="0.3">
      <c r="A2634" s="23" t="str">
        <f>VLOOKUP(C2634,销售员!A:C,3,0)</f>
        <v>沪浙</v>
      </c>
      <c r="B2634" s="29">
        <v>821475</v>
      </c>
      <c r="C2634" s="16" t="s">
        <v>338</v>
      </c>
      <c r="D2634" s="17" t="s">
        <v>2254</v>
      </c>
      <c r="E2634" s="17" t="s">
        <v>4165</v>
      </c>
      <c r="F2634" s="16" t="s">
        <v>2255</v>
      </c>
      <c r="G2634" s="16" t="s">
        <v>2256</v>
      </c>
      <c r="H2634" s="16" t="s">
        <v>2257</v>
      </c>
      <c r="I2634" s="16" t="s">
        <v>4159</v>
      </c>
      <c r="J2634" s="16" t="s">
        <v>79</v>
      </c>
      <c r="K2634" s="16">
        <v>179495.47</v>
      </c>
      <c r="M2634" s="15" t="s">
        <v>1262</v>
      </c>
      <c r="N2634" s="19">
        <v>45700.517222222203</v>
      </c>
    </row>
    <row r="2635" spans="1:14" x14ac:dyDescent="0.3">
      <c r="A2635" s="23" t="str">
        <f>VLOOKUP(C2635,销售员!A:C,3,0)</f>
        <v>沪浙</v>
      </c>
      <c r="B2635" s="29">
        <v>821475</v>
      </c>
      <c r="C2635" s="16" t="s">
        <v>338</v>
      </c>
      <c r="D2635" s="17" t="s">
        <v>2254</v>
      </c>
      <c r="E2635" s="17" t="s">
        <v>4165</v>
      </c>
      <c r="F2635" s="16" t="s">
        <v>2255</v>
      </c>
      <c r="G2635" s="16" t="s">
        <v>2256</v>
      </c>
      <c r="H2635" s="16" t="s">
        <v>2257</v>
      </c>
      <c r="I2635" s="16" t="s">
        <v>4161</v>
      </c>
      <c r="J2635" s="16" t="s">
        <v>79</v>
      </c>
      <c r="K2635" s="16">
        <v>17186.599999999999</v>
      </c>
      <c r="M2635" s="15" t="s">
        <v>1262</v>
      </c>
      <c r="N2635" s="19">
        <v>45700.517222222203</v>
      </c>
    </row>
    <row r="2636" spans="1:14" x14ac:dyDescent="0.3">
      <c r="A2636" s="23" t="str">
        <f>VLOOKUP(C2636,销售员!A:C,3,0)</f>
        <v>沪浙</v>
      </c>
      <c r="B2636" s="29">
        <v>821475</v>
      </c>
      <c r="C2636" s="16" t="s">
        <v>338</v>
      </c>
      <c r="D2636" s="17" t="s">
        <v>2254</v>
      </c>
      <c r="E2636" s="17" t="s">
        <v>4165</v>
      </c>
      <c r="F2636" s="16" t="s">
        <v>2255</v>
      </c>
      <c r="G2636" s="16" t="s">
        <v>2256</v>
      </c>
      <c r="H2636" s="16" t="s">
        <v>2257</v>
      </c>
      <c r="I2636" s="16" t="s">
        <v>4160</v>
      </c>
      <c r="J2636" s="16" t="s">
        <v>79</v>
      </c>
      <c r="K2636" s="16">
        <v>25328.03</v>
      </c>
      <c r="M2636" s="15" t="s">
        <v>1262</v>
      </c>
      <c r="N2636" s="19">
        <v>45700.517222222203</v>
      </c>
    </row>
    <row r="2637" spans="1:14" x14ac:dyDescent="0.3">
      <c r="A2637" s="23" t="str">
        <f>VLOOKUP(C2637,销售员!A:C,3,0)</f>
        <v>陕豫鲁</v>
      </c>
      <c r="B2637" s="29">
        <v>820689</v>
      </c>
      <c r="C2637" s="16" t="s">
        <v>2861</v>
      </c>
      <c r="D2637" s="17" t="s">
        <v>2862</v>
      </c>
      <c r="E2637" s="17" t="s">
        <v>4165</v>
      </c>
      <c r="F2637" s="16" t="s">
        <v>2863</v>
      </c>
      <c r="G2637" s="16" t="s">
        <v>2864</v>
      </c>
      <c r="H2637" s="16" t="s">
        <v>2865</v>
      </c>
      <c r="I2637" s="16" t="s">
        <v>4158</v>
      </c>
      <c r="J2637" s="16" t="s">
        <v>79</v>
      </c>
      <c r="K2637" s="16">
        <v>2628872.7000000002</v>
      </c>
      <c r="L2637" s="18">
        <v>3637038.38</v>
      </c>
      <c r="M2637" s="15" t="s">
        <v>105</v>
      </c>
      <c r="N2637" s="19">
        <v>45696.586018518501</v>
      </c>
    </row>
    <row r="2638" spans="1:14" x14ac:dyDescent="0.3">
      <c r="A2638" s="23" t="str">
        <f>VLOOKUP(C2638,销售员!A:C,3,0)</f>
        <v>陕豫鲁</v>
      </c>
      <c r="B2638" s="29">
        <v>820689</v>
      </c>
      <c r="C2638" s="16" t="s">
        <v>2861</v>
      </c>
      <c r="D2638" s="17" t="s">
        <v>2862</v>
      </c>
      <c r="E2638" s="17" t="s">
        <v>4165</v>
      </c>
      <c r="F2638" s="16" t="s">
        <v>2863</v>
      </c>
      <c r="G2638" s="16" t="s">
        <v>2864</v>
      </c>
      <c r="H2638" s="16" t="s">
        <v>2865</v>
      </c>
      <c r="I2638" s="16" t="s">
        <v>4159</v>
      </c>
      <c r="J2638" s="16" t="s">
        <v>79</v>
      </c>
      <c r="K2638" s="16">
        <v>775839.44</v>
      </c>
      <c r="M2638" s="15" t="s">
        <v>105</v>
      </c>
      <c r="N2638" s="19">
        <v>45696.586018518501</v>
      </c>
    </row>
    <row r="2639" spans="1:14" x14ac:dyDescent="0.3">
      <c r="A2639" s="23" t="str">
        <f>VLOOKUP(C2639,销售员!A:C,3,0)</f>
        <v>陕豫鲁</v>
      </c>
      <c r="B2639" s="29">
        <v>820689</v>
      </c>
      <c r="C2639" s="16" t="s">
        <v>2861</v>
      </c>
      <c r="D2639" s="17" t="s">
        <v>2862</v>
      </c>
      <c r="E2639" s="17" t="s">
        <v>4165</v>
      </c>
      <c r="F2639" s="16" t="s">
        <v>2863</v>
      </c>
      <c r="G2639" s="16" t="s">
        <v>2864</v>
      </c>
      <c r="H2639" s="16" t="s">
        <v>2865</v>
      </c>
      <c r="I2639" s="16" t="s">
        <v>4161</v>
      </c>
      <c r="J2639" s="16" t="s">
        <v>79</v>
      </c>
      <c r="K2639" s="16">
        <v>30050.53</v>
      </c>
      <c r="M2639" s="15" t="s">
        <v>105</v>
      </c>
      <c r="N2639" s="19">
        <v>45696.586018518501</v>
      </c>
    </row>
    <row r="2640" spans="1:14" x14ac:dyDescent="0.3">
      <c r="A2640" s="23" t="str">
        <f>VLOOKUP(C2640,销售员!A:C,3,0)</f>
        <v>陕豫鲁</v>
      </c>
      <c r="B2640" s="29">
        <v>820689</v>
      </c>
      <c r="C2640" s="16" t="s">
        <v>2861</v>
      </c>
      <c r="D2640" s="17" t="s">
        <v>2862</v>
      </c>
      <c r="E2640" s="17" t="s">
        <v>4165</v>
      </c>
      <c r="F2640" s="16" t="s">
        <v>2863</v>
      </c>
      <c r="G2640" s="16" t="s">
        <v>2864</v>
      </c>
      <c r="H2640" s="16" t="s">
        <v>2865</v>
      </c>
      <c r="I2640" s="16" t="s">
        <v>4160</v>
      </c>
      <c r="J2640" s="16" t="s">
        <v>79</v>
      </c>
      <c r="K2640" s="16">
        <v>51844.9</v>
      </c>
      <c r="M2640" s="15" t="s">
        <v>105</v>
      </c>
      <c r="N2640" s="19">
        <v>45696.586018518501</v>
      </c>
    </row>
    <row r="2641" spans="1:14" x14ac:dyDescent="0.3">
      <c r="A2641" s="15" t="s">
        <v>4242</v>
      </c>
      <c r="B2641" s="15">
        <v>819045</v>
      </c>
      <c r="C2641" s="16" t="s">
        <v>569</v>
      </c>
      <c r="D2641" s="17" t="s">
        <v>2896</v>
      </c>
      <c r="F2641" s="16" t="s">
        <v>1601</v>
      </c>
      <c r="G2641" s="16" t="s">
        <v>2897</v>
      </c>
      <c r="H2641" s="16" t="s">
        <v>2898</v>
      </c>
      <c r="I2641" s="16" t="s">
        <v>4158</v>
      </c>
      <c r="J2641" s="40">
        <v>0.13</v>
      </c>
      <c r="K2641" s="41">
        <v>934523.59</v>
      </c>
      <c r="L2641" s="18">
        <v>1199494.1299999999</v>
      </c>
      <c r="M2641" s="15" t="s">
        <v>127</v>
      </c>
      <c r="N2641" s="19">
        <v>45673</v>
      </c>
    </row>
    <row r="2642" spans="1:14" x14ac:dyDescent="0.3">
      <c r="A2642" s="15" t="s">
        <v>4242</v>
      </c>
      <c r="B2642" s="15">
        <v>819045</v>
      </c>
      <c r="C2642" s="16" t="s">
        <v>569</v>
      </c>
      <c r="D2642" s="17" t="s">
        <v>2896</v>
      </c>
      <c r="F2642" s="16" t="s">
        <v>1601</v>
      </c>
      <c r="G2642" s="16" t="s">
        <v>2897</v>
      </c>
      <c r="H2642" s="16" t="s">
        <v>2898</v>
      </c>
      <c r="I2642" s="16" t="s">
        <v>4159</v>
      </c>
      <c r="J2642" s="40">
        <v>0.13</v>
      </c>
      <c r="K2642" s="41">
        <v>94465.73</v>
      </c>
      <c r="M2642" s="15" t="s">
        <v>127</v>
      </c>
      <c r="N2642" s="19">
        <v>45673</v>
      </c>
    </row>
    <row r="2643" spans="1:14" x14ac:dyDescent="0.3">
      <c r="A2643" s="15" t="s">
        <v>4242</v>
      </c>
      <c r="B2643" s="15">
        <v>819045</v>
      </c>
      <c r="C2643" s="16" t="s">
        <v>569</v>
      </c>
      <c r="D2643" s="17" t="s">
        <v>2896</v>
      </c>
      <c r="F2643" s="16" t="s">
        <v>1601</v>
      </c>
      <c r="G2643" s="16" t="s">
        <v>2897</v>
      </c>
      <c r="H2643" s="16" t="s">
        <v>2898</v>
      </c>
      <c r="I2643" s="16" t="s">
        <v>4160</v>
      </c>
      <c r="J2643" s="40">
        <v>0.13</v>
      </c>
      <c r="K2643" s="41">
        <v>15671.09</v>
      </c>
      <c r="M2643" s="15" t="s">
        <v>127</v>
      </c>
      <c r="N2643" s="19">
        <v>45673</v>
      </c>
    </row>
    <row r="2644" spans="1:14" x14ac:dyDescent="0.3">
      <c r="A2644" s="15" t="s">
        <v>4242</v>
      </c>
      <c r="B2644" s="15">
        <v>819045</v>
      </c>
      <c r="C2644" s="16" t="s">
        <v>569</v>
      </c>
      <c r="D2644" s="17" t="s">
        <v>2896</v>
      </c>
      <c r="F2644" s="16" t="s">
        <v>1601</v>
      </c>
      <c r="G2644" s="16" t="s">
        <v>2897</v>
      </c>
      <c r="H2644" s="16" t="s">
        <v>2898</v>
      </c>
      <c r="I2644" s="16" t="s">
        <v>4161</v>
      </c>
      <c r="J2644" s="40">
        <v>0.13</v>
      </c>
      <c r="K2644" s="41">
        <v>9178.67</v>
      </c>
      <c r="M2644" s="15" t="s">
        <v>127</v>
      </c>
      <c r="N2644" s="19">
        <v>45673</v>
      </c>
    </row>
    <row r="2645" spans="1:14" x14ac:dyDescent="0.3">
      <c r="A2645" s="15" t="s">
        <v>4242</v>
      </c>
      <c r="B2645" s="15">
        <v>819045</v>
      </c>
      <c r="C2645" s="16" t="s">
        <v>569</v>
      </c>
      <c r="D2645" s="17" t="s">
        <v>2896</v>
      </c>
      <c r="F2645" s="16" t="s">
        <v>1601</v>
      </c>
      <c r="G2645" s="16" t="s">
        <v>2897</v>
      </c>
      <c r="H2645" s="16" t="s">
        <v>2898</v>
      </c>
      <c r="I2645" s="16" t="s">
        <v>4162</v>
      </c>
      <c r="J2645" s="40">
        <v>0.13</v>
      </c>
      <c r="K2645" s="41">
        <v>90364.3</v>
      </c>
      <c r="M2645" s="15" t="s">
        <v>127</v>
      </c>
      <c r="N2645" s="19">
        <v>45673</v>
      </c>
    </row>
    <row r="2646" spans="1:14" x14ac:dyDescent="0.3">
      <c r="A2646" s="15" t="s">
        <v>4243</v>
      </c>
      <c r="B2646" s="15">
        <v>820153</v>
      </c>
      <c r="C2646" s="16" t="s">
        <v>74</v>
      </c>
      <c r="D2646" s="17" t="s">
        <v>2902</v>
      </c>
      <c r="F2646" s="16" t="s">
        <v>148</v>
      </c>
      <c r="G2646" s="16" t="s">
        <v>2903</v>
      </c>
      <c r="H2646" s="16" t="s">
        <v>2904</v>
      </c>
      <c r="I2646" s="16" t="s">
        <v>4158</v>
      </c>
      <c r="J2646" s="40">
        <v>0.13</v>
      </c>
      <c r="K2646" s="41">
        <v>21203.63</v>
      </c>
      <c r="L2646" s="18">
        <v>23613.46</v>
      </c>
      <c r="M2646" s="15" t="s">
        <v>127</v>
      </c>
      <c r="N2646" s="19">
        <v>45679</v>
      </c>
    </row>
    <row r="2647" spans="1:14" x14ac:dyDescent="0.3">
      <c r="A2647" s="15" t="s">
        <v>4243</v>
      </c>
      <c r="B2647" s="15">
        <v>820153</v>
      </c>
      <c r="C2647" s="16" t="s">
        <v>74</v>
      </c>
      <c r="D2647" s="17" t="s">
        <v>2902</v>
      </c>
      <c r="F2647" s="16" t="s">
        <v>148</v>
      </c>
      <c r="G2647" s="16" t="s">
        <v>2903</v>
      </c>
      <c r="H2647" s="16" t="s">
        <v>2904</v>
      </c>
      <c r="I2647" s="16" t="s">
        <v>4159</v>
      </c>
      <c r="J2647" s="40">
        <v>0.13</v>
      </c>
      <c r="K2647" s="16">
        <v>862.09</v>
      </c>
      <c r="M2647" s="15" t="s">
        <v>127</v>
      </c>
      <c r="N2647" s="19">
        <v>45679</v>
      </c>
    </row>
    <row r="2648" spans="1:14" x14ac:dyDescent="0.3">
      <c r="A2648" s="15" t="s">
        <v>4243</v>
      </c>
      <c r="B2648" s="15">
        <v>821407</v>
      </c>
      <c r="C2648" s="16" t="s">
        <v>260</v>
      </c>
      <c r="D2648" s="17" t="s">
        <v>2907</v>
      </c>
      <c r="F2648" s="16" t="s">
        <v>1707</v>
      </c>
      <c r="G2648" s="16" t="s">
        <v>2908</v>
      </c>
      <c r="H2648" s="16" t="s">
        <v>2909</v>
      </c>
      <c r="I2648" s="16" t="s">
        <v>4158</v>
      </c>
      <c r="J2648" s="40">
        <v>0.13</v>
      </c>
      <c r="K2648" s="41">
        <v>162063.09</v>
      </c>
      <c r="L2648" s="18">
        <v>166698</v>
      </c>
      <c r="M2648" s="15" t="s">
        <v>127</v>
      </c>
      <c r="N2648" s="19">
        <v>45700</v>
      </c>
    </row>
    <row r="2649" spans="1:14" x14ac:dyDescent="0.3">
      <c r="A2649" s="15" t="s">
        <v>4243</v>
      </c>
      <c r="B2649" s="15">
        <v>821407</v>
      </c>
      <c r="C2649" s="16" t="s">
        <v>260</v>
      </c>
      <c r="D2649" s="17" t="s">
        <v>2907</v>
      </c>
      <c r="F2649" s="16" t="s">
        <v>1707</v>
      </c>
      <c r="G2649" s="16" t="s">
        <v>2908</v>
      </c>
      <c r="H2649" s="16" t="s">
        <v>2909</v>
      </c>
      <c r="I2649" s="16" t="s">
        <v>4159</v>
      </c>
      <c r="J2649" s="40">
        <v>0.13</v>
      </c>
      <c r="M2649" s="15" t="s">
        <v>127</v>
      </c>
      <c r="N2649" s="19">
        <v>45700</v>
      </c>
    </row>
    <row r="2650" spans="1:14" x14ac:dyDescent="0.3">
      <c r="A2650" s="15" t="s">
        <v>4243</v>
      </c>
      <c r="B2650" s="15">
        <v>821407</v>
      </c>
      <c r="C2650" s="16" t="s">
        <v>260</v>
      </c>
      <c r="D2650" s="17" t="s">
        <v>2907</v>
      </c>
      <c r="F2650" s="16" t="s">
        <v>1707</v>
      </c>
      <c r="G2650" s="16" t="s">
        <v>2908</v>
      </c>
      <c r="H2650" s="16" t="s">
        <v>2909</v>
      </c>
      <c r="I2650" s="16" t="s">
        <v>4160</v>
      </c>
      <c r="J2650" s="40">
        <v>0.13</v>
      </c>
      <c r="K2650" s="41">
        <v>2467.89</v>
      </c>
      <c r="M2650" s="15" t="s">
        <v>127</v>
      </c>
      <c r="N2650" s="19">
        <v>45700</v>
      </c>
    </row>
    <row r="2651" spans="1:14" x14ac:dyDescent="0.3">
      <c r="A2651" s="15" t="s">
        <v>4243</v>
      </c>
      <c r="B2651" s="15">
        <v>821407</v>
      </c>
      <c r="C2651" s="16" t="s">
        <v>260</v>
      </c>
      <c r="D2651" s="17" t="s">
        <v>2907</v>
      </c>
      <c r="F2651" s="16" t="s">
        <v>1707</v>
      </c>
      <c r="G2651" s="16" t="s">
        <v>2908</v>
      </c>
      <c r="H2651" s="16" t="s">
        <v>2909</v>
      </c>
      <c r="I2651" s="16" t="s">
        <v>4161</v>
      </c>
      <c r="J2651" s="40">
        <v>0.13</v>
      </c>
      <c r="K2651" s="41">
        <v>2167.16</v>
      </c>
      <c r="M2651" s="15" t="s">
        <v>127</v>
      </c>
      <c r="N2651" s="19">
        <v>45700</v>
      </c>
    </row>
    <row r="2652" spans="1:14" x14ac:dyDescent="0.3">
      <c r="A2652" s="15" t="s">
        <v>4244</v>
      </c>
      <c r="B2652" s="15">
        <v>821333</v>
      </c>
      <c r="C2652" s="16" t="s">
        <v>1463</v>
      </c>
      <c r="D2652" s="17" t="s">
        <v>2911</v>
      </c>
      <c r="F2652" s="16" t="s">
        <v>2912</v>
      </c>
      <c r="G2652" s="16" t="s">
        <v>2913</v>
      </c>
      <c r="H2652" s="16" t="s">
        <v>2914</v>
      </c>
      <c r="I2652" s="16" t="s">
        <v>4158</v>
      </c>
      <c r="J2652" s="40">
        <v>0.13</v>
      </c>
      <c r="K2652" s="41">
        <v>4761406.28</v>
      </c>
      <c r="L2652" s="42">
        <v>5941392.8499999996</v>
      </c>
      <c r="M2652" s="15" t="s">
        <v>105</v>
      </c>
      <c r="N2652" s="19">
        <v>45699</v>
      </c>
    </row>
    <row r="2653" spans="1:14" x14ac:dyDescent="0.3">
      <c r="A2653" s="15" t="s">
        <v>4244</v>
      </c>
      <c r="B2653" s="15">
        <v>821333</v>
      </c>
      <c r="C2653" s="16" t="s">
        <v>1463</v>
      </c>
      <c r="D2653" s="17" t="s">
        <v>2911</v>
      </c>
      <c r="F2653" s="16" t="s">
        <v>2912</v>
      </c>
      <c r="G2653" s="16" t="s">
        <v>2913</v>
      </c>
      <c r="H2653" s="16" t="s">
        <v>2914</v>
      </c>
      <c r="I2653" s="16" t="s">
        <v>4159</v>
      </c>
      <c r="J2653" s="40">
        <v>0.13</v>
      </c>
      <c r="K2653" s="41">
        <v>707810.83</v>
      </c>
      <c r="M2653" s="15" t="s">
        <v>105</v>
      </c>
      <c r="N2653" s="19">
        <v>45699</v>
      </c>
    </row>
    <row r="2654" spans="1:14" x14ac:dyDescent="0.3">
      <c r="A2654" s="15" t="s">
        <v>4244</v>
      </c>
      <c r="B2654" s="15">
        <v>821333</v>
      </c>
      <c r="C2654" s="16" t="s">
        <v>1463</v>
      </c>
      <c r="D2654" s="17" t="s">
        <v>2911</v>
      </c>
      <c r="F2654" s="16" t="s">
        <v>2912</v>
      </c>
      <c r="G2654" s="16" t="s">
        <v>2913</v>
      </c>
      <c r="H2654" s="16" t="s">
        <v>2914</v>
      </c>
      <c r="I2654" s="16" t="s">
        <v>4161</v>
      </c>
      <c r="J2654" s="40">
        <v>0.13</v>
      </c>
      <c r="K2654" s="41">
        <v>47290.18</v>
      </c>
      <c r="M2654" s="15" t="s">
        <v>105</v>
      </c>
      <c r="N2654" s="19">
        <v>45699</v>
      </c>
    </row>
    <row r="2655" spans="1:14" x14ac:dyDescent="0.3">
      <c r="A2655" s="15" t="s">
        <v>4244</v>
      </c>
      <c r="B2655" s="15">
        <v>821333</v>
      </c>
      <c r="C2655" s="16" t="s">
        <v>1463</v>
      </c>
      <c r="D2655" s="17" t="s">
        <v>2911</v>
      </c>
      <c r="F2655" s="16" t="s">
        <v>2912</v>
      </c>
      <c r="G2655" s="16" t="s">
        <v>2913</v>
      </c>
      <c r="H2655" s="16" t="s">
        <v>2914</v>
      </c>
      <c r="I2655" s="16" t="s">
        <v>4160</v>
      </c>
      <c r="J2655" s="40">
        <v>0.13</v>
      </c>
      <c r="K2655" s="41">
        <v>83257.570000000007</v>
      </c>
      <c r="M2655" s="15" t="s">
        <v>105</v>
      </c>
      <c r="N2655" s="19">
        <v>45699</v>
      </c>
    </row>
    <row r="2656" spans="1:14" x14ac:dyDescent="0.3">
      <c r="A2656" s="15" t="s">
        <v>4244</v>
      </c>
      <c r="B2656" s="15">
        <v>821333</v>
      </c>
      <c r="C2656" s="16" t="s">
        <v>1463</v>
      </c>
      <c r="D2656" s="17" t="s">
        <v>2911</v>
      </c>
      <c r="F2656" s="16" t="s">
        <v>2912</v>
      </c>
      <c r="G2656" s="16" t="s">
        <v>2913</v>
      </c>
      <c r="H2656" s="16" t="s">
        <v>2914</v>
      </c>
      <c r="I2656" s="16" t="s">
        <v>4245</v>
      </c>
      <c r="J2656" s="40">
        <v>0.13</v>
      </c>
      <c r="K2656" s="41">
        <v>71000</v>
      </c>
      <c r="M2656" s="15" t="s">
        <v>105</v>
      </c>
      <c r="N2656" s="19">
        <v>45699</v>
      </c>
    </row>
    <row r="2657" spans="1:14" x14ac:dyDescent="0.3">
      <c r="A2657" s="15" t="s">
        <v>4246</v>
      </c>
      <c r="B2657" s="15" t="s">
        <v>2917</v>
      </c>
      <c r="C2657" s="16" t="s">
        <v>171</v>
      </c>
      <c r="D2657" s="17" t="s">
        <v>2918</v>
      </c>
      <c r="F2657" s="16" t="s">
        <v>2919</v>
      </c>
      <c r="G2657" s="16" t="s">
        <v>2920</v>
      </c>
      <c r="H2657" s="16" t="s">
        <v>4247</v>
      </c>
      <c r="I2657" s="16" t="s">
        <v>4248</v>
      </c>
      <c r="J2657" s="16">
        <v>0.13</v>
      </c>
      <c r="K2657" s="41">
        <v>1304568.8600000001</v>
      </c>
      <c r="L2657" s="18">
        <v>1646175.23</v>
      </c>
      <c r="M2657" s="15" t="s">
        <v>1262</v>
      </c>
      <c r="N2657" s="19">
        <v>45695</v>
      </c>
    </row>
    <row r="2658" spans="1:14" x14ac:dyDescent="0.3">
      <c r="A2658" s="15" t="s">
        <v>4246</v>
      </c>
      <c r="B2658" s="15" t="s">
        <v>2917</v>
      </c>
      <c r="C2658" s="16" t="s">
        <v>171</v>
      </c>
      <c r="D2658" s="17" t="s">
        <v>2918</v>
      </c>
      <c r="F2658" s="16" t="s">
        <v>2919</v>
      </c>
      <c r="G2658" s="16" t="s">
        <v>2920</v>
      </c>
      <c r="H2658" s="16" t="s">
        <v>4247</v>
      </c>
      <c r="I2658" s="16" t="s">
        <v>4249</v>
      </c>
      <c r="J2658" s="16">
        <v>0.13</v>
      </c>
      <c r="K2658" s="41">
        <v>226764.5</v>
      </c>
      <c r="M2658" s="15" t="s">
        <v>1262</v>
      </c>
      <c r="N2658" s="19">
        <v>45695</v>
      </c>
    </row>
    <row r="2659" spans="1:14" x14ac:dyDescent="0.3">
      <c r="A2659" s="15" t="s">
        <v>4246</v>
      </c>
      <c r="B2659" s="15" t="s">
        <v>2917</v>
      </c>
      <c r="C2659" s="16" t="s">
        <v>171</v>
      </c>
      <c r="D2659" s="17" t="s">
        <v>2918</v>
      </c>
      <c r="F2659" s="16" t="s">
        <v>2919</v>
      </c>
      <c r="G2659" s="16" t="s">
        <v>2920</v>
      </c>
      <c r="H2659" s="16" t="s">
        <v>4247</v>
      </c>
      <c r="I2659" s="16" t="s">
        <v>4250</v>
      </c>
      <c r="J2659" s="16">
        <v>0.13</v>
      </c>
      <c r="K2659" s="41">
        <v>17444.29</v>
      </c>
      <c r="M2659" s="15" t="s">
        <v>1262</v>
      </c>
      <c r="N2659" s="19">
        <v>45695</v>
      </c>
    </row>
    <row r="2660" spans="1:14" x14ac:dyDescent="0.3">
      <c r="A2660" s="15" t="s">
        <v>4246</v>
      </c>
      <c r="B2660" s="15" t="s">
        <v>2917</v>
      </c>
      <c r="C2660" s="16" t="s">
        <v>171</v>
      </c>
      <c r="D2660" s="17" t="s">
        <v>2918</v>
      </c>
      <c r="F2660" s="16" t="s">
        <v>2919</v>
      </c>
      <c r="G2660" s="16" t="s">
        <v>2920</v>
      </c>
      <c r="H2660" s="16" t="s">
        <v>4247</v>
      </c>
      <c r="I2660" s="16" t="s">
        <v>4251</v>
      </c>
      <c r="J2660" s="16">
        <v>0.13</v>
      </c>
      <c r="K2660" s="41">
        <v>23319.78</v>
      </c>
      <c r="M2660" s="15" t="s">
        <v>1262</v>
      </c>
      <c r="N2660" s="19">
        <v>45695</v>
      </c>
    </row>
    <row r="2661" spans="1:14" x14ac:dyDescent="0.3">
      <c r="A2661" s="15" t="s">
        <v>4246</v>
      </c>
      <c r="B2661" s="15" t="s">
        <v>2917</v>
      </c>
      <c r="C2661" s="16" t="s">
        <v>171</v>
      </c>
      <c r="D2661" s="17" t="s">
        <v>2918</v>
      </c>
      <c r="F2661" s="16" t="s">
        <v>2919</v>
      </c>
      <c r="G2661" s="16" t="s">
        <v>2920</v>
      </c>
      <c r="H2661" s="16" t="s">
        <v>4252</v>
      </c>
      <c r="I2661" s="16" t="s">
        <v>4248</v>
      </c>
      <c r="J2661" s="16">
        <v>0.13</v>
      </c>
      <c r="K2661" s="41">
        <v>8102413.1100000003</v>
      </c>
      <c r="L2661" s="18">
        <v>8681399.9900000002</v>
      </c>
      <c r="M2661" s="15" t="s">
        <v>1262</v>
      </c>
      <c r="N2661" s="19">
        <v>45695</v>
      </c>
    </row>
    <row r="2662" spans="1:14" x14ac:dyDescent="0.3">
      <c r="A2662" s="15" t="s">
        <v>4246</v>
      </c>
      <c r="B2662" s="15" t="s">
        <v>2917</v>
      </c>
      <c r="C2662" s="16" t="s">
        <v>171</v>
      </c>
      <c r="D2662" s="17" t="s">
        <v>2918</v>
      </c>
      <c r="F2662" s="16" t="s">
        <v>2919</v>
      </c>
      <c r="G2662" s="16" t="s">
        <v>2920</v>
      </c>
      <c r="H2662" s="16" t="s">
        <v>4252</v>
      </c>
      <c r="I2662" s="16" t="s">
        <v>4249</v>
      </c>
      <c r="J2662" s="16">
        <v>0.13</v>
      </c>
      <c r="K2662" s="16">
        <v>0</v>
      </c>
      <c r="M2662" s="15" t="s">
        <v>1262</v>
      </c>
      <c r="N2662" s="19">
        <v>45695</v>
      </c>
    </row>
    <row r="2663" spans="1:14" x14ac:dyDescent="0.3">
      <c r="A2663" s="15" t="s">
        <v>4246</v>
      </c>
      <c r="B2663" s="15" t="s">
        <v>2917</v>
      </c>
      <c r="C2663" s="16" t="s">
        <v>171</v>
      </c>
      <c r="D2663" s="17" t="s">
        <v>2918</v>
      </c>
      <c r="F2663" s="16" t="s">
        <v>2919</v>
      </c>
      <c r="G2663" s="16" t="s">
        <v>2920</v>
      </c>
      <c r="H2663" s="16" t="s">
        <v>4252</v>
      </c>
      <c r="I2663" s="16" t="s">
        <v>4250</v>
      </c>
      <c r="J2663" s="16">
        <v>0.13</v>
      </c>
      <c r="K2663" s="41">
        <v>108343.86</v>
      </c>
      <c r="M2663" s="15" t="s">
        <v>1262</v>
      </c>
      <c r="N2663" s="19">
        <v>45695</v>
      </c>
    </row>
    <row r="2664" spans="1:14" x14ac:dyDescent="0.3">
      <c r="A2664" s="15" t="s">
        <v>4246</v>
      </c>
      <c r="B2664" s="15" t="s">
        <v>2917</v>
      </c>
      <c r="C2664" s="16" t="s">
        <v>171</v>
      </c>
      <c r="D2664" s="17" t="s">
        <v>2918</v>
      </c>
      <c r="F2664" s="16" t="s">
        <v>2919</v>
      </c>
      <c r="G2664" s="16" t="s">
        <v>2920</v>
      </c>
      <c r="H2664" s="16" t="s">
        <v>4252</v>
      </c>
      <c r="I2664" s="16" t="s">
        <v>4251</v>
      </c>
      <c r="J2664" s="16">
        <v>0.13</v>
      </c>
      <c r="K2664" s="41">
        <v>123387</v>
      </c>
      <c r="M2664" s="15" t="s">
        <v>1262</v>
      </c>
      <c r="N2664" s="19">
        <v>45695</v>
      </c>
    </row>
    <row r="2665" spans="1:14" x14ac:dyDescent="0.3">
      <c r="A2665" s="15" t="s">
        <v>4246</v>
      </c>
      <c r="B2665" s="15" t="s">
        <v>2917</v>
      </c>
      <c r="C2665" s="16" t="s">
        <v>171</v>
      </c>
      <c r="D2665" s="17" t="s">
        <v>2918</v>
      </c>
      <c r="F2665" s="16" t="s">
        <v>2919</v>
      </c>
      <c r="G2665" s="16" t="s">
        <v>2920</v>
      </c>
      <c r="H2665" s="16" t="s">
        <v>4253</v>
      </c>
      <c r="I2665" s="16" t="s">
        <v>4248</v>
      </c>
      <c r="J2665" s="16">
        <v>0.13</v>
      </c>
      <c r="K2665" s="41">
        <v>16566575.77</v>
      </c>
      <c r="L2665" s="18">
        <v>20774709.059999999</v>
      </c>
      <c r="M2665" s="15" t="s">
        <v>1262</v>
      </c>
      <c r="N2665" s="19">
        <v>45695</v>
      </c>
    </row>
    <row r="2666" spans="1:14" x14ac:dyDescent="0.3">
      <c r="A2666" s="15" t="s">
        <v>4246</v>
      </c>
      <c r="B2666" s="15" t="s">
        <v>2917</v>
      </c>
      <c r="C2666" s="16" t="s">
        <v>171</v>
      </c>
      <c r="D2666" s="17" t="s">
        <v>2918</v>
      </c>
      <c r="F2666" s="16" t="s">
        <v>2919</v>
      </c>
      <c r="G2666" s="16" t="s">
        <v>2920</v>
      </c>
      <c r="H2666" s="16" t="s">
        <v>4253</v>
      </c>
      <c r="I2666" s="16" t="s">
        <v>4249</v>
      </c>
      <c r="J2666" s="16">
        <v>0.13</v>
      </c>
      <c r="K2666" s="41">
        <v>2859777.72</v>
      </c>
      <c r="M2666" s="15" t="s">
        <v>1262</v>
      </c>
      <c r="N2666" s="19">
        <v>45695</v>
      </c>
    </row>
    <row r="2667" spans="1:14" x14ac:dyDescent="0.3">
      <c r="A2667" s="15" t="s">
        <v>4246</v>
      </c>
      <c r="B2667" s="15" t="s">
        <v>2917</v>
      </c>
      <c r="C2667" s="16" t="s">
        <v>171</v>
      </c>
      <c r="D2667" s="17" t="s">
        <v>2918</v>
      </c>
      <c r="F2667" s="16" t="s">
        <v>2919</v>
      </c>
      <c r="G2667" s="16" t="s">
        <v>2920</v>
      </c>
      <c r="H2667" s="16" t="s">
        <v>4253</v>
      </c>
      <c r="I2667" s="16" t="s">
        <v>4250</v>
      </c>
      <c r="J2667" s="16">
        <v>0.13</v>
      </c>
      <c r="K2667" s="41">
        <v>221538.32</v>
      </c>
      <c r="M2667" s="15" t="s">
        <v>1262</v>
      </c>
      <c r="N2667" s="19">
        <v>45695</v>
      </c>
    </row>
    <row r="2668" spans="1:14" x14ac:dyDescent="0.3">
      <c r="A2668" s="15" t="s">
        <v>4246</v>
      </c>
      <c r="B2668" s="15" t="s">
        <v>2917</v>
      </c>
      <c r="C2668" s="16" t="s">
        <v>171</v>
      </c>
      <c r="D2668" s="17" t="s">
        <v>2918</v>
      </c>
      <c r="F2668" s="16" t="s">
        <v>2919</v>
      </c>
      <c r="G2668" s="16" t="s">
        <v>2920</v>
      </c>
      <c r="H2668" s="16" t="s">
        <v>4253</v>
      </c>
      <c r="I2668" s="16" t="s">
        <v>4251</v>
      </c>
      <c r="J2668" s="16">
        <v>0.13</v>
      </c>
      <c r="K2668" s="41">
        <v>295840.88</v>
      </c>
      <c r="M2668" s="15" t="s">
        <v>1262</v>
      </c>
      <c r="N2668" s="19">
        <v>45695</v>
      </c>
    </row>
    <row r="2669" spans="1:14" x14ac:dyDescent="0.3">
      <c r="A2669" s="15" t="str">
        <f>VLOOKUP(C2669,销售员!A:D,3,0)</f>
        <v>福建</v>
      </c>
      <c r="B2669" s="15">
        <v>821349</v>
      </c>
      <c r="C2669" s="16" t="s">
        <v>676</v>
      </c>
      <c r="D2669" s="17" t="s">
        <v>2922</v>
      </c>
      <c r="E2669" s="17" t="s">
        <v>4165</v>
      </c>
      <c r="F2669" s="16" t="s">
        <v>228</v>
      </c>
      <c r="G2669" s="16" t="s">
        <v>2299</v>
      </c>
      <c r="H2669" s="16" t="s">
        <v>2300</v>
      </c>
      <c r="I2669" s="16" t="s">
        <v>4158</v>
      </c>
      <c r="J2669" s="40">
        <v>0.13</v>
      </c>
      <c r="K2669" s="16">
        <v>57409.72</v>
      </c>
      <c r="L2669" s="18">
        <v>65775.41</v>
      </c>
      <c r="M2669" s="15" t="s">
        <v>94</v>
      </c>
      <c r="N2669" s="19">
        <v>45700.534976851799</v>
      </c>
    </row>
    <row r="2670" spans="1:14" x14ac:dyDescent="0.3">
      <c r="A2670" s="15" t="str">
        <f>VLOOKUP(C2670,销售员!A:D,3,0)</f>
        <v>福建</v>
      </c>
      <c r="B2670" s="15">
        <v>821349</v>
      </c>
      <c r="C2670" s="16" t="s">
        <v>676</v>
      </c>
      <c r="D2670" s="17" t="s">
        <v>2922</v>
      </c>
      <c r="E2670" s="17" t="s">
        <v>4165</v>
      </c>
      <c r="F2670" s="16" t="s">
        <v>228</v>
      </c>
      <c r="G2670" s="16" t="s">
        <v>2299</v>
      </c>
      <c r="H2670" s="16" t="s">
        <v>2300</v>
      </c>
      <c r="I2670" s="16" t="s">
        <v>4159</v>
      </c>
      <c r="J2670" s="40">
        <v>0.13</v>
      </c>
      <c r="K2670" s="16">
        <v>3741.15</v>
      </c>
      <c r="M2670" s="15" t="s">
        <v>94</v>
      </c>
      <c r="N2670" s="19">
        <v>45700.534976851799</v>
      </c>
    </row>
    <row r="2671" spans="1:14" x14ac:dyDescent="0.3">
      <c r="A2671" s="15" t="str">
        <f>VLOOKUP(C2671,销售员!A:D,3,0)</f>
        <v>福建</v>
      </c>
      <c r="B2671" s="15">
        <v>821349</v>
      </c>
      <c r="C2671" s="16" t="s">
        <v>676</v>
      </c>
      <c r="D2671" s="17" t="s">
        <v>2922</v>
      </c>
      <c r="E2671" s="17" t="s">
        <v>4165</v>
      </c>
      <c r="F2671" s="16" t="s">
        <v>228</v>
      </c>
      <c r="G2671" s="16" t="s">
        <v>2299</v>
      </c>
      <c r="H2671" s="16" t="s">
        <v>2300</v>
      </c>
      <c r="I2671" s="16" t="s">
        <v>4161</v>
      </c>
      <c r="J2671" s="40">
        <v>0.13</v>
      </c>
      <c r="K2671" s="16">
        <v>733.39</v>
      </c>
      <c r="M2671" s="15" t="s">
        <v>94</v>
      </c>
      <c r="N2671" s="19">
        <v>45700.534976851799</v>
      </c>
    </row>
    <row r="2672" spans="1:14" x14ac:dyDescent="0.3">
      <c r="A2672" s="15" t="str">
        <f>VLOOKUP(C2672,销售员!A:D,3,0)</f>
        <v>福建</v>
      </c>
      <c r="B2672" s="15">
        <v>821349</v>
      </c>
      <c r="C2672" s="16" t="s">
        <v>676</v>
      </c>
      <c r="D2672" s="17" t="s">
        <v>2922</v>
      </c>
      <c r="E2672" s="17" t="s">
        <v>4165</v>
      </c>
      <c r="F2672" s="16" t="s">
        <v>228</v>
      </c>
      <c r="G2672" s="16" t="s">
        <v>2299</v>
      </c>
      <c r="H2672" s="16" t="s">
        <v>2300</v>
      </c>
      <c r="I2672" s="16" t="s">
        <v>4160</v>
      </c>
      <c r="J2672" s="40">
        <v>0.13</v>
      </c>
      <c r="K2672" s="16">
        <v>931.22</v>
      </c>
      <c r="M2672" s="15" t="s">
        <v>94</v>
      </c>
      <c r="N2672" s="19">
        <v>45700.534976851799</v>
      </c>
    </row>
    <row r="2673" spans="1:14" x14ac:dyDescent="0.3">
      <c r="A2673" s="15" t="str">
        <f>VLOOKUP(C2673,销售员!A:D,3,0)</f>
        <v>福建</v>
      </c>
      <c r="B2673" s="15">
        <v>821496</v>
      </c>
      <c r="C2673" s="16" t="s">
        <v>676</v>
      </c>
      <c r="D2673" s="17" t="s">
        <v>2925</v>
      </c>
      <c r="E2673" s="17" t="s">
        <v>4165</v>
      </c>
      <c r="F2673" s="16" t="s">
        <v>2926</v>
      </c>
      <c r="G2673" s="16" t="s">
        <v>2927</v>
      </c>
      <c r="H2673" s="16" t="s">
        <v>2928</v>
      </c>
      <c r="I2673" s="16" t="s">
        <v>4158</v>
      </c>
      <c r="J2673" s="40">
        <v>0.13</v>
      </c>
      <c r="K2673" s="16">
        <v>210206.11</v>
      </c>
      <c r="L2673" s="18">
        <v>241806.82</v>
      </c>
      <c r="M2673" s="15" t="s">
        <v>94</v>
      </c>
      <c r="N2673" s="19">
        <v>45700.539618055598</v>
      </c>
    </row>
    <row r="2674" spans="1:14" x14ac:dyDescent="0.3">
      <c r="A2674" s="15" t="str">
        <f>VLOOKUP(C2674,销售员!A:D,3,0)</f>
        <v>福建</v>
      </c>
      <c r="B2674" s="15">
        <v>821496</v>
      </c>
      <c r="C2674" s="16" t="s">
        <v>676</v>
      </c>
      <c r="D2674" s="17" t="s">
        <v>2925</v>
      </c>
      <c r="E2674" s="17" t="s">
        <v>4165</v>
      </c>
      <c r="F2674" s="16" t="s">
        <v>2926</v>
      </c>
      <c r="G2674" s="16" t="s">
        <v>2927</v>
      </c>
      <c r="H2674" s="16" t="s">
        <v>2928</v>
      </c>
      <c r="I2674" s="16" t="s">
        <v>4159</v>
      </c>
      <c r="J2674" s="40">
        <v>0.13</v>
      </c>
      <c r="K2674" s="16">
        <v>15789.05</v>
      </c>
      <c r="M2674" s="15" t="s">
        <v>94</v>
      </c>
      <c r="N2674" s="19">
        <v>45700.539618055598</v>
      </c>
    </row>
    <row r="2675" spans="1:14" x14ac:dyDescent="0.3">
      <c r="A2675" s="15" t="str">
        <f>VLOOKUP(C2675,销售员!A:D,3,0)</f>
        <v>福建</v>
      </c>
      <c r="B2675" s="15">
        <v>821496</v>
      </c>
      <c r="C2675" s="16" t="s">
        <v>676</v>
      </c>
      <c r="D2675" s="17" t="s">
        <v>2925</v>
      </c>
      <c r="E2675" s="17" t="s">
        <v>4165</v>
      </c>
      <c r="F2675" s="16" t="s">
        <v>2926</v>
      </c>
      <c r="G2675" s="16" t="s">
        <v>2927</v>
      </c>
      <c r="H2675" s="16" t="s">
        <v>2928</v>
      </c>
      <c r="I2675" s="16" t="s">
        <v>4161</v>
      </c>
      <c r="J2675" s="40">
        <v>0.13</v>
      </c>
      <c r="K2675" s="16">
        <v>1488.77</v>
      </c>
      <c r="M2675" s="15" t="s">
        <v>94</v>
      </c>
      <c r="N2675" s="19">
        <v>45700.539618055598</v>
      </c>
    </row>
    <row r="2676" spans="1:14" x14ac:dyDescent="0.3">
      <c r="A2676" s="15" t="str">
        <f>VLOOKUP(C2676,销售员!A:D,3,0)</f>
        <v>福建</v>
      </c>
      <c r="B2676" s="15">
        <v>821496</v>
      </c>
      <c r="C2676" s="16" t="s">
        <v>676</v>
      </c>
      <c r="D2676" s="17" t="s">
        <v>2925</v>
      </c>
      <c r="E2676" s="17" t="s">
        <v>4165</v>
      </c>
      <c r="F2676" s="16" t="s">
        <v>2926</v>
      </c>
      <c r="G2676" s="16" t="s">
        <v>2927</v>
      </c>
      <c r="H2676" s="16" t="s">
        <v>2928</v>
      </c>
      <c r="I2676" s="16" t="s">
        <v>4160</v>
      </c>
      <c r="J2676" s="40">
        <v>0.13</v>
      </c>
      <c r="K2676" s="16">
        <v>3441.54</v>
      </c>
      <c r="M2676" s="15" t="s">
        <v>94</v>
      </c>
      <c r="N2676" s="19">
        <v>45700.539618055598</v>
      </c>
    </row>
    <row r="2677" spans="1:14" x14ac:dyDescent="0.3">
      <c r="A2677" s="15" t="str">
        <f>VLOOKUP(C2677,销售员!A:D,3,0)</f>
        <v>云贵川渝</v>
      </c>
      <c r="B2677" s="15">
        <v>821485</v>
      </c>
      <c r="C2677" s="16" t="s">
        <v>1218</v>
      </c>
      <c r="D2677" s="17" t="s">
        <v>2930</v>
      </c>
      <c r="E2677" s="17" t="s">
        <v>4165</v>
      </c>
      <c r="F2677" s="16" t="s">
        <v>2084</v>
      </c>
      <c r="G2677" s="16" t="s">
        <v>2931</v>
      </c>
      <c r="H2677" s="16" t="s">
        <v>2932</v>
      </c>
      <c r="I2677" s="16" t="s">
        <v>4158</v>
      </c>
      <c r="J2677" s="40">
        <v>0.13</v>
      </c>
      <c r="K2677" s="16">
        <v>96737.61</v>
      </c>
      <c r="L2677" s="18">
        <v>109596.7</v>
      </c>
      <c r="M2677" s="15" t="s">
        <v>54</v>
      </c>
      <c r="N2677" s="19">
        <v>45700.603645833296</v>
      </c>
    </row>
    <row r="2678" spans="1:14" x14ac:dyDescent="0.3">
      <c r="A2678" s="15" t="str">
        <f>VLOOKUP(C2678,销售员!A:D,3,0)</f>
        <v>云贵川渝</v>
      </c>
      <c r="B2678" s="15">
        <v>821485</v>
      </c>
      <c r="C2678" s="16" t="s">
        <v>1218</v>
      </c>
      <c r="D2678" s="17" t="s">
        <v>2930</v>
      </c>
      <c r="E2678" s="17" t="s">
        <v>4165</v>
      </c>
      <c r="F2678" s="16" t="s">
        <v>2084</v>
      </c>
      <c r="G2678" s="16" t="s">
        <v>2931</v>
      </c>
      <c r="H2678" s="16" t="s">
        <v>2932</v>
      </c>
      <c r="I2678" s="16" t="s">
        <v>4159</v>
      </c>
      <c r="J2678" s="40">
        <v>0.13</v>
      </c>
      <c r="K2678" s="16">
        <v>5235.6899999999996</v>
      </c>
      <c r="M2678" s="15" t="s">
        <v>54</v>
      </c>
      <c r="N2678" s="19">
        <v>45700.603645833296</v>
      </c>
    </row>
    <row r="2679" spans="1:14" x14ac:dyDescent="0.3">
      <c r="A2679" s="15" t="str">
        <f>VLOOKUP(C2679,销售员!A:D,3,0)</f>
        <v>云贵川渝</v>
      </c>
      <c r="B2679" s="15">
        <v>821485</v>
      </c>
      <c r="C2679" s="16" t="s">
        <v>1218</v>
      </c>
      <c r="D2679" s="17" t="s">
        <v>2930</v>
      </c>
      <c r="E2679" s="17" t="s">
        <v>4165</v>
      </c>
      <c r="F2679" s="16" t="s">
        <v>2084</v>
      </c>
      <c r="G2679" s="16" t="s">
        <v>2931</v>
      </c>
      <c r="H2679" s="16" t="s">
        <v>2932</v>
      </c>
      <c r="I2679" s="16" t="s">
        <v>4161</v>
      </c>
      <c r="J2679" s="40">
        <v>0.13</v>
      </c>
      <c r="K2679" s="16">
        <v>1138.6199999999999</v>
      </c>
      <c r="M2679" s="15" t="s">
        <v>54</v>
      </c>
      <c r="N2679" s="19">
        <v>45700.603645833296</v>
      </c>
    </row>
    <row r="2680" spans="1:14" x14ac:dyDescent="0.3">
      <c r="A2680" s="15" t="str">
        <f>VLOOKUP(C2680,销售员!A:D,3,0)</f>
        <v>云贵川渝</v>
      </c>
      <c r="B2680" s="15">
        <v>821485</v>
      </c>
      <c r="C2680" s="16" t="s">
        <v>1218</v>
      </c>
      <c r="D2680" s="17" t="s">
        <v>2930</v>
      </c>
      <c r="E2680" s="17" t="s">
        <v>4165</v>
      </c>
      <c r="F2680" s="16" t="s">
        <v>2084</v>
      </c>
      <c r="G2680" s="16" t="s">
        <v>2931</v>
      </c>
      <c r="H2680" s="16" t="s">
        <v>2932</v>
      </c>
      <c r="I2680" s="16" t="s">
        <v>4160</v>
      </c>
      <c r="J2680" s="40">
        <v>0.13</v>
      </c>
      <c r="K2680" s="16">
        <v>1552.91</v>
      </c>
      <c r="M2680" s="15" t="s">
        <v>54</v>
      </c>
      <c r="N2680" s="19">
        <v>45700.603645833296</v>
      </c>
    </row>
    <row r="2681" spans="1:14" x14ac:dyDescent="0.3">
      <c r="A2681" s="15" t="str">
        <f>VLOOKUP(C2681,销售员!A:D,3,0)</f>
        <v>福建</v>
      </c>
      <c r="B2681" s="15">
        <v>821508</v>
      </c>
      <c r="C2681" s="16" t="s">
        <v>226</v>
      </c>
      <c r="D2681" s="17" t="s">
        <v>2934</v>
      </c>
      <c r="E2681" s="17" t="s">
        <v>4165</v>
      </c>
      <c r="F2681" s="16" t="s">
        <v>2935</v>
      </c>
      <c r="G2681" s="16" t="s">
        <v>2936</v>
      </c>
      <c r="H2681" s="16" t="s">
        <v>2937</v>
      </c>
      <c r="I2681" s="16" t="s">
        <v>4166</v>
      </c>
      <c r="J2681" s="40">
        <v>0.13</v>
      </c>
      <c r="K2681" s="16">
        <v>32549.68</v>
      </c>
      <c r="L2681" s="18">
        <v>35058.239999999998</v>
      </c>
      <c r="M2681" s="15" t="s">
        <v>94</v>
      </c>
      <c r="N2681" s="19">
        <v>45700.613425925898</v>
      </c>
    </row>
    <row r="2682" spans="1:14" x14ac:dyDescent="0.3">
      <c r="A2682" s="15" t="str">
        <f>VLOOKUP(C2682,销售员!A:D,3,0)</f>
        <v>福建</v>
      </c>
      <c r="B2682" s="15">
        <v>821508</v>
      </c>
      <c r="C2682" s="16" t="s">
        <v>226</v>
      </c>
      <c r="D2682" s="17" t="s">
        <v>2934</v>
      </c>
      <c r="E2682" s="17" t="s">
        <v>4165</v>
      </c>
      <c r="F2682" s="16" t="s">
        <v>2935</v>
      </c>
      <c r="G2682" s="16" t="s">
        <v>2936</v>
      </c>
      <c r="H2682" s="16" t="s">
        <v>2937</v>
      </c>
      <c r="I2682" s="16" t="s">
        <v>4167</v>
      </c>
      <c r="J2682" s="40">
        <v>0.13</v>
      </c>
      <c r="K2682" s="16">
        <v>0</v>
      </c>
      <c r="M2682" s="15" t="s">
        <v>94</v>
      </c>
      <c r="N2682" s="19">
        <v>45700.613425925898</v>
      </c>
    </row>
    <row r="2683" spans="1:14" x14ac:dyDescent="0.3">
      <c r="A2683" s="15" t="str">
        <f>VLOOKUP(C2683,销售员!A:D,3,0)</f>
        <v>福建</v>
      </c>
      <c r="B2683" s="15">
        <v>821508</v>
      </c>
      <c r="C2683" s="16" t="s">
        <v>226</v>
      </c>
      <c r="D2683" s="17" t="s">
        <v>2934</v>
      </c>
      <c r="E2683" s="17" t="s">
        <v>4165</v>
      </c>
      <c r="F2683" s="16" t="s">
        <v>2935</v>
      </c>
      <c r="G2683" s="16" t="s">
        <v>2936</v>
      </c>
      <c r="H2683" s="16" t="s">
        <v>2937</v>
      </c>
      <c r="I2683" s="16" t="s">
        <v>4161</v>
      </c>
      <c r="J2683" s="40">
        <v>0.13</v>
      </c>
      <c r="K2683" s="16">
        <v>423.14584000000002</v>
      </c>
      <c r="M2683" s="15" t="s">
        <v>94</v>
      </c>
      <c r="N2683" s="19">
        <v>45700.613425925898</v>
      </c>
    </row>
    <row r="2684" spans="1:14" x14ac:dyDescent="0.3">
      <c r="A2684" s="15" t="str">
        <f>VLOOKUP(C2684,销售员!A:D,3,0)</f>
        <v>福建</v>
      </c>
      <c r="B2684" s="15">
        <v>821508</v>
      </c>
      <c r="C2684" s="16" t="s">
        <v>226</v>
      </c>
      <c r="D2684" s="17" t="s">
        <v>2934</v>
      </c>
      <c r="E2684" s="17" t="s">
        <v>4165</v>
      </c>
      <c r="F2684" s="16" t="s">
        <v>2935</v>
      </c>
      <c r="G2684" s="16" t="s">
        <v>2936</v>
      </c>
      <c r="H2684" s="16" t="s">
        <v>2937</v>
      </c>
      <c r="I2684" s="16" t="s">
        <v>4160</v>
      </c>
      <c r="J2684" s="40">
        <v>0.13</v>
      </c>
      <c r="K2684" s="16">
        <v>488.24520000000001</v>
      </c>
      <c r="M2684" s="15" t="s">
        <v>94</v>
      </c>
      <c r="N2684" s="19">
        <v>45700.613425925898</v>
      </c>
    </row>
    <row r="2685" spans="1:14" x14ac:dyDescent="0.3">
      <c r="A2685" s="15" t="str">
        <f>VLOOKUP(C2685,销售员!A:D,3,0)</f>
        <v>广深</v>
      </c>
      <c r="B2685" s="15">
        <v>821520</v>
      </c>
      <c r="C2685" s="16" t="s">
        <v>1881</v>
      </c>
      <c r="D2685" s="17" t="s">
        <v>2940</v>
      </c>
      <c r="E2685" s="17" t="s">
        <v>4165</v>
      </c>
      <c r="F2685" s="16" t="s">
        <v>2941</v>
      </c>
      <c r="G2685" s="16" t="s">
        <v>2942</v>
      </c>
      <c r="H2685" s="16" t="s">
        <v>2943</v>
      </c>
      <c r="I2685" s="16" t="s">
        <v>4158</v>
      </c>
      <c r="J2685" s="40">
        <v>0.13</v>
      </c>
      <c r="K2685" s="16">
        <v>162201.04999999999</v>
      </c>
      <c r="L2685" s="18">
        <v>172000</v>
      </c>
      <c r="M2685" s="15" t="s">
        <v>94</v>
      </c>
      <c r="N2685" s="19">
        <v>45700.628263888902</v>
      </c>
    </row>
    <row r="2686" spans="1:14" x14ac:dyDescent="0.3">
      <c r="A2686" s="15" t="str">
        <f>VLOOKUP(C2686,销售员!A:D,3,0)</f>
        <v>广深</v>
      </c>
      <c r="B2686" s="15">
        <v>821520</v>
      </c>
      <c r="C2686" s="16" t="s">
        <v>1881</v>
      </c>
      <c r="D2686" s="17" t="s">
        <v>2940</v>
      </c>
      <c r="E2686" s="17" t="s">
        <v>4165</v>
      </c>
      <c r="F2686" s="16" t="s">
        <v>2941</v>
      </c>
      <c r="G2686" s="16" t="s">
        <v>2942</v>
      </c>
      <c r="H2686" s="16" t="s">
        <v>2943</v>
      </c>
      <c r="I2686" s="16" t="s">
        <v>4159</v>
      </c>
      <c r="J2686" s="40">
        <v>0.13</v>
      </c>
      <c r="K2686" s="16">
        <v>0</v>
      </c>
      <c r="M2686" s="15" t="s">
        <v>94</v>
      </c>
      <c r="N2686" s="19">
        <v>45700.628263888902</v>
      </c>
    </row>
    <row r="2687" spans="1:14" x14ac:dyDescent="0.3">
      <c r="A2687" s="15" t="str">
        <f>VLOOKUP(C2687,销售员!A:D,3,0)</f>
        <v>广深</v>
      </c>
      <c r="B2687" s="15">
        <v>821520</v>
      </c>
      <c r="C2687" s="16" t="s">
        <v>1881</v>
      </c>
      <c r="D2687" s="17" t="s">
        <v>2940</v>
      </c>
      <c r="E2687" s="17" t="s">
        <v>4165</v>
      </c>
      <c r="F2687" s="16" t="s">
        <v>2941</v>
      </c>
      <c r="G2687" s="16" t="s">
        <v>2942</v>
      </c>
      <c r="H2687" s="16" t="s">
        <v>2943</v>
      </c>
      <c r="I2687" s="16" t="s">
        <v>4161</v>
      </c>
      <c r="J2687" s="40">
        <v>0.13</v>
      </c>
      <c r="K2687" s="16">
        <v>2168.9</v>
      </c>
      <c r="M2687" s="15" t="s">
        <v>94</v>
      </c>
      <c r="N2687" s="19">
        <v>45700.628263888902</v>
      </c>
    </row>
    <row r="2688" spans="1:14" x14ac:dyDescent="0.3">
      <c r="A2688" s="15" t="str">
        <f>VLOOKUP(C2688,销售员!A:D,3,0)</f>
        <v>广深</v>
      </c>
      <c r="B2688" s="15">
        <v>821520</v>
      </c>
      <c r="C2688" s="16" t="s">
        <v>1881</v>
      </c>
      <c r="D2688" s="17" t="s">
        <v>2940</v>
      </c>
      <c r="E2688" s="17" t="s">
        <v>4165</v>
      </c>
      <c r="F2688" s="16" t="s">
        <v>2941</v>
      </c>
      <c r="G2688" s="16" t="s">
        <v>2942</v>
      </c>
      <c r="H2688" s="16" t="s">
        <v>2943</v>
      </c>
      <c r="I2688" s="16" t="s">
        <v>4160</v>
      </c>
      <c r="J2688" s="40">
        <v>0.13</v>
      </c>
      <c r="K2688" s="16">
        <v>2470.0500000000002</v>
      </c>
      <c r="M2688" s="15" t="s">
        <v>94</v>
      </c>
      <c r="N2688" s="19">
        <v>45700.628263888902</v>
      </c>
    </row>
    <row r="2689" spans="1:14" x14ac:dyDescent="0.3">
      <c r="A2689" s="15" t="str">
        <f>VLOOKUP(C2689,销售员!A:D,3,0)</f>
        <v>苏皖</v>
      </c>
      <c r="B2689" s="15">
        <v>821507</v>
      </c>
      <c r="C2689" s="16" t="s">
        <v>796</v>
      </c>
      <c r="D2689" s="17" t="s">
        <v>1877</v>
      </c>
      <c r="E2689" s="17" t="s">
        <v>4165</v>
      </c>
      <c r="F2689" s="16" t="s">
        <v>910</v>
      </c>
      <c r="G2689" s="16" t="s">
        <v>2946</v>
      </c>
      <c r="H2689" s="16" t="s">
        <v>2947</v>
      </c>
      <c r="I2689" s="16" t="s">
        <v>4158</v>
      </c>
      <c r="J2689" s="40">
        <v>0.13</v>
      </c>
      <c r="K2689" s="16">
        <v>22136.94</v>
      </c>
      <c r="L2689" s="18">
        <v>26036.78</v>
      </c>
      <c r="M2689" s="15" t="s">
        <v>83</v>
      </c>
      <c r="N2689" s="19">
        <v>45700.654456018499</v>
      </c>
    </row>
    <row r="2690" spans="1:14" x14ac:dyDescent="0.3">
      <c r="A2690" s="15" t="str">
        <f>VLOOKUP(C2690,销售员!A:D,3,0)</f>
        <v>苏皖</v>
      </c>
      <c r="B2690" s="15">
        <v>821507</v>
      </c>
      <c r="C2690" s="16" t="s">
        <v>796</v>
      </c>
      <c r="D2690" s="17" t="s">
        <v>1877</v>
      </c>
      <c r="E2690" s="17" t="s">
        <v>4165</v>
      </c>
      <c r="F2690" s="16" t="s">
        <v>910</v>
      </c>
      <c r="G2690" s="16" t="s">
        <v>2946</v>
      </c>
      <c r="H2690" s="16" t="s">
        <v>2947</v>
      </c>
      <c r="I2690" s="16" t="s">
        <v>4159</v>
      </c>
      <c r="J2690" s="40">
        <v>0.13</v>
      </c>
      <c r="K2690" s="16">
        <v>2090.7800000000002</v>
      </c>
      <c r="M2690" s="15" t="s">
        <v>83</v>
      </c>
      <c r="N2690" s="19">
        <v>45700.654456018499</v>
      </c>
    </row>
    <row r="2691" spans="1:14" x14ac:dyDescent="0.3">
      <c r="A2691" s="15" t="str">
        <f>VLOOKUP(C2691,销售员!A:D,3,0)</f>
        <v>苏皖</v>
      </c>
      <c r="B2691" s="15">
        <v>821507</v>
      </c>
      <c r="C2691" s="16" t="s">
        <v>796</v>
      </c>
      <c r="D2691" s="17" t="s">
        <v>1877</v>
      </c>
      <c r="E2691" s="17" t="s">
        <v>4165</v>
      </c>
      <c r="F2691" s="16" t="s">
        <v>910</v>
      </c>
      <c r="G2691" s="16" t="s">
        <v>2946</v>
      </c>
      <c r="H2691" s="16" t="s">
        <v>2947</v>
      </c>
      <c r="I2691" s="16" t="s">
        <v>4161</v>
      </c>
      <c r="J2691" s="40">
        <v>0.13</v>
      </c>
      <c r="K2691" s="16">
        <v>268.5</v>
      </c>
      <c r="M2691" s="15" t="s">
        <v>83</v>
      </c>
      <c r="N2691" s="19">
        <v>45700.654456018499</v>
      </c>
    </row>
    <row r="2692" spans="1:14" x14ac:dyDescent="0.3">
      <c r="A2692" s="15" t="str">
        <f>VLOOKUP(C2692,销售员!A:D,3,0)</f>
        <v>苏皖</v>
      </c>
      <c r="B2692" s="15">
        <v>821507</v>
      </c>
      <c r="C2692" s="16" t="s">
        <v>796</v>
      </c>
      <c r="D2692" s="17" t="s">
        <v>1877</v>
      </c>
      <c r="E2692" s="17" t="s">
        <v>4165</v>
      </c>
      <c r="F2692" s="16" t="s">
        <v>910</v>
      </c>
      <c r="G2692" s="16" t="s">
        <v>2946</v>
      </c>
      <c r="H2692" s="16" t="s">
        <v>2947</v>
      </c>
      <c r="I2692" s="16" t="s">
        <v>4160</v>
      </c>
      <c r="J2692" s="40">
        <v>0.13</v>
      </c>
      <c r="K2692" s="16">
        <v>368.94</v>
      </c>
      <c r="M2692" s="15" t="s">
        <v>83</v>
      </c>
      <c r="N2692" s="19">
        <v>45700.654456018499</v>
      </c>
    </row>
    <row r="2693" spans="1:14" x14ac:dyDescent="0.3">
      <c r="A2693" s="15" t="str">
        <f>VLOOKUP(C2693,销售员!A:D,3,0)</f>
        <v>陕豫鲁</v>
      </c>
      <c r="B2693" s="15">
        <v>821558</v>
      </c>
      <c r="C2693" s="16" t="s">
        <v>140</v>
      </c>
      <c r="D2693" s="17" t="s">
        <v>2948</v>
      </c>
      <c r="E2693" s="17" t="s">
        <v>4165</v>
      </c>
      <c r="F2693" s="16" t="s">
        <v>142</v>
      </c>
      <c r="G2693" s="16" t="s">
        <v>2949</v>
      </c>
      <c r="H2693" s="16" t="s">
        <v>2950</v>
      </c>
      <c r="I2693" s="16" t="s">
        <v>4158</v>
      </c>
      <c r="J2693" s="40">
        <v>0.13</v>
      </c>
      <c r="K2693" s="16">
        <v>99739.199999999997</v>
      </c>
      <c r="L2693" s="18">
        <v>109140</v>
      </c>
      <c r="M2693" s="15" t="s">
        <v>105</v>
      </c>
      <c r="N2693" s="19">
        <v>45700.745949074102</v>
      </c>
    </row>
    <row r="2694" spans="1:14" x14ac:dyDescent="0.3">
      <c r="A2694" s="15" t="str">
        <f>VLOOKUP(C2694,销售员!A:D,3,0)</f>
        <v>陕豫鲁</v>
      </c>
      <c r="B2694" s="15">
        <v>821558</v>
      </c>
      <c r="C2694" s="16" t="s">
        <v>140</v>
      </c>
      <c r="D2694" s="17" t="s">
        <v>2948</v>
      </c>
      <c r="E2694" s="17" t="s">
        <v>4165</v>
      </c>
      <c r="F2694" s="16" t="s">
        <v>142</v>
      </c>
      <c r="G2694" s="16" t="s">
        <v>2949</v>
      </c>
      <c r="H2694" s="16" t="s">
        <v>2950</v>
      </c>
      <c r="I2694" s="16" t="s">
        <v>4159</v>
      </c>
      <c r="J2694" s="40">
        <v>0.13</v>
      </c>
      <c r="K2694" s="16">
        <v>0</v>
      </c>
      <c r="M2694" s="15" t="s">
        <v>105</v>
      </c>
      <c r="N2694" s="19">
        <v>45700.745949074102</v>
      </c>
    </row>
    <row r="2695" spans="1:14" x14ac:dyDescent="0.3">
      <c r="A2695" s="15" t="str">
        <f>VLOOKUP(C2695,销售员!A:D,3,0)</f>
        <v>陕豫鲁</v>
      </c>
      <c r="B2695" s="15">
        <v>821558</v>
      </c>
      <c r="C2695" s="16" t="s">
        <v>140</v>
      </c>
      <c r="D2695" s="17" t="s">
        <v>2948</v>
      </c>
      <c r="E2695" s="17" t="s">
        <v>4165</v>
      </c>
      <c r="F2695" s="16" t="s">
        <v>142</v>
      </c>
      <c r="G2695" s="16" t="s">
        <v>2949</v>
      </c>
      <c r="H2695" s="16" t="s">
        <v>2950</v>
      </c>
      <c r="I2695" s="16" t="s">
        <v>4161</v>
      </c>
      <c r="J2695" s="40">
        <v>0.13</v>
      </c>
      <c r="K2695" s="16">
        <v>1333.8</v>
      </c>
      <c r="M2695" s="15" t="s">
        <v>105</v>
      </c>
      <c r="N2695" s="19">
        <v>45700.745949074102</v>
      </c>
    </row>
    <row r="2696" spans="1:14" x14ac:dyDescent="0.3">
      <c r="A2696" s="15" t="str">
        <f>VLOOKUP(C2696,销售员!A:D,3,0)</f>
        <v>陕豫鲁</v>
      </c>
      <c r="B2696" s="15">
        <v>821558</v>
      </c>
      <c r="C2696" s="16" t="s">
        <v>140</v>
      </c>
      <c r="D2696" s="17" t="s">
        <v>2948</v>
      </c>
      <c r="E2696" s="17" t="s">
        <v>4165</v>
      </c>
      <c r="F2696" s="16" t="s">
        <v>142</v>
      </c>
      <c r="G2696" s="16" t="s">
        <v>2949</v>
      </c>
      <c r="H2696" s="16" t="s">
        <v>2950</v>
      </c>
      <c r="I2696" s="16" t="s">
        <v>4160</v>
      </c>
      <c r="J2696" s="40">
        <v>0.13</v>
      </c>
      <c r="K2696" s="16">
        <v>1518.6</v>
      </c>
      <c r="M2696" s="15" t="s">
        <v>105</v>
      </c>
      <c r="N2696" s="19">
        <v>45700.745949074102</v>
      </c>
    </row>
    <row r="2697" spans="1:14" x14ac:dyDescent="0.3">
      <c r="A2697" s="15" t="str">
        <f>VLOOKUP(C2697,销售员!A:D,3,0)</f>
        <v>沪浙</v>
      </c>
      <c r="B2697" s="15">
        <v>821543</v>
      </c>
      <c r="C2697" s="16" t="s">
        <v>246</v>
      </c>
      <c r="D2697" s="17" t="s">
        <v>2952</v>
      </c>
      <c r="E2697" s="17" t="s">
        <v>4168</v>
      </c>
      <c r="F2697" s="16" t="s">
        <v>275</v>
      </c>
      <c r="G2697" s="16" t="s">
        <v>276</v>
      </c>
      <c r="H2697" s="16" t="s">
        <v>2953</v>
      </c>
      <c r="I2697" s="16" t="s">
        <v>4158</v>
      </c>
      <c r="J2697" s="40">
        <v>0.06</v>
      </c>
      <c r="K2697" s="16">
        <v>0</v>
      </c>
      <c r="L2697" s="18">
        <v>2877951.5</v>
      </c>
      <c r="M2697" s="15" t="s">
        <v>1262</v>
      </c>
      <c r="N2697" s="19">
        <v>45700.749525462998</v>
      </c>
    </row>
    <row r="2698" spans="1:14" x14ac:dyDescent="0.3">
      <c r="A2698" s="15" t="str">
        <f>VLOOKUP(C2698,销售员!A:D,3,0)</f>
        <v>沪浙</v>
      </c>
      <c r="B2698" s="15">
        <v>821543</v>
      </c>
      <c r="C2698" s="16" t="s">
        <v>246</v>
      </c>
      <c r="D2698" s="17" t="s">
        <v>2952</v>
      </c>
      <c r="E2698" s="17" t="s">
        <v>4168</v>
      </c>
      <c r="F2698" s="16" t="s">
        <v>275</v>
      </c>
      <c r="G2698" s="16" t="s">
        <v>276</v>
      </c>
      <c r="H2698" s="16" t="s">
        <v>2953</v>
      </c>
      <c r="I2698" s="16" t="s">
        <v>4159</v>
      </c>
      <c r="J2698" s="40">
        <v>0.06</v>
      </c>
      <c r="K2698" s="16">
        <v>2749738.74</v>
      </c>
      <c r="M2698" s="15" t="s">
        <v>1262</v>
      </c>
      <c r="N2698" s="19">
        <v>45700.749525462998</v>
      </c>
    </row>
    <row r="2699" spans="1:14" x14ac:dyDescent="0.3">
      <c r="A2699" s="15" t="str">
        <f>VLOOKUP(C2699,销售员!A:D,3,0)</f>
        <v>沪浙</v>
      </c>
      <c r="B2699" s="15">
        <v>821543</v>
      </c>
      <c r="C2699" s="16" t="s">
        <v>246</v>
      </c>
      <c r="D2699" s="17" t="s">
        <v>2952</v>
      </c>
      <c r="E2699" s="17" t="s">
        <v>4168</v>
      </c>
      <c r="F2699" s="16" t="s">
        <v>275</v>
      </c>
      <c r="G2699" s="16" t="s">
        <v>276</v>
      </c>
      <c r="H2699" s="16" t="s">
        <v>2953</v>
      </c>
      <c r="I2699" s="16" t="s">
        <v>4161</v>
      </c>
      <c r="J2699" s="40">
        <v>0.06</v>
      </c>
      <c r="K2699" s="16">
        <v>0</v>
      </c>
      <c r="M2699" s="15" t="s">
        <v>1262</v>
      </c>
      <c r="N2699" s="19">
        <v>45700.749525462998</v>
      </c>
    </row>
    <row r="2700" spans="1:14" x14ac:dyDescent="0.3">
      <c r="A2700" s="15" t="str">
        <f>VLOOKUP(C2700,销售员!A:D,3,0)</f>
        <v>沪浙</v>
      </c>
      <c r="B2700" s="15">
        <v>821543</v>
      </c>
      <c r="C2700" s="16" t="s">
        <v>246</v>
      </c>
      <c r="D2700" s="17" t="s">
        <v>2952</v>
      </c>
      <c r="E2700" s="17" t="s">
        <v>4168</v>
      </c>
      <c r="F2700" s="16" t="s">
        <v>275</v>
      </c>
      <c r="G2700" s="16" t="s">
        <v>276</v>
      </c>
      <c r="H2700" s="16" t="s">
        <v>2953</v>
      </c>
      <c r="I2700" s="16" t="s">
        <v>4160</v>
      </c>
      <c r="J2700" s="40">
        <v>0.06</v>
      </c>
      <c r="K2700" s="16">
        <v>41874.21</v>
      </c>
      <c r="M2700" s="15" t="s">
        <v>1262</v>
      </c>
      <c r="N2700" s="19">
        <v>45700.749525462998</v>
      </c>
    </row>
    <row r="2701" spans="1:14" x14ac:dyDescent="0.3">
      <c r="A2701" s="15" t="str">
        <f>VLOOKUP(C2701,销售员!A:D,3,0)</f>
        <v>广深</v>
      </c>
      <c r="B2701" s="15">
        <v>821587</v>
      </c>
      <c r="C2701" s="16" t="s">
        <v>2955</v>
      </c>
      <c r="D2701" s="17" t="s">
        <v>2956</v>
      </c>
      <c r="E2701" s="17" t="s">
        <v>4165</v>
      </c>
      <c r="F2701" s="16" t="s">
        <v>2957</v>
      </c>
      <c r="G2701" s="16" t="s">
        <v>2958</v>
      </c>
      <c r="H2701" s="16" t="s">
        <v>2959</v>
      </c>
      <c r="I2701" s="16" t="s">
        <v>4158</v>
      </c>
      <c r="J2701" s="40">
        <v>0.13</v>
      </c>
      <c r="K2701" s="16">
        <v>10077</v>
      </c>
      <c r="L2701" s="18">
        <v>11234.78</v>
      </c>
      <c r="M2701" s="15" t="s">
        <v>94</v>
      </c>
      <c r="N2701" s="19">
        <v>45701.402708333299</v>
      </c>
    </row>
    <row r="2702" spans="1:14" x14ac:dyDescent="0.3">
      <c r="A2702" s="15" t="str">
        <f>VLOOKUP(C2702,销售员!A:D,3,0)</f>
        <v>广深</v>
      </c>
      <c r="B2702" s="15">
        <v>821587</v>
      </c>
      <c r="C2702" s="16" t="s">
        <v>2955</v>
      </c>
      <c r="D2702" s="17" t="s">
        <v>2956</v>
      </c>
      <c r="E2702" s="17" t="s">
        <v>4165</v>
      </c>
      <c r="F2702" s="16" t="s">
        <v>2957</v>
      </c>
      <c r="G2702" s="16" t="s">
        <v>2958</v>
      </c>
      <c r="H2702" s="16" t="s">
        <v>2959</v>
      </c>
      <c r="I2702" s="16" t="s">
        <v>4159</v>
      </c>
      <c r="J2702" s="40">
        <v>0.13</v>
      </c>
      <c r="K2702" s="16">
        <v>365.38</v>
      </c>
      <c r="M2702" s="15" t="s">
        <v>94</v>
      </c>
      <c r="N2702" s="19">
        <v>45701.402708333299</v>
      </c>
    </row>
    <row r="2703" spans="1:14" x14ac:dyDescent="0.3">
      <c r="A2703" s="15" t="str">
        <f>VLOOKUP(C2703,销售员!A:D,3,0)</f>
        <v>广深</v>
      </c>
      <c r="B2703" s="15">
        <v>821587</v>
      </c>
      <c r="C2703" s="16" t="s">
        <v>2955</v>
      </c>
      <c r="D2703" s="17" t="s">
        <v>2956</v>
      </c>
      <c r="E2703" s="17" t="s">
        <v>4165</v>
      </c>
      <c r="F2703" s="16" t="s">
        <v>2957</v>
      </c>
      <c r="G2703" s="16" t="s">
        <v>2958</v>
      </c>
      <c r="H2703" s="16" t="s">
        <v>2959</v>
      </c>
      <c r="I2703" s="16" t="s">
        <v>4161</v>
      </c>
      <c r="J2703" s="40">
        <v>0.13</v>
      </c>
      <c r="K2703" s="16">
        <v>127.81</v>
      </c>
      <c r="M2703" s="15" t="s">
        <v>94</v>
      </c>
      <c r="N2703" s="19">
        <v>45701.402708333299</v>
      </c>
    </row>
    <row r="2704" spans="1:14" x14ac:dyDescent="0.3">
      <c r="A2704" s="15" t="str">
        <f>VLOOKUP(C2704,销售员!A:D,3,0)</f>
        <v>广深</v>
      </c>
      <c r="B2704" s="15">
        <v>821587</v>
      </c>
      <c r="C2704" s="16" t="s">
        <v>2955</v>
      </c>
      <c r="D2704" s="17" t="s">
        <v>2956</v>
      </c>
      <c r="E2704" s="17" t="s">
        <v>4165</v>
      </c>
      <c r="F2704" s="16" t="s">
        <v>2957</v>
      </c>
      <c r="G2704" s="16" t="s">
        <v>2958</v>
      </c>
      <c r="H2704" s="16" t="s">
        <v>2959</v>
      </c>
      <c r="I2704" s="16" t="s">
        <v>4160</v>
      </c>
      <c r="J2704" s="40">
        <v>0.13</v>
      </c>
      <c r="K2704" s="16">
        <v>159.01</v>
      </c>
      <c r="M2704" s="15" t="s">
        <v>94</v>
      </c>
      <c r="N2704" s="19">
        <v>45701.402708333299</v>
      </c>
    </row>
    <row r="2705" spans="1:14" x14ac:dyDescent="0.3">
      <c r="A2705" s="15" t="str">
        <f>VLOOKUP(C2705,销售员!A:D,3,0)</f>
        <v>行业业务</v>
      </c>
      <c r="B2705" s="15">
        <v>821599</v>
      </c>
      <c r="C2705" s="16" t="s">
        <v>207</v>
      </c>
      <c r="D2705" s="17" t="s">
        <v>2960</v>
      </c>
      <c r="E2705" s="17" t="s">
        <v>4165</v>
      </c>
      <c r="F2705" s="16" t="s">
        <v>2961</v>
      </c>
      <c r="G2705" s="16" t="s">
        <v>2962</v>
      </c>
      <c r="H2705" s="16" t="s">
        <v>2963</v>
      </c>
      <c r="I2705" s="16" t="s">
        <v>4158</v>
      </c>
      <c r="J2705" s="40">
        <v>0.13</v>
      </c>
      <c r="K2705" s="16">
        <v>185670.74</v>
      </c>
      <c r="L2705" s="18">
        <v>228474.84</v>
      </c>
      <c r="M2705" s="15" t="s">
        <v>105</v>
      </c>
      <c r="N2705" s="19">
        <v>45701.426319444399</v>
      </c>
    </row>
    <row r="2706" spans="1:14" x14ac:dyDescent="0.3">
      <c r="A2706" s="15" t="str">
        <f>VLOOKUP(C2706,销售员!A:D,3,0)</f>
        <v>行业业务</v>
      </c>
      <c r="B2706" s="15">
        <v>821599</v>
      </c>
      <c r="C2706" s="16" t="s">
        <v>207</v>
      </c>
      <c r="D2706" s="17" t="s">
        <v>2960</v>
      </c>
      <c r="E2706" s="17" t="s">
        <v>4165</v>
      </c>
      <c r="F2706" s="16" t="s">
        <v>2961</v>
      </c>
      <c r="G2706" s="16" t="s">
        <v>2962</v>
      </c>
      <c r="H2706" s="16" t="s">
        <v>2963</v>
      </c>
      <c r="I2706" s="16" t="s">
        <v>4159</v>
      </c>
      <c r="J2706" s="40">
        <v>0.13</v>
      </c>
      <c r="K2706" s="16">
        <v>26804.44</v>
      </c>
      <c r="M2706" s="15" t="s">
        <v>105</v>
      </c>
      <c r="N2706" s="19">
        <v>45701.426319444399</v>
      </c>
    </row>
    <row r="2707" spans="1:14" x14ac:dyDescent="0.3">
      <c r="A2707" s="15" t="str">
        <f>VLOOKUP(C2707,销售员!A:D,3,0)</f>
        <v>行业业务</v>
      </c>
      <c r="B2707" s="15">
        <v>821599</v>
      </c>
      <c r="C2707" s="16" t="s">
        <v>207</v>
      </c>
      <c r="D2707" s="17" t="s">
        <v>2960</v>
      </c>
      <c r="E2707" s="17" t="s">
        <v>4165</v>
      </c>
      <c r="F2707" s="16" t="s">
        <v>2961</v>
      </c>
      <c r="G2707" s="16" t="s">
        <v>2962</v>
      </c>
      <c r="H2707" s="16" t="s">
        <v>2963</v>
      </c>
      <c r="I2707" s="16" t="s">
        <v>4161</v>
      </c>
      <c r="J2707" s="40">
        <v>0.13</v>
      </c>
      <c r="K2707" s="16">
        <v>2482.7199999999998</v>
      </c>
      <c r="M2707" s="15" t="s">
        <v>105</v>
      </c>
      <c r="N2707" s="19">
        <v>45701.426319444399</v>
      </c>
    </row>
    <row r="2708" spans="1:14" x14ac:dyDescent="0.3">
      <c r="A2708" s="15" t="str">
        <f>VLOOKUP(C2708,销售员!A:D,3,0)</f>
        <v>行业业务</v>
      </c>
      <c r="B2708" s="15">
        <v>821599</v>
      </c>
      <c r="C2708" s="16" t="s">
        <v>207</v>
      </c>
      <c r="D2708" s="17" t="s">
        <v>2960</v>
      </c>
      <c r="E2708" s="17" t="s">
        <v>4165</v>
      </c>
      <c r="F2708" s="16" t="s">
        <v>2961</v>
      </c>
      <c r="G2708" s="16" t="s">
        <v>2962</v>
      </c>
      <c r="H2708" s="16" t="s">
        <v>2963</v>
      </c>
      <c r="I2708" s="16" t="s">
        <v>4160</v>
      </c>
      <c r="J2708" s="40">
        <v>0.13</v>
      </c>
      <c r="K2708" s="16">
        <v>3235.58</v>
      </c>
      <c r="M2708" s="15" t="s">
        <v>105</v>
      </c>
      <c r="N2708" s="19">
        <v>45701.426319444399</v>
      </c>
    </row>
    <row r="2709" spans="1:14" x14ac:dyDescent="0.3">
      <c r="A2709" s="15" t="str">
        <f>VLOOKUP(C2709,销售员!A:D,3,0)</f>
        <v>广深</v>
      </c>
      <c r="B2709" s="15">
        <v>821607</v>
      </c>
      <c r="C2709" s="16" t="s">
        <v>2955</v>
      </c>
      <c r="D2709" s="17" t="s">
        <v>2964</v>
      </c>
      <c r="E2709" s="17" t="s">
        <v>4165</v>
      </c>
      <c r="F2709" s="16" t="s">
        <v>2965</v>
      </c>
      <c r="G2709" s="16" t="s">
        <v>2966</v>
      </c>
      <c r="H2709" s="16" t="s">
        <v>2967</v>
      </c>
      <c r="I2709" s="16" t="s">
        <v>4158</v>
      </c>
      <c r="J2709" s="40">
        <v>0.13</v>
      </c>
      <c r="K2709" s="16">
        <v>3869.43</v>
      </c>
      <c r="L2709" s="18">
        <v>4358.21</v>
      </c>
      <c r="M2709" s="15" t="s">
        <v>94</v>
      </c>
      <c r="N2709" s="19">
        <v>45701.450844907398</v>
      </c>
    </row>
    <row r="2710" spans="1:14" x14ac:dyDescent="0.3">
      <c r="A2710" s="15" t="str">
        <f>VLOOKUP(C2710,销售员!A:D,3,0)</f>
        <v>广深</v>
      </c>
      <c r="B2710" s="15">
        <v>821607</v>
      </c>
      <c r="C2710" s="16" t="s">
        <v>2955</v>
      </c>
      <c r="D2710" s="17" t="s">
        <v>2964</v>
      </c>
      <c r="E2710" s="17" t="s">
        <v>4165</v>
      </c>
      <c r="F2710" s="16" t="s">
        <v>2965</v>
      </c>
      <c r="G2710" s="16" t="s">
        <v>2966</v>
      </c>
      <c r="H2710" s="16" t="s">
        <v>2967</v>
      </c>
      <c r="I2710" s="16" t="s">
        <v>4159</v>
      </c>
      <c r="J2710" s="40">
        <v>0.13</v>
      </c>
      <c r="K2710" s="16">
        <v>182.69</v>
      </c>
      <c r="M2710" s="15" t="s">
        <v>94</v>
      </c>
      <c r="N2710" s="19">
        <v>45701.450844907398</v>
      </c>
    </row>
    <row r="2711" spans="1:14" x14ac:dyDescent="0.3">
      <c r="A2711" s="15" t="str">
        <f>VLOOKUP(C2711,销售员!A:D,3,0)</f>
        <v>广深</v>
      </c>
      <c r="B2711" s="15">
        <v>821607</v>
      </c>
      <c r="C2711" s="16" t="s">
        <v>2955</v>
      </c>
      <c r="D2711" s="17" t="s">
        <v>2964</v>
      </c>
      <c r="E2711" s="17" t="s">
        <v>4165</v>
      </c>
      <c r="F2711" s="16" t="s">
        <v>2965</v>
      </c>
      <c r="G2711" s="16" t="s">
        <v>2966</v>
      </c>
      <c r="H2711" s="16" t="s">
        <v>2967</v>
      </c>
      <c r="I2711" s="16" t="s">
        <v>4161</v>
      </c>
      <c r="J2711" s="40">
        <v>0.13</v>
      </c>
      <c r="K2711" s="16">
        <v>48.27</v>
      </c>
      <c r="M2711" s="15" t="s">
        <v>94</v>
      </c>
      <c r="N2711" s="19">
        <v>45701.450844907398</v>
      </c>
    </row>
    <row r="2712" spans="1:14" x14ac:dyDescent="0.3">
      <c r="A2712" s="15" t="str">
        <f>VLOOKUP(C2712,销售员!A:D,3,0)</f>
        <v>广深</v>
      </c>
      <c r="B2712" s="15">
        <v>821607</v>
      </c>
      <c r="C2712" s="16" t="s">
        <v>2955</v>
      </c>
      <c r="D2712" s="17" t="s">
        <v>2964</v>
      </c>
      <c r="E2712" s="17" t="s">
        <v>4165</v>
      </c>
      <c r="F2712" s="16" t="s">
        <v>2965</v>
      </c>
      <c r="G2712" s="16" t="s">
        <v>2966</v>
      </c>
      <c r="H2712" s="16" t="s">
        <v>2967</v>
      </c>
      <c r="I2712" s="16" t="s">
        <v>4160</v>
      </c>
      <c r="J2712" s="40">
        <v>0.13</v>
      </c>
      <c r="K2712" s="16">
        <v>61.7</v>
      </c>
      <c r="M2712" s="15" t="s">
        <v>94</v>
      </c>
      <c r="N2712" s="19">
        <v>45701.450844907398</v>
      </c>
    </row>
    <row r="2713" spans="1:14" x14ac:dyDescent="0.3">
      <c r="A2713" s="15" t="str">
        <f>VLOOKUP(C2713,销售员!A:D,3,0)</f>
        <v>京津冀</v>
      </c>
      <c r="B2713" s="15">
        <v>821581</v>
      </c>
      <c r="C2713" s="16" t="s">
        <v>392</v>
      </c>
      <c r="D2713" s="17" t="s">
        <v>2968</v>
      </c>
      <c r="E2713" s="17" t="s">
        <v>4165</v>
      </c>
      <c r="F2713" s="16" t="s">
        <v>410</v>
      </c>
      <c r="G2713" s="16" t="s">
        <v>2969</v>
      </c>
      <c r="H2713" s="16" t="s">
        <v>2970</v>
      </c>
      <c r="I2713" s="16" t="s">
        <v>4158</v>
      </c>
      <c r="J2713" s="40">
        <v>0.13</v>
      </c>
      <c r="K2713" s="16">
        <v>1514.71</v>
      </c>
      <c r="L2713" s="18">
        <v>1610.24</v>
      </c>
      <c r="M2713" s="15" t="s">
        <v>127</v>
      </c>
      <c r="N2713" s="19">
        <v>45701.471018518503</v>
      </c>
    </row>
    <row r="2714" spans="1:14" x14ac:dyDescent="0.3">
      <c r="A2714" s="15" t="str">
        <f>VLOOKUP(C2714,销售员!A:D,3,0)</f>
        <v>京津冀</v>
      </c>
      <c r="B2714" s="15">
        <v>821581</v>
      </c>
      <c r="C2714" s="16" t="s">
        <v>392</v>
      </c>
      <c r="D2714" s="17" t="s">
        <v>2968</v>
      </c>
      <c r="E2714" s="17" t="s">
        <v>4165</v>
      </c>
      <c r="F2714" s="16" t="s">
        <v>410</v>
      </c>
      <c r="G2714" s="16" t="s">
        <v>2969</v>
      </c>
      <c r="H2714" s="16" t="s">
        <v>2970</v>
      </c>
      <c r="I2714" s="16" t="s">
        <v>4159</v>
      </c>
      <c r="J2714" s="40">
        <v>0.13</v>
      </c>
      <c r="K2714" s="16">
        <v>0</v>
      </c>
      <c r="M2714" s="15" t="s">
        <v>127</v>
      </c>
      <c r="N2714" s="19">
        <v>45701.471018518503</v>
      </c>
    </row>
    <row r="2715" spans="1:14" x14ac:dyDescent="0.3">
      <c r="A2715" s="15" t="str">
        <f>VLOOKUP(C2715,销售员!A:D,3,0)</f>
        <v>京津冀</v>
      </c>
      <c r="B2715" s="15">
        <v>821581</v>
      </c>
      <c r="C2715" s="16" t="s">
        <v>392</v>
      </c>
      <c r="D2715" s="17" t="s">
        <v>2968</v>
      </c>
      <c r="E2715" s="17" t="s">
        <v>4165</v>
      </c>
      <c r="F2715" s="16" t="s">
        <v>410</v>
      </c>
      <c r="G2715" s="16" t="s">
        <v>2969</v>
      </c>
      <c r="H2715" s="16" t="s">
        <v>2970</v>
      </c>
      <c r="I2715" s="16" t="s">
        <v>4161</v>
      </c>
      <c r="J2715" s="40">
        <v>0.13</v>
      </c>
      <c r="K2715" s="16">
        <v>0</v>
      </c>
      <c r="M2715" s="15" t="s">
        <v>127</v>
      </c>
      <c r="N2715" s="19">
        <v>45701.471018518503</v>
      </c>
    </row>
    <row r="2716" spans="1:14" x14ac:dyDescent="0.3">
      <c r="A2716" s="15" t="str">
        <f>VLOOKUP(C2716,销售员!A:D,3,0)</f>
        <v>京津冀</v>
      </c>
      <c r="B2716" s="15">
        <v>821581</v>
      </c>
      <c r="C2716" s="16" t="s">
        <v>392</v>
      </c>
      <c r="D2716" s="17" t="s">
        <v>2968</v>
      </c>
      <c r="E2716" s="17" t="s">
        <v>4165</v>
      </c>
      <c r="F2716" s="16" t="s">
        <v>410</v>
      </c>
      <c r="G2716" s="16" t="s">
        <v>2969</v>
      </c>
      <c r="H2716" s="16" t="s">
        <v>2970</v>
      </c>
      <c r="I2716" s="16" t="s">
        <v>4160</v>
      </c>
      <c r="J2716" s="40">
        <v>0.13</v>
      </c>
      <c r="K2716" s="16">
        <v>23.07</v>
      </c>
      <c r="M2716" s="15" t="s">
        <v>127</v>
      </c>
      <c r="N2716" s="19">
        <v>45701.471018518503</v>
      </c>
    </row>
    <row r="2717" spans="1:14" x14ac:dyDescent="0.3">
      <c r="A2717" s="15" t="str">
        <f>VLOOKUP(C2717,销售员!A:D,3,0)</f>
        <v>广深</v>
      </c>
      <c r="B2717" s="15">
        <v>821574</v>
      </c>
      <c r="C2717" s="16" t="s">
        <v>843</v>
      </c>
      <c r="D2717" s="17" t="s">
        <v>2971</v>
      </c>
      <c r="E2717" s="17" t="s">
        <v>4165</v>
      </c>
      <c r="F2717" s="16" t="s">
        <v>845</v>
      </c>
      <c r="G2717" s="16" t="s">
        <v>2972</v>
      </c>
      <c r="H2717" s="16" t="s">
        <v>2973</v>
      </c>
      <c r="I2717" s="16" t="s">
        <v>4158</v>
      </c>
      <c r="J2717" s="40">
        <v>0.13</v>
      </c>
      <c r="K2717" s="16">
        <v>81239.490000000005</v>
      </c>
      <c r="L2717" s="18">
        <v>85027.46</v>
      </c>
      <c r="M2717" s="15" t="s">
        <v>94</v>
      </c>
      <c r="N2717" s="19">
        <v>45701.482812499999</v>
      </c>
    </row>
    <row r="2718" spans="1:14" x14ac:dyDescent="0.3">
      <c r="A2718" s="15" t="str">
        <f>VLOOKUP(C2718,销售员!A:D,3,0)</f>
        <v>广深</v>
      </c>
      <c r="B2718" s="15">
        <v>821574</v>
      </c>
      <c r="C2718" s="16" t="s">
        <v>843</v>
      </c>
      <c r="D2718" s="17" t="s">
        <v>2971</v>
      </c>
      <c r="E2718" s="17" t="s">
        <v>4165</v>
      </c>
      <c r="F2718" s="16" t="s">
        <v>845</v>
      </c>
      <c r="G2718" s="16" t="s">
        <v>2972</v>
      </c>
      <c r="H2718" s="16" t="s">
        <v>2973</v>
      </c>
      <c r="I2718" s="16" t="s">
        <v>4159</v>
      </c>
      <c r="J2718" s="40">
        <v>0.13</v>
      </c>
      <c r="K2718" s="16">
        <v>0</v>
      </c>
      <c r="M2718" s="15" t="s">
        <v>94</v>
      </c>
      <c r="N2718" s="19">
        <v>45701.482812499999</v>
      </c>
    </row>
    <row r="2719" spans="1:14" x14ac:dyDescent="0.3">
      <c r="A2719" s="15" t="str">
        <f>VLOOKUP(C2719,销售员!A:D,3,0)</f>
        <v>广深</v>
      </c>
      <c r="B2719" s="15">
        <v>821574</v>
      </c>
      <c r="C2719" s="16" t="s">
        <v>843</v>
      </c>
      <c r="D2719" s="17" t="s">
        <v>2971</v>
      </c>
      <c r="E2719" s="17" t="s">
        <v>4165</v>
      </c>
      <c r="F2719" s="16" t="s">
        <v>845</v>
      </c>
      <c r="G2719" s="16" t="s">
        <v>2972</v>
      </c>
      <c r="H2719" s="16" t="s">
        <v>2973</v>
      </c>
      <c r="I2719" s="16" t="s">
        <v>4161</v>
      </c>
      <c r="J2719" s="40">
        <v>0.13</v>
      </c>
      <c r="K2719" s="16">
        <v>0</v>
      </c>
      <c r="M2719" s="15" t="s">
        <v>94</v>
      </c>
      <c r="N2719" s="19">
        <v>45701.482812499999</v>
      </c>
    </row>
    <row r="2720" spans="1:14" x14ac:dyDescent="0.3">
      <c r="A2720" s="15" t="str">
        <f>VLOOKUP(C2720,销售员!A:D,3,0)</f>
        <v>广深</v>
      </c>
      <c r="B2720" s="15">
        <v>821574</v>
      </c>
      <c r="C2720" s="16" t="s">
        <v>843</v>
      </c>
      <c r="D2720" s="17" t="s">
        <v>2971</v>
      </c>
      <c r="E2720" s="17" t="s">
        <v>4165</v>
      </c>
      <c r="F2720" s="16" t="s">
        <v>845</v>
      </c>
      <c r="G2720" s="16" t="s">
        <v>2972</v>
      </c>
      <c r="H2720" s="16" t="s">
        <v>2973</v>
      </c>
      <c r="I2720" s="16" t="s">
        <v>4160</v>
      </c>
      <c r="J2720" s="40">
        <v>0.13</v>
      </c>
      <c r="K2720" s="16">
        <v>1237.1500000000001</v>
      </c>
      <c r="M2720" s="15" t="s">
        <v>94</v>
      </c>
      <c r="N2720" s="19">
        <v>45701.482812499999</v>
      </c>
    </row>
    <row r="2721" spans="1:14" x14ac:dyDescent="0.3">
      <c r="A2721" s="15" t="str">
        <f>VLOOKUP(C2721,销售员!A:D,3,0)</f>
        <v>行业业务</v>
      </c>
      <c r="B2721" s="15">
        <v>821600</v>
      </c>
      <c r="C2721" s="16" t="s">
        <v>682</v>
      </c>
      <c r="D2721" s="17" t="s">
        <v>2976</v>
      </c>
      <c r="E2721" s="17" t="s">
        <v>4165</v>
      </c>
      <c r="F2721" s="16" t="s">
        <v>307</v>
      </c>
      <c r="G2721" s="16" t="s">
        <v>2977</v>
      </c>
      <c r="H2721" s="16" t="s">
        <v>2978</v>
      </c>
      <c r="I2721" s="16" t="s">
        <v>4158</v>
      </c>
      <c r="J2721" s="40">
        <v>0.13</v>
      </c>
      <c r="K2721" s="16">
        <v>314116.28999999998</v>
      </c>
      <c r="L2721" s="18">
        <v>355639.23</v>
      </c>
      <c r="M2721" s="15" t="s">
        <v>105</v>
      </c>
      <c r="N2721" s="19">
        <v>45701.4838773148</v>
      </c>
    </row>
    <row r="2722" spans="1:14" x14ac:dyDescent="0.3">
      <c r="A2722" s="15" t="str">
        <f>VLOOKUP(C2722,销售员!A:D,3,0)</f>
        <v>行业业务</v>
      </c>
      <c r="B2722" s="15">
        <v>821600</v>
      </c>
      <c r="C2722" s="16" t="s">
        <v>682</v>
      </c>
      <c r="D2722" s="17" t="s">
        <v>2976</v>
      </c>
      <c r="E2722" s="17" t="s">
        <v>4165</v>
      </c>
      <c r="F2722" s="16" t="s">
        <v>307</v>
      </c>
      <c r="G2722" s="16" t="s">
        <v>2977</v>
      </c>
      <c r="H2722" s="16" t="s">
        <v>2978</v>
      </c>
      <c r="I2722" s="16" t="s">
        <v>4159</v>
      </c>
      <c r="J2722" s="40">
        <v>0.13</v>
      </c>
      <c r="K2722" s="16">
        <v>16287.7</v>
      </c>
      <c r="M2722" s="15" t="s">
        <v>105</v>
      </c>
      <c r="N2722" s="19">
        <v>45701.4838773148</v>
      </c>
    </row>
    <row r="2723" spans="1:14" x14ac:dyDescent="0.3">
      <c r="A2723" s="15" t="str">
        <f>VLOOKUP(C2723,销售员!A:D,3,0)</f>
        <v>行业业务</v>
      </c>
      <c r="B2723" s="15">
        <v>821600</v>
      </c>
      <c r="C2723" s="16" t="s">
        <v>682</v>
      </c>
      <c r="D2723" s="17" t="s">
        <v>2976</v>
      </c>
      <c r="E2723" s="17" t="s">
        <v>4165</v>
      </c>
      <c r="F2723" s="16" t="s">
        <v>307</v>
      </c>
      <c r="G2723" s="16" t="s">
        <v>2977</v>
      </c>
      <c r="H2723" s="16" t="s">
        <v>2978</v>
      </c>
      <c r="I2723" s="16" t="s">
        <v>4161</v>
      </c>
      <c r="J2723" s="40">
        <v>0.13</v>
      </c>
      <c r="K2723" s="16">
        <v>4200.25</v>
      </c>
      <c r="M2723" s="15" t="s">
        <v>105</v>
      </c>
      <c r="N2723" s="19">
        <v>45701.4838773148</v>
      </c>
    </row>
    <row r="2724" spans="1:14" x14ac:dyDescent="0.3">
      <c r="A2724" s="15" t="str">
        <f>VLOOKUP(C2724,销售员!A:D,3,0)</f>
        <v>行业业务</v>
      </c>
      <c r="B2724" s="15">
        <v>821600</v>
      </c>
      <c r="C2724" s="16" t="s">
        <v>682</v>
      </c>
      <c r="D2724" s="17" t="s">
        <v>2976</v>
      </c>
      <c r="E2724" s="17" t="s">
        <v>4165</v>
      </c>
      <c r="F2724" s="16" t="s">
        <v>307</v>
      </c>
      <c r="G2724" s="16" t="s">
        <v>2977</v>
      </c>
      <c r="H2724" s="16" t="s">
        <v>2978</v>
      </c>
      <c r="I2724" s="16" t="s">
        <v>4160</v>
      </c>
      <c r="J2724" s="40">
        <v>0.13</v>
      </c>
      <c r="K2724" s="16">
        <v>5031.3500000000004</v>
      </c>
      <c r="M2724" s="15" t="s">
        <v>105</v>
      </c>
      <c r="N2724" s="19">
        <v>45701.4838773148</v>
      </c>
    </row>
    <row r="2725" spans="1:14" x14ac:dyDescent="0.3">
      <c r="A2725" s="15" t="str">
        <f>VLOOKUP(C2725,销售员!A:D,3,0)</f>
        <v>黑吉辽</v>
      </c>
      <c r="B2725" s="15">
        <v>821622</v>
      </c>
      <c r="C2725" s="16" t="s">
        <v>569</v>
      </c>
      <c r="D2725" s="17" t="s">
        <v>2980</v>
      </c>
      <c r="E2725" s="17" t="s">
        <v>4165</v>
      </c>
      <c r="F2725" s="16" t="s">
        <v>2981</v>
      </c>
      <c r="G2725" s="16" t="s">
        <v>2982</v>
      </c>
      <c r="H2725" s="16" t="s">
        <v>2983</v>
      </c>
      <c r="I2725" s="16" t="s">
        <v>4158</v>
      </c>
      <c r="J2725" s="40">
        <v>0.13</v>
      </c>
      <c r="K2725" s="16">
        <v>14623.04</v>
      </c>
      <c r="L2725" s="18">
        <v>15750</v>
      </c>
      <c r="M2725" s="15" t="s">
        <v>127</v>
      </c>
      <c r="N2725" s="19">
        <v>45701.489722222199</v>
      </c>
    </row>
    <row r="2726" spans="1:14" x14ac:dyDescent="0.3">
      <c r="A2726" s="15" t="str">
        <f>VLOOKUP(C2726,销售员!A:D,3,0)</f>
        <v>黑吉辽</v>
      </c>
      <c r="B2726" s="15">
        <v>821622</v>
      </c>
      <c r="C2726" s="16" t="s">
        <v>569</v>
      </c>
      <c r="D2726" s="17" t="s">
        <v>2980</v>
      </c>
      <c r="E2726" s="17" t="s">
        <v>4165</v>
      </c>
      <c r="F2726" s="16" t="s">
        <v>2981</v>
      </c>
      <c r="G2726" s="16" t="s">
        <v>2982</v>
      </c>
      <c r="H2726" s="16" t="s">
        <v>2983</v>
      </c>
      <c r="I2726" s="16" t="s">
        <v>4159</v>
      </c>
      <c r="J2726" s="40">
        <v>0.13</v>
      </c>
      <c r="K2726" s="16">
        <v>0</v>
      </c>
      <c r="M2726" s="15" t="s">
        <v>127</v>
      </c>
      <c r="N2726" s="19">
        <v>45701.489722222199</v>
      </c>
    </row>
    <row r="2727" spans="1:14" x14ac:dyDescent="0.3">
      <c r="A2727" s="15" t="str">
        <f>VLOOKUP(C2727,销售员!A:D,3,0)</f>
        <v>黑吉辽</v>
      </c>
      <c r="B2727" s="15">
        <v>821622</v>
      </c>
      <c r="C2727" s="16" t="s">
        <v>569</v>
      </c>
      <c r="D2727" s="17" t="s">
        <v>2980</v>
      </c>
      <c r="E2727" s="17" t="s">
        <v>4165</v>
      </c>
      <c r="F2727" s="16" t="s">
        <v>2981</v>
      </c>
      <c r="G2727" s="16" t="s">
        <v>2982</v>
      </c>
      <c r="H2727" s="16" t="s">
        <v>2983</v>
      </c>
      <c r="I2727" s="16" t="s">
        <v>4161</v>
      </c>
      <c r="J2727" s="40">
        <v>0.13</v>
      </c>
      <c r="K2727" s="16">
        <v>195.52</v>
      </c>
      <c r="M2727" s="15" t="s">
        <v>127</v>
      </c>
      <c r="N2727" s="19">
        <v>45701.489722222199</v>
      </c>
    </row>
    <row r="2728" spans="1:14" x14ac:dyDescent="0.3">
      <c r="A2728" s="15" t="str">
        <f>VLOOKUP(C2728,销售员!A:D,3,0)</f>
        <v>黑吉辽</v>
      </c>
      <c r="B2728" s="15">
        <v>821622</v>
      </c>
      <c r="C2728" s="16" t="s">
        <v>569</v>
      </c>
      <c r="D2728" s="17" t="s">
        <v>2980</v>
      </c>
      <c r="E2728" s="17" t="s">
        <v>4165</v>
      </c>
      <c r="F2728" s="16" t="s">
        <v>2981</v>
      </c>
      <c r="G2728" s="16" t="s">
        <v>2982</v>
      </c>
      <c r="H2728" s="16" t="s">
        <v>2983</v>
      </c>
      <c r="I2728" s="16" t="s">
        <v>4160</v>
      </c>
      <c r="J2728" s="40">
        <v>0.13</v>
      </c>
      <c r="K2728" s="16">
        <v>222.68</v>
      </c>
      <c r="M2728" s="15" t="s">
        <v>127</v>
      </c>
      <c r="N2728" s="19">
        <v>45701.489722222199</v>
      </c>
    </row>
    <row r="2729" spans="1:14" x14ac:dyDescent="0.3">
      <c r="A2729" s="15" t="str">
        <f>VLOOKUP(C2729,销售员!A:D,3,0)</f>
        <v>京津冀</v>
      </c>
      <c r="B2729" s="15">
        <v>821639</v>
      </c>
      <c r="C2729" s="16" t="s">
        <v>776</v>
      </c>
      <c r="D2729" s="17" t="s">
        <v>2985</v>
      </c>
      <c r="E2729" s="17" t="s">
        <v>4165</v>
      </c>
      <c r="F2729" s="16" t="s">
        <v>2986</v>
      </c>
      <c r="G2729" s="16" t="s">
        <v>2987</v>
      </c>
      <c r="H2729" s="16" t="s">
        <v>2988</v>
      </c>
      <c r="I2729" s="16" t="s">
        <v>4158</v>
      </c>
      <c r="J2729" s="40">
        <v>0.13</v>
      </c>
      <c r="K2729" s="16">
        <v>2511019.86</v>
      </c>
      <c r="L2729" s="18">
        <v>2860537.58</v>
      </c>
      <c r="M2729" s="15" t="s">
        <v>127</v>
      </c>
      <c r="N2729" s="19">
        <v>45701.539409722202</v>
      </c>
    </row>
    <row r="2730" spans="1:14" x14ac:dyDescent="0.3">
      <c r="A2730" s="15" t="str">
        <f>VLOOKUP(C2730,销售员!A:D,3,0)</f>
        <v>京津冀</v>
      </c>
      <c r="B2730" s="15">
        <v>821639</v>
      </c>
      <c r="C2730" s="16" t="s">
        <v>776</v>
      </c>
      <c r="D2730" s="17" t="s">
        <v>2985</v>
      </c>
      <c r="E2730" s="17" t="s">
        <v>4165</v>
      </c>
      <c r="F2730" s="16" t="s">
        <v>2986</v>
      </c>
      <c r="G2730" s="16" t="s">
        <v>2987</v>
      </c>
      <c r="H2730" s="16" t="s">
        <v>2988</v>
      </c>
      <c r="I2730" s="16" t="s">
        <v>4159</v>
      </c>
      <c r="J2730" s="40">
        <v>0.13</v>
      </c>
      <c r="K2730" s="16">
        <v>163223.1</v>
      </c>
      <c r="M2730" s="15" t="s">
        <v>127</v>
      </c>
      <c r="N2730" s="19">
        <v>45701.539409722202</v>
      </c>
    </row>
    <row r="2731" spans="1:14" x14ac:dyDescent="0.3">
      <c r="A2731" s="15" t="str">
        <f>VLOOKUP(C2731,销售员!A:D,3,0)</f>
        <v>京津冀</v>
      </c>
      <c r="B2731" s="15">
        <v>821639</v>
      </c>
      <c r="C2731" s="16" t="s">
        <v>776</v>
      </c>
      <c r="D2731" s="17" t="s">
        <v>2985</v>
      </c>
      <c r="E2731" s="17" t="s">
        <v>4165</v>
      </c>
      <c r="F2731" s="16" t="s">
        <v>2986</v>
      </c>
      <c r="G2731" s="16" t="s">
        <v>2987</v>
      </c>
      <c r="H2731" s="16" t="s">
        <v>2988</v>
      </c>
      <c r="I2731" s="16" t="s">
        <v>4161</v>
      </c>
      <c r="J2731" s="40">
        <v>0.13</v>
      </c>
      <c r="K2731" s="16">
        <v>33577.550000000003</v>
      </c>
      <c r="M2731" s="15" t="s">
        <v>127</v>
      </c>
      <c r="N2731" s="19">
        <v>45701.539409722202</v>
      </c>
    </row>
    <row r="2732" spans="1:14" x14ac:dyDescent="0.3">
      <c r="A2732" s="15" t="str">
        <f>VLOOKUP(C2732,销售员!A:D,3,0)</f>
        <v>京津冀</v>
      </c>
      <c r="B2732" s="15">
        <v>821639</v>
      </c>
      <c r="C2732" s="16" t="s">
        <v>776</v>
      </c>
      <c r="D2732" s="17" t="s">
        <v>2985</v>
      </c>
      <c r="E2732" s="17" t="s">
        <v>4165</v>
      </c>
      <c r="F2732" s="16" t="s">
        <v>2986</v>
      </c>
      <c r="G2732" s="16" t="s">
        <v>2987</v>
      </c>
      <c r="H2732" s="16" t="s">
        <v>2988</v>
      </c>
      <c r="I2732" s="16" t="s">
        <v>4160</v>
      </c>
      <c r="J2732" s="40">
        <v>0.13</v>
      </c>
      <c r="K2732" s="16">
        <v>40724.949999999997</v>
      </c>
      <c r="M2732" s="15" t="s">
        <v>127</v>
      </c>
      <c r="N2732" s="19">
        <v>45701.539409722202</v>
      </c>
    </row>
    <row r="2733" spans="1:14" x14ac:dyDescent="0.3">
      <c r="A2733" s="15" t="str">
        <f>VLOOKUP(C2733,销售员!A:D,3,0)</f>
        <v>行业业务</v>
      </c>
      <c r="B2733" s="15">
        <v>821599</v>
      </c>
      <c r="C2733" s="16" t="s">
        <v>207</v>
      </c>
      <c r="D2733" s="17" t="s">
        <v>2960</v>
      </c>
      <c r="E2733" s="17" t="s">
        <v>4165</v>
      </c>
      <c r="F2733" s="16" t="s">
        <v>2961</v>
      </c>
      <c r="G2733" s="16" t="s">
        <v>2962</v>
      </c>
      <c r="H2733" s="16" t="s">
        <v>2963</v>
      </c>
      <c r="I2733" s="16" t="s">
        <v>4158</v>
      </c>
      <c r="J2733" s="40">
        <v>0.13</v>
      </c>
      <c r="K2733" s="16">
        <v>185670.74</v>
      </c>
      <c r="L2733" s="18">
        <v>228474.84</v>
      </c>
      <c r="M2733" s="15" t="s">
        <v>105</v>
      </c>
      <c r="N2733" s="19">
        <v>45701.590775463003</v>
      </c>
    </row>
    <row r="2734" spans="1:14" x14ac:dyDescent="0.3">
      <c r="A2734" s="15" t="str">
        <f>VLOOKUP(C2734,销售员!A:D,3,0)</f>
        <v>行业业务</v>
      </c>
      <c r="B2734" s="15">
        <v>821599</v>
      </c>
      <c r="C2734" s="16" t="s">
        <v>207</v>
      </c>
      <c r="D2734" s="17" t="s">
        <v>2960</v>
      </c>
      <c r="E2734" s="17" t="s">
        <v>4165</v>
      </c>
      <c r="F2734" s="16" t="s">
        <v>2961</v>
      </c>
      <c r="G2734" s="16" t="s">
        <v>2962</v>
      </c>
      <c r="H2734" s="16" t="s">
        <v>2963</v>
      </c>
      <c r="I2734" s="16" t="s">
        <v>4159</v>
      </c>
      <c r="J2734" s="40">
        <v>0.13</v>
      </c>
      <c r="K2734" s="16">
        <v>26804.44</v>
      </c>
      <c r="M2734" s="15" t="s">
        <v>105</v>
      </c>
      <c r="N2734" s="19">
        <v>45701.590775463003</v>
      </c>
    </row>
    <row r="2735" spans="1:14" x14ac:dyDescent="0.3">
      <c r="A2735" s="15" t="str">
        <f>VLOOKUP(C2735,销售员!A:D,3,0)</f>
        <v>行业业务</v>
      </c>
      <c r="B2735" s="15">
        <v>821599</v>
      </c>
      <c r="C2735" s="16" t="s">
        <v>207</v>
      </c>
      <c r="D2735" s="17" t="s">
        <v>2960</v>
      </c>
      <c r="E2735" s="17" t="s">
        <v>4165</v>
      </c>
      <c r="F2735" s="16" t="s">
        <v>2961</v>
      </c>
      <c r="G2735" s="16" t="s">
        <v>2962</v>
      </c>
      <c r="H2735" s="16" t="s">
        <v>2963</v>
      </c>
      <c r="I2735" s="16" t="s">
        <v>4161</v>
      </c>
      <c r="J2735" s="40">
        <v>0.13</v>
      </c>
      <c r="K2735" s="16">
        <v>2482.7199999999998</v>
      </c>
      <c r="M2735" s="15" t="s">
        <v>105</v>
      </c>
      <c r="N2735" s="19">
        <v>45701.590775463003</v>
      </c>
    </row>
    <row r="2736" spans="1:14" x14ac:dyDescent="0.3">
      <c r="A2736" s="15" t="str">
        <f>VLOOKUP(C2736,销售员!A:D,3,0)</f>
        <v>行业业务</v>
      </c>
      <c r="B2736" s="15">
        <v>821599</v>
      </c>
      <c r="C2736" s="16" t="s">
        <v>207</v>
      </c>
      <c r="D2736" s="17" t="s">
        <v>2960</v>
      </c>
      <c r="E2736" s="17" t="s">
        <v>4165</v>
      </c>
      <c r="F2736" s="16" t="s">
        <v>2961</v>
      </c>
      <c r="G2736" s="16" t="s">
        <v>2962</v>
      </c>
      <c r="H2736" s="16" t="s">
        <v>2963</v>
      </c>
      <c r="I2736" s="16" t="s">
        <v>4160</v>
      </c>
      <c r="J2736" s="40">
        <v>0.13</v>
      </c>
      <c r="K2736" s="16">
        <v>3235.58</v>
      </c>
      <c r="M2736" s="15" t="s">
        <v>105</v>
      </c>
      <c r="N2736" s="19">
        <v>45701.590775463003</v>
      </c>
    </row>
    <row r="2737" spans="1:14" x14ac:dyDescent="0.3">
      <c r="A2737" s="15" t="str">
        <f>VLOOKUP(C2737,销售员!A:D,3,0)</f>
        <v>陕豫鲁</v>
      </c>
      <c r="B2737" s="15">
        <v>821646</v>
      </c>
      <c r="C2737" s="16" t="s">
        <v>400</v>
      </c>
      <c r="D2737" s="17" t="s">
        <v>2990</v>
      </c>
      <c r="E2737" s="17" t="s">
        <v>4165</v>
      </c>
      <c r="F2737" s="16" t="s">
        <v>2682</v>
      </c>
      <c r="G2737" s="16" t="s">
        <v>2991</v>
      </c>
      <c r="H2737" s="16" t="s">
        <v>2992</v>
      </c>
      <c r="I2737" s="16" t="s">
        <v>4166</v>
      </c>
      <c r="J2737" s="40">
        <v>0.13</v>
      </c>
      <c r="K2737" s="16">
        <v>2405.7399999999998</v>
      </c>
      <c r="L2737" s="18">
        <v>2632.5</v>
      </c>
      <c r="M2737" s="15" t="s">
        <v>105</v>
      </c>
      <c r="N2737" s="19">
        <v>45701.595046296301</v>
      </c>
    </row>
    <row r="2738" spans="1:14" x14ac:dyDescent="0.3">
      <c r="A2738" s="15" t="str">
        <f>VLOOKUP(C2738,销售员!A:D,3,0)</f>
        <v>陕豫鲁</v>
      </c>
      <c r="B2738" s="15">
        <v>821646</v>
      </c>
      <c r="C2738" s="16" t="s">
        <v>400</v>
      </c>
      <c r="D2738" s="17" t="s">
        <v>2990</v>
      </c>
      <c r="E2738" s="17" t="s">
        <v>4165</v>
      </c>
      <c r="F2738" s="16" t="s">
        <v>2682</v>
      </c>
      <c r="G2738" s="16" t="s">
        <v>2991</v>
      </c>
      <c r="H2738" s="16" t="s">
        <v>2992</v>
      </c>
      <c r="I2738" s="16" t="s">
        <v>4167</v>
      </c>
      <c r="J2738" s="40">
        <v>0.13</v>
      </c>
      <c r="K2738" s="16">
        <v>0</v>
      </c>
      <c r="M2738" s="15" t="s">
        <v>105</v>
      </c>
      <c r="N2738" s="19">
        <v>45701.595046296301</v>
      </c>
    </row>
    <row r="2739" spans="1:14" x14ac:dyDescent="0.3">
      <c r="A2739" s="15" t="str">
        <f>VLOOKUP(C2739,销售员!A:D,3,0)</f>
        <v>陕豫鲁</v>
      </c>
      <c r="B2739" s="15">
        <v>821646</v>
      </c>
      <c r="C2739" s="16" t="s">
        <v>400</v>
      </c>
      <c r="D2739" s="17" t="s">
        <v>2990</v>
      </c>
      <c r="E2739" s="17" t="s">
        <v>4165</v>
      </c>
      <c r="F2739" s="16" t="s">
        <v>2682</v>
      </c>
      <c r="G2739" s="16" t="s">
        <v>2991</v>
      </c>
      <c r="H2739" s="16" t="s">
        <v>2992</v>
      </c>
      <c r="I2739" s="16" t="s">
        <v>4161</v>
      </c>
      <c r="J2739" s="40">
        <v>0.13</v>
      </c>
      <c r="K2739" s="16">
        <v>31.274619999999999</v>
      </c>
      <c r="M2739" s="15" t="s">
        <v>105</v>
      </c>
      <c r="N2739" s="19">
        <v>45701.595046296301</v>
      </c>
    </row>
    <row r="2740" spans="1:14" x14ac:dyDescent="0.3">
      <c r="A2740" s="15" t="str">
        <f>VLOOKUP(C2740,销售员!A:D,3,0)</f>
        <v>陕豫鲁</v>
      </c>
      <c r="B2740" s="15">
        <v>821646</v>
      </c>
      <c r="C2740" s="16" t="s">
        <v>400</v>
      </c>
      <c r="D2740" s="17" t="s">
        <v>2990</v>
      </c>
      <c r="E2740" s="17" t="s">
        <v>4165</v>
      </c>
      <c r="F2740" s="16" t="s">
        <v>2682</v>
      </c>
      <c r="G2740" s="16" t="s">
        <v>2991</v>
      </c>
      <c r="H2740" s="16" t="s">
        <v>2992</v>
      </c>
      <c r="I2740" s="16" t="s">
        <v>4160</v>
      </c>
      <c r="J2740" s="40">
        <v>0.13</v>
      </c>
      <c r="K2740" s="16">
        <v>36.086100000000002</v>
      </c>
      <c r="M2740" s="15" t="s">
        <v>105</v>
      </c>
      <c r="N2740" s="19">
        <v>45701.595046296301</v>
      </c>
    </row>
    <row r="2741" spans="1:14" x14ac:dyDescent="0.3">
      <c r="A2741" s="15" t="str">
        <f>VLOOKUP(C2741,销售员!A:D,3,0)</f>
        <v>湘桂琼</v>
      </c>
      <c r="B2741" s="15">
        <v>821629</v>
      </c>
      <c r="C2741" s="16" t="s">
        <v>523</v>
      </c>
      <c r="D2741" s="17" t="s">
        <v>2994</v>
      </c>
      <c r="E2741" s="17" t="s">
        <v>4165</v>
      </c>
      <c r="F2741" s="16" t="s">
        <v>704</v>
      </c>
      <c r="G2741" s="16" t="s">
        <v>2995</v>
      </c>
      <c r="H2741" s="16" t="s">
        <v>2996</v>
      </c>
      <c r="I2741" s="16" t="s">
        <v>4158</v>
      </c>
      <c r="J2741" s="40">
        <v>0.13</v>
      </c>
      <c r="K2741" s="16">
        <v>518425.28</v>
      </c>
      <c r="L2741" s="18">
        <v>564319.68999999994</v>
      </c>
      <c r="M2741" s="15" t="s">
        <v>83</v>
      </c>
      <c r="N2741" s="19">
        <v>45701.595405092601</v>
      </c>
    </row>
    <row r="2742" spans="1:14" x14ac:dyDescent="0.3">
      <c r="A2742" s="15" t="str">
        <f>VLOOKUP(C2742,销售员!A:D,3,0)</f>
        <v>湘桂琼</v>
      </c>
      <c r="B2742" s="15">
        <v>821629</v>
      </c>
      <c r="C2742" s="16" t="s">
        <v>523</v>
      </c>
      <c r="D2742" s="17" t="s">
        <v>2994</v>
      </c>
      <c r="E2742" s="17" t="s">
        <v>4165</v>
      </c>
      <c r="F2742" s="16" t="s">
        <v>704</v>
      </c>
      <c r="G2742" s="16" t="s">
        <v>2995</v>
      </c>
      <c r="H2742" s="16" t="s">
        <v>2996</v>
      </c>
      <c r="I2742" s="16" t="s">
        <v>4159</v>
      </c>
      <c r="J2742" s="40">
        <v>0.13</v>
      </c>
      <c r="K2742" s="16">
        <v>13663.83</v>
      </c>
      <c r="M2742" s="15" t="s">
        <v>83</v>
      </c>
      <c r="N2742" s="19">
        <v>45701.595405092601</v>
      </c>
    </row>
    <row r="2743" spans="1:14" x14ac:dyDescent="0.3">
      <c r="A2743" s="15" t="str">
        <f>VLOOKUP(C2743,销售员!A:D,3,0)</f>
        <v>湘桂琼</v>
      </c>
      <c r="B2743" s="15">
        <v>821629</v>
      </c>
      <c r="C2743" s="16" t="s">
        <v>523</v>
      </c>
      <c r="D2743" s="17" t="s">
        <v>2994</v>
      </c>
      <c r="E2743" s="17" t="s">
        <v>4165</v>
      </c>
      <c r="F2743" s="16" t="s">
        <v>704</v>
      </c>
      <c r="G2743" s="16" t="s">
        <v>2995</v>
      </c>
      <c r="H2743" s="16" t="s">
        <v>2996</v>
      </c>
      <c r="I2743" s="16" t="s">
        <v>4161</v>
      </c>
      <c r="J2743" s="40">
        <v>0.13</v>
      </c>
      <c r="K2743" s="16">
        <v>6492.99</v>
      </c>
      <c r="M2743" s="15" t="s">
        <v>83</v>
      </c>
      <c r="N2743" s="19">
        <v>45701.595405092601</v>
      </c>
    </row>
    <row r="2744" spans="1:14" x14ac:dyDescent="0.3">
      <c r="A2744" s="15" t="str">
        <f>VLOOKUP(C2744,销售员!A:D,3,0)</f>
        <v>湘桂琼</v>
      </c>
      <c r="B2744" s="15">
        <v>821629</v>
      </c>
      <c r="C2744" s="16" t="s">
        <v>523</v>
      </c>
      <c r="D2744" s="17" t="s">
        <v>2994</v>
      </c>
      <c r="E2744" s="17" t="s">
        <v>4165</v>
      </c>
      <c r="F2744" s="16" t="s">
        <v>704</v>
      </c>
      <c r="G2744" s="16" t="s">
        <v>2995</v>
      </c>
      <c r="H2744" s="16" t="s">
        <v>2996</v>
      </c>
      <c r="I2744" s="16" t="s">
        <v>4160</v>
      </c>
      <c r="J2744" s="40">
        <v>0.13</v>
      </c>
      <c r="K2744" s="16">
        <v>8101.8</v>
      </c>
      <c r="M2744" s="15" t="s">
        <v>83</v>
      </c>
      <c r="N2744" s="19">
        <v>45701.595405092601</v>
      </c>
    </row>
    <row r="2745" spans="1:14" x14ac:dyDescent="0.3">
      <c r="A2745" s="15" t="str">
        <f>VLOOKUP(C2745,销售员!A:D,3,0)</f>
        <v>苏皖</v>
      </c>
      <c r="B2745" s="15">
        <v>821597</v>
      </c>
      <c r="C2745" s="16" t="s">
        <v>425</v>
      </c>
      <c r="D2745" s="17" t="s">
        <v>2874</v>
      </c>
      <c r="E2745" s="17" t="s">
        <v>4165</v>
      </c>
      <c r="F2745" s="16" t="s">
        <v>2875</v>
      </c>
      <c r="G2745" s="16" t="s">
        <v>2876</v>
      </c>
      <c r="H2745" s="16" t="s">
        <v>2877</v>
      </c>
      <c r="I2745" s="16" t="s">
        <v>4158</v>
      </c>
      <c r="J2745" s="40">
        <v>0.13</v>
      </c>
      <c r="K2745" s="16">
        <v>1063654.3500000001</v>
      </c>
      <c r="L2745" s="18">
        <v>1217165.8899999999</v>
      </c>
      <c r="M2745" s="15" t="s">
        <v>83</v>
      </c>
      <c r="N2745" s="19">
        <v>45701.598773148202</v>
      </c>
    </row>
    <row r="2746" spans="1:14" x14ac:dyDescent="0.3">
      <c r="A2746" s="15" t="str">
        <f>VLOOKUP(C2746,销售员!A:D,3,0)</f>
        <v>苏皖</v>
      </c>
      <c r="B2746" s="15">
        <v>821597</v>
      </c>
      <c r="C2746" s="16" t="s">
        <v>425</v>
      </c>
      <c r="D2746" s="17" t="s">
        <v>2874</v>
      </c>
      <c r="E2746" s="17" t="s">
        <v>4165</v>
      </c>
      <c r="F2746" s="16" t="s">
        <v>2875</v>
      </c>
      <c r="G2746" s="16" t="s">
        <v>2876</v>
      </c>
      <c r="H2746" s="16" t="s">
        <v>2877</v>
      </c>
      <c r="I2746" s="16" t="s">
        <v>4159</v>
      </c>
      <c r="J2746" s="40">
        <v>0.13</v>
      </c>
      <c r="K2746" s="16">
        <v>62288.480000000003</v>
      </c>
      <c r="M2746" s="15" t="s">
        <v>83</v>
      </c>
      <c r="N2746" s="19">
        <v>45701.598773148202</v>
      </c>
    </row>
    <row r="2747" spans="1:14" x14ac:dyDescent="0.3">
      <c r="A2747" s="15" t="str">
        <f>VLOOKUP(C2747,销售员!A:D,3,0)</f>
        <v>苏皖</v>
      </c>
      <c r="B2747" s="15">
        <v>821597</v>
      </c>
      <c r="C2747" s="16" t="s">
        <v>425</v>
      </c>
      <c r="D2747" s="17" t="s">
        <v>2874</v>
      </c>
      <c r="E2747" s="17" t="s">
        <v>4165</v>
      </c>
      <c r="F2747" s="16" t="s">
        <v>2875</v>
      </c>
      <c r="G2747" s="16" t="s">
        <v>2876</v>
      </c>
      <c r="H2747" s="16" t="s">
        <v>2877</v>
      </c>
      <c r="I2747" s="16" t="s">
        <v>4161</v>
      </c>
      <c r="J2747" s="40">
        <v>0.13</v>
      </c>
      <c r="K2747" s="16">
        <v>13521.46</v>
      </c>
      <c r="M2747" s="15" t="s">
        <v>83</v>
      </c>
      <c r="N2747" s="19">
        <v>45701.598773148202</v>
      </c>
    </row>
    <row r="2748" spans="1:14" x14ac:dyDescent="0.3">
      <c r="A2748" s="15" t="str">
        <f>VLOOKUP(C2748,销售员!A:D,3,0)</f>
        <v>苏皖</v>
      </c>
      <c r="B2748" s="15">
        <v>821597</v>
      </c>
      <c r="C2748" s="16" t="s">
        <v>425</v>
      </c>
      <c r="D2748" s="17" t="s">
        <v>2874</v>
      </c>
      <c r="E2748" s="17" t="s">
        <v>4165</v>
      </c>
      <c r="F2748" s="16" t="s">
        <v>2875</v>
      </c>
      <c r="G2748" s="16" t="s">
        <v>2876</v>
      </c>
      <c r="H2748" s="16" t="s">
        <v>2877</v>
      </c>
      <c r="I2748" s="16" t="s">
        <v>4160</v>
      </c>
      <c r="J2748" s="40">
        <v>0.13</v>
      </c>
      <c r="K2748" s="16">
        <v>17146.669999999998</v>
      </c>
      <c r="M2748" s="15" t="s">
        <v>83</v>
      </c>
      <c r="N2748" s="19">
        <v>45701.598773148202</v>
      </c>
    </row>
    <row r="2749" spans="1:14" x14ac:dyDescent="0.3">
      <c r="A2749" s="15" t="str">
        <f>VLOOKUP(C2749,销售员!A:D,3,0)</f>
        <v>福建</v>
      </c>
      <c r="B2749" s="15">
        <v>821653</v>
      </c>
      <c r="C2749" s="16" t="s">
        <v>226</v>
      </c>
      <c r="D2749" s="17" t="s">
        <v>3000</v>
      </c>
      <c r="E2749" s="17" t="s">
        <v>4165</v>
      </c>
      <c r="F2749" s="16" t="s">
        <v>747</v>
      </c>
      <c r="G2749" s="16" t="s">
        <v>3001</v>
      </c>
      <c r="H2749" s="16" t="s">
        <v>3002</v>
      </c>
      <c r="I2749" s="16" t="s">
        <v>4158</v>
      </c>
      <c r="J2749" s="40">
        <v>0.13</v>
      </c>
      <c r="K2749" s="16">
        <v>2077026</v>
      </c>
      <c r="L2749" s="18">
        <v>2237098.5</v>
      </c>
      <c r="M2749" s="15" t="s">
        <v>94</v>
      </c>
      <c r="N2749" s="19">
        <v>45701.605671296304</v>
      </c>
    </row>
    <row r="2750" spans="1:14" x14ac:dyDescent="0.3">
      <c r="A2750" s="15" t="str">
        <f>VLOOKUP(C2750,销售员!A:D,3,0)</f>
        <v>福建</v>
      </c>
      <c r="B2750" s="15">
        <v>821653</v>
      </c>
      <c r="C2750" s="16" t="s">
        <v>226</v>
      </c>
      <c r="D2750" s="17" t="s">
        <v>3000</v>
      </c>
      <c r="E2750" s="17" t="s">
        <v>4165</v>
      </c>
      <c r="F2750" s="16" t="s">
        <v>747</v>
      </c>
      <c r="G2750" s="16" t="s">
        <v>3001</v>
      </c>
      <c r="H2750" s="16" t="s">
        <v>3002</v>
      </c>
      <c r="I2750" s="16" t="s">
        <v>4159</v>
      </c>
      <c r="J2750" s="40">
        <v>0.13</v>
      </c>
      <c r="K2750" s="16">
        <v>0</v>
      </c>
      <c r="M2750" s="15" t="s">
        <v>94</v>
      </c>
      <c r="N2750" s="19">
        <v>45701.605671296304</v>
      </c>
    </row>
    <row r="2751" spans="1:14" x14ac:dyDescent="0.3">
      <c r="A2751" s="15" t="str">
        <f>VLOOKUP(C2751,销售员!A:D,3,0)</f>
        <v>福建</v>
      </c>
      <c r="B2751" s="15">
        <v>821653</v>
      </c>
      <c r="C2751" s="16" t="s">
        <v>226</v>
      </c>
      <c r="D2751" s="17" t="s">
        <v>3000</v>
      </c>
      <c r="E2751" s="17" t="s">
        <v>4165</v>
      </c>
      <c r="F2751" s="16" t="s">
        <v>747</v>
      </c>
      <c r="G2751" s="16" t="s">
        <v>3001</v>
      </c>
      <c r="H2751" s="16" t="s">
        <v>3002</v>
      </c>
      <c r="I2751" s="16" t="s">
        <v>4161</v>
      </c>
      <c r="J2751" s="40">
        <v>0.13</v>
      </c>
      <c r="K2751" s="16">
        <v>27772.5</v>
      </c>
      <c r="M2751" s="15" t="s">
        <v>94</v>
      </c>
      <c r="N2751" s="19">
        <v>45701.605671296304</v>
      </c>
    </row>
    <row r="2752" spans="1:14" x14ac:dyDescent="0.3">
      <c r="A2752" s="15" t="str">
        <f>VLOOKUP(C2752,销售员!A:D,3,0)</f>
        <v>福建</v>
      </c>
      <c r="B2752" s="15">
        <v>821653</v>
      </c>
      <c r="C2752" s="16" t="s">
        <v>226</v>
      </c>
      <c r="D2752" s="17" t="s">
        <v>3000</v>
      </c>
      <c r="E2752" s="17" t="s">
        <v>4165</v>
      </c>
      <c r="F2752" s="16" t="s">
        <v>747</v>
      </c>
      <c r="G2752" s="16" t="s">
        <v>3001</v>
      </c>
      <c r="H2752" s="16" t="s">
        <v>3002</v>
      </c>
      <c r="I2752" s="16" t="s">
        <v>4160</v>
      </c>
      <c r="J2752" s="40">
        <v>0.13</v>
      </c>
      <c r="K2752" s="16">
        <v>31626</v>
      </c>
      <c r="M2752" s="15" t="s">
        <v>94</v>
      </c>
      <c r="N2752" s="19">
        <v>45701.605671296304</v>
      </c>
    </row>
    <row r="2753" spans="1:14" x14ac:dyDescent="0.3">
      <c r="A2753" s="15" t="str">
        <f>VLOOKUP(C2753,销售员!A:D,3,0)</f>
        <v>陕豫鲁</v>
      </c>
      <c r="B2753" s="15">
        <v>821428</v>
      </c>
      <c r="C2753" s="16" t="s">
        <v>764</v>
      </c>
      <c r="D2753" s="17" t="s">
        <v>3004</v>
      </c>
      <c r="E2753" s="17" t="s">
        <v>4165</v>
      </c>
      <c r="F2753" s="16" t="s">
        <v>766</v>
      </c>
      <c r="G2753" s="16" t="s">
        <v>767</v>
      </c>
      <c r="H2753" s="16" t="s">
        <v>768</v>
      </c>
      <c r="I2753" s="16" t="s">
        <v>4166</v>
      </c>
      <c r="J2753" s="40">
        <v>0.13</v>
      </c>
      <c r="K2753" s="16">
        <v>112.2</v>
      </c>
      <c r="L2753" s="18">
        <v>121</v>
      </c>
      <c r="M2753" s="15" t="s">
        <v>105</v>
      </c>
      <c r="N2753" s="19">
        <v>45701.610486111102</v>
      </c>
    </row>
    <row r="2754" spans="1:14" x14ac:dyDescent="0.3">
      <c r="A2754" s="15" t="str">
        <f>VLOOKUP(C2754,销售员!A:D,3,0)</f>
        <v>陕豫鲁</v>
      </c>
      <c r="B2754" s="15">
        <v>821428</v>
      </c>
      <c r="C2754" s="16" t="s">
        <v>764</v>
      </c>
      <c r="D2754" s="17" t="s">
        <v>3004</v>
      </c>
      <c r="E2754" s="17" t="s">
        <v>4165</v>
      </c>
      <c r="F2754" s="16" t="s">
        <v>766</v>
      </c>
      <c r="G2754" s="16" t="s">
        <v>767</v>
      </c>
      <c r="H2754" s="16" t="s">
        <v>768</v>
      </c>
      <c r="I2754" s="16" t="s">
        <v>4167</v>
      </c>
      <c r="J2754" s="40">
        <v>0.13</v>
      </c>
      <c r="K2754" s="16">
        <v>0</v>
      </c>
      <c r="M2754" s="15" t="s">
        <v>105</v>
      </c>
      <c r="N2754" s="19">
        <v>45701.610486111102</v>
      </c>
    </row>
    <row r="2755" spans="1:14" x14ac:dyDescent="0.3">
      <c r="A2755" s="15" t="str">
        <f>VLOOKUP(C2755,销售员!A:D,3,0)</f>
        <v>陕豫鲁</v>
      </c>
      <c r="B2755" s="15">
        <v>821428</v>
      </c>
      <c r="C2755" s="16" t="s">
        <v>764</v>
      </c>
      <c r="D2755" s="17" t="s">
        <v>3004</v>
      </c>
      <c r="E2755" s="17" t="s">
        <v>4165</v>
      </c>
      <c r="F2755" s="16" t="s">
        <v>766</v>
      </c>
      <c r="G2755" s="16" t="s">
        <v>767</v>
      </c>
      <c r="H2755" s="16" t="s">
        <v>768</v>
      </c>
      <c r="I2755" s="16" t="s">
        <v>4161</v>
      </c>
      <c r="J2755" s="40">
        <v>0.13</v>
      </c>
      <c r="K2755" s="16">
        <v>1.4585999999999999</v>
      </c>
      <c r="M2755" s="15" t="s">
        <v>105</v>
      </c>
      <c r="N2755" s="19">
        <v>45701.610486111102</v>
      </c>
    </row>
    <row r="2756" spans="1:14" x14ac:dyDescent="0.3">
      <c r="A2756" s="15" t="str">
        <f>VLOOKUP(C2756,销售员!A:D,3,0)</f>
        <v>陕豫鲁</v>
      </c>
      <c r="B2756" s="15">
        <v>821428</v>
      </c>
      <c r="C2756" s="16" t="s">
        <v>764</v>
      </c>
      <c r="D2756" s="17" t="s">
        <v>3004</v>
      </c>
      <c r="E2756" s="17" t="s">
        <v>4165</v>
      </c>
      <c r="F2756" s="16" t="s">
        <v>766</v>
      </c>
      <c r="G2756" s="16" t="s">
        <v>767</v>
      </c>
      <c r="H2756" s="16" t="s">
        <v>768</v>
      </c>
      <c r="I2756" s="16" t="s">
        <v>4160</v>
      </c>
      <c r="J2756" s="40">
        <v>0.13</v>
      </c>
      <c r="K2756" s="16">
        <v>1.6830000000000001</v>
      </c>
      <c r="M2756" s="15" t="s">
        <v>105</v>
      </c>
      <c r="N2756" s="19">
        <v>45701.610486111102</v>
      </c>
    </row>
    <row r="2757" spans="1:14" x14ac:dyDescent="0.3">
      <c r="A2757" s="15" t="str">
        <f>VLOOKUP(C2757,销售员!A:D,3,0)</f>
        <v>陕豫鲁</v>
      </c>
      <c r="B2757" s="15">
        <v>821651</v>
      </c>
      <c r="C2757" s="16" t="s">
        <v>140</v>
      </c>
      <c r="D2757" s="17" t="s">
        <v>3006</v>
      </c>
      <c r="E2757" s="17" t="s">
        <v>4165</v>
      </c>
      <c r="F2757" s="16" t="s">
        <v>142</v>
      </c>
      <c r="G2757" s="16" t="s">
        <v>3007</v>
      </c>
      <c r="H2757" s="16" t="s">
        <v>3008</v>
      </c>
      <c r="I2757" s="16" t="s">
        <v>4166</v>
      </c>
      <c r="J2757" s="40">
        <v>0.13</v>
      </c>
      <c r="K2757" s="16">
        <v>48856.32</v>
      </c>
      <c r="L2757" s="18">
        <v>52621.58</v>
      </c>
      <c r="M2757" s="15" t="s">
        <v>105</v>
      </c>
      <c r="N2757" s="19">
        <v>45701.620405092603</v>
      </c>
    </row>
    <row r="2758" spans="1:14" x14ac:dyDescent="0.3">
      <c r="A2758" s="15" t="str">
        <f>VLOOKUP(C2758,销售员!A:D,3,0)</f>
        <v>陕豫鲁</v>
      </c>
      <c r="B2758" s="15">
        <v>821651</v>
      </c>
      <c r="C2758" s="16" t="s">
        <v>140</v>
      </c>
      <c r="D2758" s="17" t="s">
        <v>3006</v>
      </c>
      <c r="E2758" s="17" t="s">
        <v>4165</v>
      </c>
      <c r="F2758" s="16" t="s">
        <v>142</v>
      </c>
      <c r="G2758" s="16" t="s">
        <v>3007</v>
      </c>
      <c r="H2758" s="16" t="s">
        <v>3008</v>
      </c>
      <c r="I2758" s="16" t="s">
        <v>4167</v>
      </c>
      <c r="J2758" s="40">
        <v>0.13</v>
      </c>
      <c r="K2758" s="16">
        <v>0</v>
      </c>
      <c r="M2758" s="15" t="s">
        <v>105</v>
      </c>
      <c r="N2758" s="19">
        <v>45701.620405092603</v>
      </c>
    </row>
    <row r="2759" spans="1:14" x14ac:dyDescent="0.3">
      <c r="A2759" s="15" t="str">
        <f>VLOOKUP(C2759,销售员!A:D,3,0)</f>
        <v>陕豫鲁</v>
      </c>
      <c r="B2759" s="15">
        <v>821651</v>
      </c>
      <c r="C2759" s="16" t="s">
        <v>140</v>
      </c>
      <c r="D2759" s="17" t="s">
        <v>3006</v>
      </c>
      <c r="E2759" s="17" t="s">
        <v>4165</v>
      </c>
      <c r="F2759" s="16" t="s">
        <v>142</v>
      </c>
      <c r="G2759" s="16" t="s">
        <v>3007</v>
      </c>
      <c r="H2759" s="16" t="s">
        <v>3008</v>
      </c>
      <c r="I2759" s="16" t="s">
        <v>4161</v>
      </c>
      <c r="J2759" s="40">
        <v>0.13</v>
      </c>
      <c r="K2759" s="16">
        <v>635.13216</v>
      </c>
      <c r="M2759" s="15" t="s">
        <v>105</v>
      </c>
      <c r="N2759" s="19">
        <v>45701.620405092603</v>
      </c>
    </row>
    <row r="2760" spans="1:14" x14ac:dyDescent="0.3">
      <c r="A2760" s="15" t="str">
        <f>VLOOKUP(C2760,销售员!A:D,3,0)</f>
        <v>陕豫鲁</v>
      </c>
      <c r="B2760" s="15">
        <v>821651</v>
      </c>
      <c r="C2760" s="16" t="s">
        <v>140</v>
      </c>
      <c r="D2760" s="17" t="s">
        <v>3006</v>
      </c>
      <c r="E2760" s="17" t="s">
        <v>4165</v>
      </c>
      <c r="F2760" s="16" t="s">
        <v>142</v>
      </c>
      <c r="G2760" s="16" t="s">
        <v>3007</v>
      </c>
      <c r="H2760" s="16" t="s">
        <v>3008</v>
      </c>
      <c r="I2760" s="16" t="s">
        <v>4160</v>
      </c>
      <c r="J2760" s="40">
        <v>0.13</v>
      </c>
      <c r="K2760" s="16">
        <v>732.84479999999996</v>
      </c>
      <c r="M2760" s="15" t="s">
        <v>105</v>
      </c>
      <c r="N2760" s="19">
        <v>45701.620405092603</v>
      </c>
    </row>
    <row r="2761" spans="1:14" x14ac:dyDescent="0.3">
      <c r="A2761" s="15" t="str">
        <f>VLOOKUP(C2761,销售员!A:D,3,0)</f>
        <v>福建</v>
      </c>
      <c r="B2761" s="15">
        <v>821662</v>
      </c>
      <c r="C2761" s="16" t="s">
        <v>638</v>
      </c>
      <c r="D2761" s="17" t="s">
        <v>3010</v>
      </c>
      <c r="E2761" s="17" t="s">
        <v>4165</v>
      </c>
      <c r="F2761" s="16" t="s">
        <v>756</v>
      </c>
      <c r="G2761" s="16" t="s">
        <v>3011</v>
      </c>
      <c r="H2761" s="16" t="s">
        <v>3012</v>
      </c>
      <c r="I2761" s="16" t="s">
        <v>4158</v>
      </c>
      <c r="J2761" s="40">
        <v>0.13</v>
      </c>
      <c r="K2761" s="16">
        <v>42503.34</v>
      </c>
      <c r="L2761" s="18">
        <v>47219.28</v>
      </c>
      <c r="M2761" s="15" t="s">
        <v>94</v>
      </c>
      <c r="N2761" s="19">
        <v>45701.625324074099</v>
      </c>
    </row>
    <row r="2762" spans="1:14" x14ac:dyDescent="0.3">
      <c r="A2762" s="15" t="str">
        <f>VLOOKUP(C2762,销售员!A:D,3,0)</f>
        <v>福建</v>
      </c>
      <c r="B2762" s="15">
        <v>821662</v>
      </c>
      <c r="C2762" s="16" t="s">
        <v>638</v>
      </c>
      <c r="D2762" s="17" t="s">
        <v>3010</v>
      </c>
      <c r="E2762" s="17" t="s">
        <v>4165</v>
      </c>
      <c r="F2762" s="16" t="s">
        <v>756</v>
      </c>
      <c r="G2762" s="16" t="s">
        <v>3011</v>
      </c>
      <c r="H2762" s="16" t="s">
        <v>3012</v>
      </c>
      <c r="I2762" s="16" t="s">
        <v>4159</v>
      </c>
      <c r="J2762" s="40">
        <v>0.13</v>
      </c>
      <c r="K2762" s="16">
        <v>1416</v>
      </c>
      <c r="M2762" s="15" t="s">
        <v>94</v>
      </c>
      <c r="N2762" s="19">
        <v>45701.625324074099</v>
      </c>
    </row>
    <row r="2763" spans="1:14" x14ac:dyDescent="0.3">
      <c r="A2763" s="15" t="str">
        <f>VLOOKUP(C2763,销售员!A:D,3,0)</f>
        <v>福建</v>
      </c>
      <c r="B2763" s="15">
        <v>821662</v>
      </c>
      <c r="C2763" s="16" t="s">
        <v>638</v>
      </c>
      <c r="D2763" s="17" t="s">
        <v>3010</v>
      </c>
      <c r="E2763" s="17" t="s">
        <v>4165</v>
      </c>
      <c r="F2763" s="16" t="s">
        <v>756</v>
      </c>
      <c r="G2763" s="16" t="s">
        <v>3011</v>
      </c>
      <c r="H2763" s="16" t="s">
        <v>3012</v>
      </c>
      <c r="I2763" s="16" t="s">
        <v>4161</v>
      </c>
      <c r="J2763" s="40">
        <v>0.13</v>
      </c>
      <c r="K2763" s="16">
        <v>506.06</v>
      </c>
      <c r="M2763" s="15" t="s">
        <v>94</v>
      </c>
      <c r="N2763" s="19">
        <v>45701.625324074099</v>
      </c>
    </row>
    <row r="2764" spans="1:14" x14ac:dyDescent="0.3">
      <c r="A2764" s="15" t="str">
        <f>VLOOKUP(C2764,销售员!A:D,3,0)</f>
        <v>福建</v>
      </c>
      <c r="B2764" s="15">
        <v>821662</v>
      </c>
      <c r="C2764" s="16" t="s">
        <v>638</v>
      </c>
      <c r="D2764" s="17" t="s">
        <v>3010</v>
      </c>
      <c r="E2764" s="17" t="s">
        <v>4165</v>
      </c>
      <c r="F2764" s="16" t="s">
        <v>756</v>
      </c>
      <c r="G2764" s="16" t="s">
        <v>3011</v>
      </c>
      <c r="H2764" s="16" t="s">
        <v>3012</v>
      </c>
      <c r="I2764" s="16" t="s">
        <v>4160</v>
      </c>
      <c r="J2764" s="40">
        <v>0.13</v>
      </c>
      <c r="K2764" s="16">
        <v>668.92</v>
      </c>
      <c r="M2764" s="15" t="s">
        <v>94</v>
      </c>
      <c r="N2764" s="19">
        <v>45701.625324074099</v>
      </c>
    </row>
    <row r="2765" spans="1:14" x14ac:dyDescent="0.3">
      <c r="A2765" s="15" t="str">
        <f>VLOOKUP(C2765,销售员!A:D,3,0)</f>
        <v>福建</v>
      </c>
      <c r="B2765" s="15">
        <v>821631</v>
      </c>
      <c r="C2765" s="16" t="s">
        <v>676</v>
      </c>
      <c r="D2765" s="17" t="s">
        <v>2437</v>
      </c>
      <c r="E2765" s="17" t="s">
        <v>4165</v>
      </c>
      <c r="F2765" s="16" t="s">
        <v>228</v>
      </c>
      <c r="G2765" s="16" t="s">
        <v>2438</v>
      </c>
      <c r="H2765" s="16" t="s">
        <v>2439</v>
      </c>
      <c r="I2765" s="16" t="s">
        <v>4158</v>
      </c>
      <c r="J2765" s="40">
        <v>0.13</v>
      </c>
      <c r="K2765" s="16">
        <v>70397.070000000007</v>
      </c>
      <c r="L2765" s="18">
        <v>80120.460000000006</v>
      </c>
      <c r="M2765" s="15" t="s">
        <v>94</v>
      </c>
      <c r="N2765" s="19">
        <v>45701.696643518502</v>
      </c>
    </row>
    <row r="2766" spans="1:14" x14ac:dyDescent="0.3">
      <c r="A2766" s="15" t="str">
        <f>VLOOKUP(C2766,销售员!A:D,3,0)</f>
        <v>福建</v>
      </c>
      <c r="B2766" s="15">
        <v>821631</v>
      </c>
      <c r="C2766" s="16" t="s">
        <v>676</v>
      </c>
      <c r="D2766" s="17" t="s">
        <v>2437</v>
      </c>
      <c r="E2766" s="17" t="s">
        <v>4165</v>
      </c>
      <c r="F2766" s="16" t="s">
        <v>228</v>
      </c>
      <c r="G2766" s="16" t="s">
        <v>2438</v>
      </c>
      <c r="H2766" s="16" t="s">
        <v>2439</v>
      </c>
      <c r="I2766" s="16" t="s">
        <v>4159</v>
      </c>
      <c r="J2766" s="40">
        <v>0.13</v>
      </c>
      <c r="K2766" s="16">
        <v>4259.18</v>
      </c>
      <c r="M2766" s="15" t="s">
        <v>94</v>
      </c>
      <c r="N2766" s="19">
        <v>45701.696643518502</v>
      </c>
    </row>
    <row r="2767" spans="1:14" x14ac:dyDescent="0.3">
      <c r="A2767" s="15" t="str">
        <f>VLOOKUP(C2767,销售员!A:D,3,0)</f>
        <v>福建</v>
      </c>
      <c r="B2767" s="15">
        <v>821631</v>
      </c>
      <c r="C2767" s="16" t="s">
        <v>676</v>
      </c>
      <c r="D2767" s="17" t="s">
        <v>2437</v>
      </c>
      <c r="E2767" s="17" t="s">
        <v>4165</v>
      </c>
      <c r="F2767" s="16" t="s">
        <v>228</v>
      </c>
      <c r="G2767" s="16" t="s">
        <v>2438</v>
      </c>
      <c r="H2767" s="16" t="s">
        <v>2439</v>
      </c>
      <c r="I2767" s="16" t="s">
        <v>4161</v>
      </c>
      <c r="J2767" s="40">
        <v>0.13</v>
      </c>
      <c r="K2767" s="16">
        <v>721.95</v>
      </c>
      <c r="M2767" s="15" t="s">
        <v>94</v>
      </c>
      <c r="N2767" s="19">
        <v>45701.696643518502</v>
      </c>
    </row>
    <row r="2768" spans="1:14" x14ac:dyDescent="0.3">
      <c r="A2768" s="15" t="str">
        <f>VLOOKUP(C2768,销售员!A:D,3,0)</f>
        <v>福建</v>
      </c>
      <c r="B2768" s="15">
        <v>821631</v>
      </c>
      <c r="C2768" s="16" t="s">
        <v>676</v>
      </c>
      <c r="D2768" s="17" t="s">
        <v>2437</v>
      </c>
      <c r="E2768" s="17" t="s">
        <v>4165</v>
      </c>
      <c r="F2768" s="16" t="s">
        <v>228</v>
      </c>
      <c r="G2768" s="16" t="s">
        <v>2438</v>
      </c>
      <c r="H2768" s="16" t="s">
        <v>2439</v>
      </c>
      <c r="I2768" s="16" t="s">
        <v>4160</v>
      </c>
      <c r="J2768" s="40">
        <v>0.13</v>
      </c>
      <c r="K2768" s="16">
        <v>1136.78</v>
      </c>
      <c r="M2768" s="15" t="s">
        <v>94</v>
      </c>
      <c r="N2768" s="19">
        <v>45701.696643518502</v>
      </c>
    </row>
    <row r="2769" spans="1:14" x14ac:dyDescent="0.3">
      <c r="A2769" s="15" t="str">
        <f>VLOOKUP(C2769,销售员!A:D,3,0)</f>
        <v>京津冀</v>
      </c>
      <c r="B2769" s="15">
        <v>821724</v>
      </c>
      <c r="C2769" s="16" t="s">
        <v>692</v>
      </c>
      <c r="D2769" s="17" t="s">
        <v>3015</v>
      </c>
      <c r="E2769" s="17" t="s">
        <v>4165</v>
      </c>
      <c r="F2769" s="16" t="s">
        <v>1799</v>
      </c>
      <c r="G2769" s="16" t="s">
        <v>3016</v>
      </c>
      <c r="H2769" s="16" t="s">
        <v>3017</v>
      </c>
      <c r="I2769" s="16" t="s">
        <v>4158</v>
      </c>
      <c r="J2769" s="40">
        <v>0.13</v>
      </c>
      <c r="K2769" s="16">
        <v>258.11</v>
      </c>
      <c r="L2769" s="18">
        <v>278</v>
      </c>
      <c r="M2769" s="15" t="s">
        <v>127</v>
      </c>
      <c r="N2769" s="19">
        <v>45701.7277314815</v>
      </c>
    </row>
    <row r="2770" spans="1:14" x14ac:dyDescent="0.3">
      <c r="A2770" s="15" t="str">
        <f>VLOOKUP(C2770,销售员!A:D,3,0)</f>
        <v>京津冀</v>
      </c>
      <c r="B2770" s="15">
        <v>821724</v>
      </c>
      <c r="C2770" s="16" t="s">
        <v>692</v>
      </c>
      <c r="D2770" s="17" t="s">
        <v>3015</v>
      </c>
      <c r="E2770" s="17" t="s">
        <v>4165</v>
      </c>
      <c r="F2770" s="16" t="s">
        <v>1799</v>
      </c>
      <c r="G2770" s="16" t="s">
        <v>3016</v>
      </c>
      <c r="H2770" s="16" t="s">
        <v>3017</v>
      </c>
      <c r="I2770" s="16" t="s">
        <v>4159</v>
      </c>
      <c r="J2770" s="40">
        <v>0.13</v>
      </c>
      <c r="K2770" s="16">
        <v>0</v>
      </c>
      <c r="M2770" s="15" t="s">
        <v>127</v>
      </c>
      <c r="N2770" s="19">
        <v>45701.7277314815</v>
      </c>
    </row>
    <row r="2771" spans="1:14" x14ac:dyDescent="0.3">
      <c r="A2771" s="15" t="str">
        <f>VLOOKUP(C2771,销售员!A:D,3,0)</f>
        <v>京津冀</v>
      </c>
      <c r="B2771" s="15">
        <v>821724</v>
      </c>
      <c r="C2771" s="16" t="s">
        <v>692</v>
      </c>
      <c r="D2771" s="17" t="s">
        <v>3015</v>
      </c>
      <c r="E2771" s="17" t="s">
        <v>4165</v>
      </c>
      <c r="F2771" s="16" t="s">
        <v>1799</v>
      </c>
      <c r="G2771" s="16" t="s">
        <v>3016</v>
      </c>
      <c r="H2771" s="16" t="s">
        <v>3017</v>
      </c>
      <c r="I2771" s="16" t="s">
        <v>4161</v>
      </c>
      <c r="J2771" s="40">
        <v>0.13</v>
      </c>
      <c r="K2771" s="16">
        <v>3.45</v>
      </c>
      <c r="M2771" s="15" t="s">
        <v>127</v>
      </c>
      <c r="N2771" s="19">
        <v>45701.7277314815</v>
      </c>
    </row>
    <row r="2772" spans="1:14" x14ac:dyDescent="0.3">
      <c r="A2772" s="15" t="str">
        <f>VLOOKUP(C2772,销售员!A:D,3,0)</f>
        <v>京津冀</v>
      </c>
      <c r="B2772" s="15">
        <v>821724</v>
      </c>
      <c r="C2772" s="16" t="s">
        <v>692</v>
      </c>
      <c r="D2772" s="17" t="s">
        <v>3015</v>
      </c>
      <c r="E2772" s="17" t="s">
        <v>4165</v>
      </c>
      <c r="F2772" s="16" t="s">
        <v>1799</v>
      </c>
      <c r="G2772" s="16" t="s">
        <v>3016</v>
      </c>
      <c r="H2772" s="16" t="s">
        <v>3017</v>
      </c>
      <c r="I2772" s="16" t="s">
        <v>4160</v>
      </c>
      <c r="J2772" s="40">
        <v>0.13</v>
      </c>
      <c r="K2772" s="16">
        <v>3.93</v>
      </c>
      <c r="M2772" s="15" t="s">
        <v>127</v>
      </c>
      <c r="N2772" s="19">
        <v>45701.7277314815</v>
      </c>
    </row>
    <row r="2773" spans="1:14" x14ac:dyDescent="0.3">
      <c r="A2773" s="15" t="str">
        <f>VLOOKUP(C2773,销售员!A:D,3,0)</f>
        <v>京津冀</v>
      </c>
      <c r="B2773" s="15">
        <v>821723</v>
      </c>
      <c r="C2773" s="16" t="s">
        <v>692</v>
      </c>
      <c r="D2773" s="17" t="s">
        <v>3018</v>
      </c>
      <c r="E2773" s="17" t="s">
        <v>4165</v>
      </c>
      <c r="F2773" s="16" t="s">
        <v>473</v>
      </c>
      <c r="G2773" s="16" t="s">
        <v>3019</v>
      </c>
      <c r="H2773" s="16" t="s">
        <v>3020</v>
      </c>
      <c r="I2773" s="16" t="s">
        <v>4158</v>
      </c>
      <c r="J2773" s="40">
        <v>0.13</v>
      </c>
      <c r="K2773" s="16">
        <v>25556.9</v>
      </c>
      <c r="L2773" s="18">
        <v>27168.48</v>
      </c>
      <c r="M2773" s="15" t="s">
        <v>127</v>
      </c>
      <c r="N2773" s="19">
        <v>45701.7347337963</v>
      </c>
    </row>
    <row r="2774" spans="1:14" x14ac:dyDescent="0.3">
      <c r="A2774" s="15" t="str">
        <f>VLOOKUP(C2774,销售员!A:D,3,0)</f>
        <v>京津冀</v>
      </c>
      <c r="B2774" s="15">
        <v>821723</v>
      </c>
      <c r="C2774" s="16" t="s">
        <v>692</v>
      </c>
      <c r="D2774" s="17" t="s">
        <v>3018</v>
      </c>
      <c r="E2774" s="17" t="s">
        <v>4165</v>
      </c>
      <c r="F2774" s="16" t="s">
        <v>473</v>
      </c>
      <c r="G2774" s="16" t="s">
        <v>3019</v>
      </c>
      <c r="H2774" s="16" t="s">
        <v>3020</v>
      </c>
      <c r="I2774" s="16" t="s">
        <v>4159</v>
      </c>
      <c r="J2774" s="40">
        <v>0.13</v>
      </c>
      <c r="K2774" s="16">
        <v>0</v>
      </c>
      <c r="M2774" s="15" t="s">
        <v>127</v>
      </c>
      <c r="N2774" s="19">
        <v>45701.7347337963</v>
      </c>
    </row>
    <row r="2775" spans="1:14" x14ac:dyDescent="0.3">
      <c r="A2775" s="15" t="str">
        <f>VLOOKUP(C2775,销售员!A:D,3,0)</f>
        <v>京津冀</v>
      </c>
      <c r="B2775" s="15">
        <v>821723</v>
      </c>
      <c r="C2775" s="16" t="s">
        <v>692</v>
      </c>
      <c r="D2775" s="17" t="s">
        <v>3018</v>
      </c>
      <c r="E2775" s="17" t="s">
        <v>4165</v>
      </c>
      <c r="F2775" s="16" t="s">
        <v>473</v>
      </c>
      <c r="G2775" s="16" t="s">
        <v>3019</v>
      </c>
      <c r="H2775" s="16" t="s">
        <v>3020</v>
      </c>
      <c r="I2775" s="16" t="s">
        <v>4161</v>
      </c>
      <c r="J2775" s="40">
        <v>0.13</v>
      </c>
      <c r="K2775" s="16">
        <v>0</v>
      </c>
      <c r="M2775" s="15" t="s">
        <v>127</v>
      </c>
      <c r="N2775" s="19">
        <v>45701.7347337963</v>
      </c>
    </row>
    <row r="2776" spans="1:14" x14ac:dyDescent="0.3">
      <c r="A2776" s="15" t="str">
        <f>VLOOKUP(C2776,销售员!A:D,3,0)</f>
        <v>京津冀</v>
      </c>
      <c r="B2776" s="15">
        <v>821723</v>
      </c>
      <c r="C2776" s="16" t="s">
        <v>692</v>
      </c>
      <c r="D2776" s="17" t="s">
        <v>3018</v>
      </c>
      <c r="E2776" s="17" t="s">
        <v>4165</v>
      </c>
      <c r="F2776" s="16" t="s">
        <v>473</v>
      </c>
      <c r="G2776" s="16" t="s">
        <v>3019</v>
      </c>
      <c r="H2776" s="16" t="s">
        <v>3020</v>
      </c>
      <c r="I2776" s="16" t="s">
        <v>4160</v>
      </c>
      <c r="J2776" s="40">
        <v>0.13</v>
      </c>
      <c r="K2776" s="16">
        <v>389.12</v>
      </c>
      <c r="M2776" s="15" t="s">
        <v>127</v>
      </c>
      <c r="N2776" s="19">
        <v>45701.7347337963</v>
      </c>
    </row>
    <row r="2777" spans="1:14" x14ac:dyDescent="0.3">
      <c r="A2777" s="15" t="str">
        <f>VLOOKUP(C2777,销售员!A:D,3,0)</f>
        <v>沪浙</v>
      </c>
      <c r="B2777" s="15">
        <v>821674</v>
      </c>
      <c r="C2777" s="16" t="s">
        <v>288</v>
      </c>
      <c r="D2777" s="17" t="s">
        <v>3022</v>
      </c>
      <c r="E2777" s="17" t="s">
        <v>4165</v>
      </c>
      <c r="F2777" s="16" t="s">
        <v>290</v>
      </c>
      <c r="G2777" s="16" t="s">
        <v>3023</v>
      </c>
      <c r="H2777" s="16" t="s">
        <v>3024</v>
      </c>
      <c r="I2777" s="16" t="s">
        <v>4166</v>
      </c>
      <c r="J2777" s="40">
        <v>0.13</v>
      </c>
      <c r="K2777" s="16">
        <v>141873.69</v>
      </c>
      <c r="L2777" s="18">
        <v>152754</v>
      </c>
      <c r="M2777" s="15" t="s">
        <v>1262</v>
      </c>
      <c r="N2777" s="19">
        <v>45701.749467592599</v>
      </c>
    </row>
    <row r="2778" spans="1:14" x14ac:dyDescent="0.3">
      <c r="A2778" s="15" t="str">
        <f>VLOOKUP(C2778,销售员!A:D,3,0)</f>
        <v>沪浙</v>
      </c>
      <c r="B2778" s="15">
        <v>821674</v>
      </c>
      <c r="C2778" s="16" t="s">
        <v>288</v>
      </c>
      <c r="D2778" s="17" t="s">
        <v>3022</v>
      </c>
      <c r="E2778" s="17" t="s">
        <v>4165</v>
      </c>
      <c r="F2778" s="16" t="s">
        <v>290</v>
      </c>
      <c r="G2778" s="16" t="s">
        <v>3023</v>
      </c>
      <c r="H2778" s="16" t="s">
        <v>3024</v>
      </c>
      <c r="I2778" s="16" t="s">
        <v>4167</v>
      </c>
      <c r="J2778" s="40">
        <v>0.13</v>
      </c>
      <c r="K2778" s="16">
        <v>0</v>
      </c>
      <c r="M2778" s="15" t="s">
        <v>1262</v>
      </c>
      <c r="N2778" s="19">
        <v>45701.749467592599</v>
      </c>
    </row>
    <row r="2779" spans="1:14" x14ac:dyDescent="0.3">
      <c r="A2779" s="15" t="str">
        <f>VLOOKUP(C2779,销售员!A:D,3,0)</f>
        <v>沪浙</v>
      </c>
      <c r="B2779" s="15">
        <v>821674</v>
      </c>
      <c r="C2779" s="16" t="s">
        <v>288</v>
      </c>
      <c r="D2779" s="17" t="s">
        <v>3022</v>
      </c>
      <c r="E2779" s="17" t="s">
        <v>4165</v>
      </c>
      <c r="F2779" s="16" t="s">
        <v>290</v>
      </c>
      <c r="G2779" s="16" t="s">
        <v>3023</v>
      </c>
      <c r="H2779" s="16" t="s">
        <v>3024</v>
      </c>
      <c r="I2779" s="16" t="s">
        <v>4161</v>
      </c>
      <c r="J2779" s="40">
        <v>0.13</v>
      </c>
      <c r="K2779" s="16">
        <v>1844.35797</v>
      </c>
      <c r="M2779" s="15" t="s">
        <v>1262</v>
      </c>
      <c r="N2779" s="19">
        <v>45701.749467592599</v>
      </c>
    </row>
    <row r="2780" spans="1:14" x14ac:dyDescent="0.3">
      <c r="A2780" s="15" t="str">
        <f>VLOOKUP(C2780,销售员!A:D,3,0)</f>
        <v>沪浙</v>
      </c>
      <c r="B2780" s="15">
        <v>821674</v>
      </c>
      <c r="C2780" s="16" t="s">
        <v>288</v>
      </c>
      <c r="D2780" s="17" t="s">
        <v>3022</v>
      </c>
      <c r="E2780" s="17" t="s">
        <v>4165</v>
      </c>
      <c r="F2780" s="16" t="s">
        <v>290</v>
      </c>
      <c r="G2780" s="16" t="s">
        <v>3023</v>
      </c>
      <c r="H2780" s="16" t="s">
        <v>3024</v>
      </c>
      <c r="I2780" s="16" t="s">
        <v>4160</v>
      </c>
      <c r="J2780" s="40">
        <v>0.13</v>
      </c>
      <c r="K2780" s="16">
        <v>2128.1053499999998</v>
      </c>
      <c r="M2780" s="15" t="s">
        <v>1262</v>
      </c>
      <c r="N2780" s="19">
        <v>45701.749467592599</v>
      </c>
    </row>
    <row r="2781" spans="1:14" x14ac:dyDescent="0.3">
      <c r="A2781" s="15" t="str">
        <f>VLOOKUP(C2781,销售员!A:D,3,0)</f>
        <v>京津冀</v>
      </c>
      <c r="B2781" s="15">
        <v>821639</v>
      </c>
      <c r="C2781" s="16" t="s">
        <v>776</v>
      </c>
      <c r="D2781" s="17" t="s">
        <v>2985</v>
      </c>
      <c r="E2781" s="17" t="s">
        <v>4165</v>
      </c>
      <c r="F2781" s="16" t="s">
        <v>2986</v>
      </c>
      <c r="G2781" s="16" t="s">
        <v>2987</v>
      </c>
      <c r="H2781" s="16" t="s">
        <v>2988</v>
      </c>
      <c r="I2781" s="16" t="s">
        <v>4158</v>
      </c>
      <c r="J2781" s="40">
        <v>0.13</v>
      </c>
      <c r="K2781" s="16">
        <v>2511019.86</v>
      </c>
      <c r="L2781" s="18">
        <v>2860537.58</v>
      </c>
      <c r="M2781" s="15" t="s">
        <v>127</v>
      </c>
      <c r="N2781" s="19">
        <v>45701.750081018501</v>
      </c>
    </row>
    <row r="2782" spans="1:14" x14ac:dyDescent="0.3">
      <c r="A2782" s="15" t="str">
        <f>VLOOKUP(C2782,销售员!A:D,3,0)</f>
        <v>京津冀</v>
      </c>
      <c r="B2782" s="15">
        <v>821639</v>
      </c>
      <c r="C2782" s="16" t="s">
        <v>776</v>
      </c>
      <c r="D2782" s="17" t="s">
        <v>2985</v>
      </c>
      <c r="E2782" s="17" t="s">
        <v>4165</v>
      </c>
      <c r="F2782" s="16" t="s">
        <v>2986</v>
      </c>
      <c r="G2782" s="16" t="s">
        <v>2987</v>
      </c>
      <c r="H2782" s="16" t="s">
        <v>2988</v>
      </c>
      <c r="I2782" s="16" t="s">
        <v>4159</v>
      </c>
      <c r="J2782" s="40">
        <v>0.13</v>
      </c>
      <c r="K2782" s="16">
        <v>163223.1</v>
      </c>
      <c r="M2782" s="15" t="s">
        <v>127</v>
      </c>
      <c r="N2782" s="19">
        <v>45701.750081018501</v>
      </c>
    </row>
    <row r="2783" spans="1:14" x14ac:dyDescent="0.3">
      <c r="A2783" s="15" t="str">
        <f>VLOOKUP(C2783,销售员!A:D,3,0)</f>
        <v>京津冀</v>
      </c>
      <c r="B2783" s="15">
        <v>821639</v>
      </c>
      <c r="C2783" s="16" t="s">
        <v>776</v>
      </c>
      <c r="D2783" s="17" t="s">
        <v>2985</v>
      </c>
      <c r="E2783" s="17" t="s">
        <v>4165</v>
      </c>
      <c r="F2783" s="16" t="s">
        <v>2986</v>
      </c>
      <c r="G2783" s="16" t="s">
        <v>2987</v>
      </c>
      <c r="H2783" s="16" t="s">
        <v>2988</v>
      </c>
      <c r="I2783" s="16" t="s">
        <v>4161</v>
      </c>
      <c r="J2783" s="40">
        <v>0.13</v>
      </c>
      <c r="K2783" s="16">
        <v>33577.550000000003</v>
      </c>
      <c r="M2783" s="15" t="s">
        <v>127</v>
      </c>
      <c r="N2783" s="19">
        <v>45701.750081018501</v>
      </c>
    </row>
    <row r="2784" spans="1:14" x14ac:dyDescent="0.3">
      <c r="A2784" s="15" t="str">
        <f>VLOOKUP(C2784,销售员!A:D,3,0)</f>
        <v>京津冀</v>
      </c>
      <c r="B2784" s="15">
        <v>821639</v>
      </c>
      <c r="C2784" s="16" t="s">
        <v>776</v>
      </c>
      <c r="D2784" s="17" t="s">
        <v>2985</v>
      </c>
      <c r="E2784" s="17" t="s">
        <v>4165</v>
      </c>
      <c r="F2784" s="16" t="s">
        <v>2986</v>
      </c>
      <c r="G2784" s="16" t="s">
        <v>2987</v>
      </c>
      <c r="H2784" s="16" t="s">
        <v>2988</v>
      </c>
      <c r="I2784" s="16" t="s">
        <v>4160</v>
      </c>
      <c r="J2784" s="40">
        <v>0.13</v>
      </c>
      <c r="K2784" s="16">
        <v>40724.949999999997</v>
      </c>
      <c r="M2784" s="15" t="s">
        <v>127</v>
      </c>
      <c r="N2784" s="19">
        <v>45701.750081018501</v>
      </c>
    </row>
    <row r="2785" spans="1:14" x14ac:dyDescent="0.3">
      <c r="A2785" s="15" t="str">
        <f>VLOOKUP(C2785,销售员!A:D,3,0)</f>
        <v>行业业务</v>
      </c>
      <c r="B2785" s="15">
        <v>821718</v>
      </c>
      <c r="C2785" s="16" t="s">
        <v>1463</v>
      </c>
      <c r="D2785" s="17" t="s">
        <v>3027</v>
      </c>
      <c r="E2785" s="17" t="s">
        <v>4165</v>
      </c>
      <c r="F2785" s="16" t="s">
        <v>3028</v>
      </c>
      <c r="G2785" s="16" t="s">
        <v>3029</v>
      </c>
      <c r="H2785" s="16" t="s">
        <v>3030</v>
      </c>
      <c r="I2785" s="16" t="s">
        <v>4158</v>
      </c>
      <c r="J2785" s="40">
        <v>0.13</v>
      </c>
      <c r="K2785" s="16">
        <v>7416099.5199999996</v>
      </c>
      <c r="L2785" s="18">
        <v>12261141.699999999</v>
      </c>
      <c r="M2785" s="15" t="s">
        <v>105</v>
      </c>
      <c r="N2785" s="19">
        <v>45702.4308101852</v>
      </c>
    </row>
    <row r="2786" spans="1:14" x14ac:dyDescent="0.3">
      <c r="A2786" s="15" t="str">
        <f>VLOOKUP(C2786,销售员!A:D,3,0)</f>
        <v>行业业务</v>
      </c>
      <c r="B2786" s="15">
        <v>821718</v>
      </c>
      <c r="C2786" s="16" t="s">
        <v>1463</v>
      </c>
      <c r="D2786" s="17" t="s">
        <v>3027</v>
      </c>
      <c r="E2786" s="17" t="s">
        <v>4165</v>
      </c>
      <c r="F2786" s="16" t="s">
        <v>3028</v>
      </c>
      <c r="G2786" s="16" t="s">
        <v>3029</v>
      </c>
      <c r="H2786" s="16" t="s">
        <v>3030</v>
      </c>
      <c r="I2786" s="16" t="s">
        <v>4159</v>
      </c>
      <c r="J2786" s="40">
        <v>0.13</v>
      </c>
      <c r="K2786" s="16">
        <v>4079558.02</v>
      </c>
      <c r="M2786" s="15" t="s">
        <v>105</v>
      </c>
      <c r="N2786" s="19">
        <v>45702.4308101852</v>
      </c>
    </row>
    <row r="2787" spans="1:14" x14ac:dyDescent="0.3">
      <c r="A2787" s="15" t="str">
        <f>VLOOKUP(C2787,销售员!A:D,3,0)</f>
        <v>行业业务</v>
      </c>
      <c r="B2787" s="15">
        <v>821718</v>
      </c>
      <c r="C2787" s="16" t="s">
        <v>1463</v>
      </c>
      <c r="D2787" s="17" t="s">
        <v>3027</v>
      </c>
      <c r="E2787" s="17" t="s">
        <v>4165</v>
      </c>
      <c r="F2787" s="16" t="s">
        <v>3028</v>
      </c>
      <c r="G2787" s="16" t="s">
        <v>3029</v>
      </c>
      <c r="H2787" s="16" t="s">
        <v>3030</v>
      </c>
      <c r="I2787" s="16" t="s">
        <v>4161</v>
      </c>
      <c r="J2787" s="40">
        <v>0.13</v>
      </c>
      <c r="K2787" s="16">
        <v>62715.88</v>
      </c>
      <c r="M2787" s="15" t="s">
        <v>105</v>
      </c>
      <c r="N2787" s="19">
        <v>45702.4308101852</v>
      </c>
    </row>
    <row r="2788" spans="1:14" x14ac:dyDescent="0.3">
      <c r="A2788" s="15" t="str">
        <f>VLOOKUP(C2788,销售员!A:D,3,0)</f>
        <v>行业业务</v>
      </c>
      <c r="B2788" s="15">
        <v>821718</v>
      </c>
      <c r="C2788" s="16" t="s">
        <v>1463</v>
      </c>
      <c r="D2788" s="17" t="s">
        <v>3027</v>
      </c>
      <c r="E2788" s="17" t="s">
        <v>4165</v>
      </c>
      <c r="F2788" s="16" t="s">
        <v>3028</v>
      </c>
      <c r="G2788" s="16" t="s">
        <v>3029</v>
      </c>
      <c r="H2788" s="16" t="s">
        <v>3030</v>
      </c>
      <c r="I2788" s="16" t="s">
        <v>4160</v>
      </c>
      <c r="J2788" s="40">
        <v>0.13</v>
      </c>
      <c r="K2788" s="16">
        <v>175062.65</v>
      </c>
      <c r="M2788" s="15" t="s">
        <v>105</v>
      </c>
      <c r="N2788" s="19">
        <v>45702.4308101852</v>
      </c>
    </row>
    <row r="2789" spans="1:14" x14ac:dyDescent="0.3">
      <c r="A2789" s="15" t="str">
        <f>VLOOKUP(C2789,销售员!A:D,3,0)</f>
        <v>沪浙</v>
      </c>
      <c r="B2789" s="15">
        <v>821749</v>
      </c>
      <c r="C2789" s="16" t="s">
        <v>1015</v>
      </c>
      <c r="D2789" s="17" t="s">
        <v>3034</v>
      </c>
      <c r="E2789" s="17" t="s">
        <v>4165</v>
      </c>
      <c r="F2789" s="16" t="s">
        <v>2986</v>
      </c>
      <c r="G2789" s="16" t="s">
        <v>3035</v>
      </c>
      <c r="H2789" s="16" t="s">
        <v>4254</v>
      </c>
      <c r="I2789" s="16" t="s">
        <v>4158</v>
      </c>
      <c r="J2789" s="40">
        <v>0.13</v>
      </c>
      <c r="K2789" s="16">
        <v>7512204.1600000001</v>
      </c>
      <c r="L2789" s="18">
        <v>8907223.5299999993</v>
      </c>
      <c r="M2789" s="15" t="s">
        <v>1262</v>
      </c>
      <c r="N2789" s="19">
        <v>45702.4405555556</v>
      </c>
    </row>
    <row r="2790" spans="1:14" x14ac:dyDescent="0.3">
      <c r="A2790" s="15" t="str">
        <f>VLOOKUP(C2790,销售员!A:D,3,0)</f>
        <v>沪浙</v>
      </c>
      <c r="B2790" s="15">
        <v>821749</v>
      </c>
      <c r="C2790" s="16" t="s">
        <v>1015</v>
      </c>
      <c r="D2790" s="17" t="s">
        <v>3034</v>
      </c>
      <c r="E2790" s="17" t="s">
        <v>4165</v>
      </c>
      <c r="F2790" s="16" t="s">
        <v>2986</v>
      </c>
      <c r="G2790" s="16" t="s">
        <v>3035</v>
      </c>
      <c r="H2790" s="16" t="s">
        <v>4254</v>
      </c>
      <c r="I2790" s="16" t="s">
        <v>4159</v>
      </c>
      <c r="J2790" s="40">
        <v>0.13</v>
      </c>
      <c r="K2790" s="16">
        <v>775942.12</v>
      </c>
      <c r="M2790" s="15" t="s">
        <v>1262</v>
      </c>
      <c r="N2790" s="19">
        <v>45702.4405555556</v>
      </c>
    </row>
    <row r="2791" spans="1:14" x14ac:dyDescent="0.3">
      <c r="A2791" s="15" t="str">
        <f>VLOOKUP(C2791,销售员!A:D,3,0)</f>
        <v>沪浙</v>
      </c>
      <c r="B2791" s="15">
        <v>821749</v>
      </c>
      <c r="C2791" s="16" t="s">
        <v>1015</v>
      </c>
      <c r="D2791" s="17" t="s">
        <v>3034</v>
      </c>
      <c r="E2791" s="17" t="s">
        <v>4165</v>
      </c>
      <c r="F2791" s="16" t="s">
        <v>2986</v>
      </c>
      <c r="G2791" s="16" t="s">
        <v>3035</v>
      </c>
      <c r="H2791" s="16" t="s">
        <v>4254</v>
      </c>
      <c r="I2791" s="16" t="s">
        <v>4161</v>
      </c>
      <c r="J2791" s="40">
        <v>0.13</v>
      </c>
      <c r="K2791" s="16">
        <v>92013.02</v>
      </c>
      <c r="M2791" s="15" t="s">
        <v>1262</v>
      </c>
      <c r="N2791" s="19">
        <v>45702.4405555556</v>
      </c>
    </row>
    <row r="2792" spans="1:14" x14ac:dyDescent="0.3">
      <c r="A2792" s="15" t="str">
        <f>VLOOKUP(C2792,销售员!A:D,3,0)</f>
        <v>沪浙</v>
      </c>
      <c r="B2792" s="15">
        <v>821749</v>
      </c>
      <c r="C2792" s="16" t="s">
        <v>1015</v>
      </c>
      <c r="D2792" s="17" t="s">
        <v>3034</v>
      </c>
      <c r="E2792" s="17" t="s">
        <v>4165</v>
      </c>
      <c r="F2792" s="16" t="s">
        <v>2986</v>
      </c>
      <c r="G2792" s="16" t="s">
        <v>3035</v>
      </c>
      <c r="H2792" s="16" t="s">
        <v>4254</v>
      </c>
      <c r="I2792" s="16" t="s">
        <v>4160</v>
      </c>
      <c r="J2792" s="40">
        <v>0.13</v>
      </c>
      <c r="K2792" s="16">
        <v>126232.96000000001</v>
      </c>
      <c r="M2792" s="15" t="s">
        <v>1262</v>
      </c>
      <c r="N2792" s="19">
        <v>45702.4405555556</v>
      </c>
    </row>
    <row r="2793" spans="1:14" x14ac:dyDescent="0.3">
      <c r="A2793" s="15" t="str">
        <f>VLOOKUP(C2793,销售员!A:D,3,0)</f>
        <v>沪浙</v>
      </c>
      <c r="B2793" s="15">
        <v>821749</v>
      </c>
      <c r="C2793" s="16" t="s">
        <v>1015</v>
      </c>
      <c r="D2793" s="17" t="s">
        <v>3034</v>
      </c>
      <c r="E2793" s="17" t="s">
        <v>4165</v>
      </c>
      <c r="F2793" s="16" t="s">
        <v>2986</v>
      </c>
      <c r="G2793" s="16" t="s">
        <v>3035</v>
      </c>
      <c r="H2793" s="16" t="s">
        <v>4255</v>
      </c>
      <c r="I2793" s="16" t="s">
        <v>4158</v>
      </c>
      <c r="J2793" s="40">
        <v>0.13</v>
      </c>
      <c r="K2793" s="16">
        <v>12790487.4</v>
      </c>
      <c r="L2793" s="18">
        <v>17144641.550000001</v>
      </c>
      <c r="M2793" s="15" t="s">
        <v>1262</v>
      </c>
      <c r="N2793" s="19">
        <v>45702.4405555556</v>
      </c>
    </row>
    <row r="2794" spans="1:14" x14ac:dyDescent="0.3">
      <c r="A2794" s="15" t="str">
        <f>VLOOKUP(C2794,销售员!A:D,3,0)</f>
        <v>沪浙</v>
      </c>
      <c r="B2794" s="15">
        <v>821749</v>
      </c>
      <c r="C2794" s="16" t="s">
        <v>1015</v>
      </c>
      <c r="D2794" s="17" t="s">
        <v>3034</v>
      </c>
      <c r="E2794" s="17" t="s">
        <v>4165</v>
      </c>
      <c r="F2794" s="16" t="s">
        <v>2986</v>
      </c>
      <c r="G2794" s="16" t="s">
        <v>3035</v>
      </c>
      <c r="H2794" s="16" t="s">
        <v>4255</v>
      </c>
      <c r="I2794" s="16" t="s">
        <v>4159</v>
      </c>
      <c r="J2794" s="40">
        <v>0.13</v>
      </c>
      <c r="K2794" s="16">
        <v>2937050.76</v>
      </c>
      <c r="M2794" s="15" t="s">
        <v>1262</v>
      </c>
      <c r="N2794" s="19">
        <v>45702.4405555556</v>
      </c>
    </row>
    <row r="2795" spans="1:14" x14ac:dyDescent="0.3">
      <c r="A2795" s="15" t="str">
        <f>VLOOKUP(C2795,销售员!A:D,3,0)</f>
        <v>沪浙</v>
      </c>
      <c r="B2795" s="15">
        <v>821749</v>
      </c>
      <c r="C2795" s="16" t="s">
        <v>1015</v>
      </c>
      <c r="D2795" s="17" t="s">
        <v>3034</v>
      </c>
      <c r="E2795" s="17" t="s">
        <v>4165</v>
      </c>
      <c r="F2795" s="16" t="s">
        <v>2986</v>
      </c>
      <c r="G2795" s="16" t="s">
        <v>3035</v>
      </c>
      <c r="H2795" s="16" t="s">
        <v>4255</v>
      </c>
      <c r="I2795" s="16" t="s">
        <v>4161</v>
      </c>
      <c r="J2795" s="40">
        <v>0.13</v>
      </c>
      <c r="K2795" s="16">
        <v>159262.9</v>
      </c>
      <c r="M2795" s="15" t="s">
        <v>1262</v>
      </c>
      <c r="N2795" s="19">
        <v>45702.4405555556</v>
      </c>
    </row>
    <row r="2796" spans="1:14" x14ac:dyDescent="0.3">
      <c r="A2796" s="15" t="str">
        <f>VLOOKUP(C2796,销售员!A:D,3,0)</f>
        <v>沪浙</v>
      </c>
      <c r="B2796" s="15">
        <v>821749</v>
      </c>
      <c r="C2796" s="16" t="s">
        <v>1015</v>
      </c>
      <c r="D2796" s="17" t="s">
        <v>3034</v>
      </c>
      <c r="E2796" s="17" t="s">
        <v>4165</v>
      </c>
      <c r="F2796" s="16" t="s">
        <v>2986</v>
      </c>
      <c r="G2796" s="16" t="s">
        <v>3035</v>
      </c>
      <c r="H2796" s="16" t="s">
        <v>4255</v>
      </c>
      <c r="I2796" s="16" t="s">
        <v>4160</v>
      </c>
      <c r="J2796" s="40">
        <v>0.13</v>
      </c>
      <c r="K2796" s="16">
        <v>239507.95</v>
      </c>
      <c r="M2796" s="15" t="s">
        <v>1262</v>
      </c>
      <c r="N2796" s="19">
        <v>45702.4405555556</v>
      </c>
    </row>
    <row r="2797" spans="1:14" x14ac:dyDescent="0.3">
      <c r="A2797" s="15" t="str">
        <f>VLOOKUP(C2797,销售员!A:D,3,0)</f>
        <v>沪浙</v>
      </c>
      <c r="B2797" s="15">
        <v>821688</v>
      </c>
      <c r="C2797" s="16" t="s">
        <v>908</v>
      </c>
      <c r="D2797" s="17" t="s">
        <v>3039</v>
      </c>
      <c r="E2797" s="17" t="s">
        <v>4165</v>
      </c>
      <c r="F2797" s="16" t="s">
        <v>910</v>
      </c>
      <c r="G2797" s="16" t="s">
        <v>3040</v>
      </c>
      <c r="H2797" s="16" t="s">
        <v>3041</v>
      </c>
      <c r="I2797" s="16" t="s">
        <v>4158</v>
      </c>
      <c r="J2797" s="40">
        <v>0.13</v>
      </c>
      <c r="K2797" s="16">
        <v>370683.37</v>
      </c>
      <c r="L2797" s="18">
        <v>414380.26</v>
      </c>
      <c r="M2797" s="15" t="s">
        <v>1262</v>
      </c>
      <c r="N2797" s="19">
        <v>45702.454351851899</v>
      </c>
    </row>
    <row r="2798" spans="1:14" x14ac:dyDescent="0.3">
      <c r="A2798" s="15" t="str">
        <f>VLOOKUP(C2798,销售员!A:D,3,0)</f>
        <v>沪浙</v>
      </c>
      <c r="B2798" s="15">
        <v>821688</v>
      </c>
      <c r="C2798" s="16" t="s">
        <v>908</v>
      </c>
      <c r="D2798" s="17" t="s">
        <v>3039</v>
      </c>
      <c r="E2798" s="17" t="s">
        <v>4165</v>
      </c>
      <c r="F2798" s="16" t="s">
        <v>910</v>
      </c>
      <c r="G2798" s="16" t="s">
        <v>3040</v>
      </c>
      <c r="H2798" s="16" t="s">
        <v>3041</v>
      </c>
      <c r="I2798" s="16" t="s">
        <v>4159</v>
      </c>
      <c r="J2798" s="40">
        <v>0.13</v>
      </c>
      <c r="K2798" s="16">
        <v>14474.02</v>
      </c>
      <c r="M2798" s="15" t="s">
        <v>1262</v>
      </c>
      <c r="N2798" s="19">
        <v>45702.454351851899</v>
      </c>
    </row>
    <row r="2799" spans="1:14" x14ac:dyDescent="0.3">
      <c r="A2799" s="15" t="str">
        <f>VLOOKUP(C2799,销售员!A:D,3,0)</f>
        <v>沪浙</v>
      </c>
      <c r="B2799" s="15">
        <v>821688</v>
      </c>
      <c r="C2799" s="16" t="s">
        <v>908</v>
      </c>
      <c r="D2799" s="17" t="s">
        <v>3039</v>
      </c>
      <c r="E2799" s="17" t="s">
        <v>4165</v>
      </c>
      <c r="F2799" s="16" t="s">
        <v>910</v>
      </c>
      <c r="G2799" s="16" t="s">
        <v>3040</v>
      </c>
      <c r="H2799" s="16" t="s">
        <v>3041</v>
      </c>
      <c r="I2799" s="16" t="s">
        <v>4161</v>
      </c>
      <c r="J2799" s="40">
        <v>0.13</v>
      </c>
      <c r="K2799" s="16">
        <v>4709.82</v>
      </c>
      <c r="M2799" s="15" t="s">
        <v>1262</v>
      </c>
      <c r="N2799" s="19">
        <v>45702.454351851899</v>
      </c>
    </row>
    <row r="2800" spans="1:14" x14ac:dyDescent="0.3">
      <c r="A2800" s="15" t="str">
        <f>VLOOKUP(C2800,销售员!A:D,3,0)</f>
        <v>沪浙</v>
      </c>
      <c r="B2800" s="15">
        <v>821688</v>
      </c>
      <c r="C2800" s="16" t="s">
        <v>908</v>
      </c>
      <c r="D2800" s="17" t="s">
        <v>3039</v>
      </c>
      <c r="E2800" s="17" t="s">
        <v>4165</v>
      </c>
      <c r="F2800" s="16" t="s">
        <v>910</v>
      </c>
      <c r="G2800" s="16" t="s">
        <v>3040</v>
      </c>
      <c r="H2800" s="16" t="s">
        <v>3041</v>
      </c>
      <c r="I2800" s="16" t="s">
        <v>4160</v>
      </c>
      <c r="J2800" s="40">
        <v>0.13</v>
      </c>
      <c r="K2800" s="16">
        <v>5865.55</v>
      </c>
      <c r="M2800" s="15" t="s">
        <v>1262</v>
      </c>
      <c r="N2800" s="19">
        <v>45702.454351851899</v>
      </c>
    </row>
    <row r="2801" spans="1:14" x14ac:dyDescent="0.3">
      <c r="A2801" s="15" t="str">
        <f>VLOOKUP(C2801,销售员!A:D,3,0)</f>
        <v>沪浙</v>
      </c>
      <c r="B2801" s="15">
        <v>821749</v>
      </c>
      <c r="C2801" s="16" t="s">
        <v>1015</v>
      </c>
      <c r="D2801" s="17" t="s">
        <v>3034</v>
      </c>
      <c r="E2801" s="17" t="s">
        <v>4165</v>
      </c>
      <c r="F2801" s="16" t="s">
        <v>2986</v>
      </c>
      <c r="G2801" s="16" t="s">
        <v>3035</v>
      </c>
      <c r="H2801" s="16" t="s">
        <v>4254</v>
      </c>
      <c r="I2801" s="16" t="s">
        <v>4158</v>
      </c>
      <c r="J2801" s="40">
        <v>0.13</v>
      </c>
      <c r="K2801" s="16">
        <v>7512204.1600000001</v>
      </c>
      <c r="L2801" s="18">
        <v>8907223.5299999993</v>
      </c>
      <c r="M2801" s="15" t="s">
        <v>1262</v>
      </c>
      <c r="N2801" s="19">
        <v>45702.4551041667</v>
      </c>
    </row>
    <row r="2802" spans="1:14" x14ac:dyDescent="0.3">
      <c r="A2802" s="15" t="str">
        <f>VLOOKUP(C2802,销售员!A:D,3,0)</f>
        <v>沪浙</v>
      </c>
      <c r="B2802" s="15">
        <v>821749</v>
      </c>
      <c r="C2802" s="16" t="s">
        <v>1015</v>
      </c>
      <c r="D2802" s="17" t="s">
        <v>3034</v>
      </c>
      <c r="E2802" s="17" t="s">
        <v>4165</v>
      </c>
      <c r="F2802" s="16" t="s">
        <v>2986</v>
      </c>
      <c r="G2802" s="16" t="s">
        <v>3035</v>
      </c>
      <c r="H2802" s="16" t="s">
        <v>4254</v>
      </c>
      <c r="I2802" s="16" t="s">
        <v>4159</v>
      </c>
      <c r="J2802" s="40">
        <v>0.13</v>
      </c>
      <c r="K2802" s="16">
        <v>775942.12</v>
      </c>
      <c r="M2802" s="15" t="s">
        <v>1262</v>
      </c>
      <c r="N2802" s="19">
        <v>45702.4551041667</v>
      </c>
    </row>
    <row r="2803" spans="1:14" x14ac:dyDescent="0.3">
      <c r="A2803" s="15" t="str">
        <f>VLOOKUP(C2803,销售员!A:D,3,0)</f>
        <v>沪浙</v>
      </c>
      <c r="B2803" s="15">
        <v>821749</v>
      </c>
      <c r="C2803" s="16" t="s">
        <v>1015</v>
      </c>
      <c r="D2803" s="17" t="s">
        <v>3034</v>
      </c>
      <c r="E2803" s="17" t="s">
        <v>4165</v>
      </c>
      <c r="F2803" s="16" t="s">
        <v>2986</v>
      </c>
      <c r="G2803" s="16" t="s">
        <v>3035</v>
      </c>
      <c r="H2803" s="16" t="s">
        <v>4254</v>
      </c>
      <c r="I2803" s="16" t="s">
        <v>4161</v>
      </c>
      <c r="J2803" s="40">
        <v>0.13</v>
      </c>
      <c r="K2803" s="16">
        <v>92013.02</v>
      </c>
      <c r="M2803" s="15" t="s">
        <v>1262</v>
      </c>
      <c r="N2803" s="19">
        <v>45702.4551041667</v>
      </c>
    </row>
    <row r="2804" spans="1:14" x14ac:dyDescent="0.3">
      <c r="A2804" s="15" t="str">
        <f>VLOOKUP(C2804,销售员!A:D,3,0)</f>
        <v>沪浙</v>
      </c>
      <c r="B2804" s="15">
        <v>821749</v>
      </c>
      <c r="C2804" s="16" t="s">
        <v>1015</v>
      </c>
      <c r="D2804" s="17" t="s">
        <v>3034</v>
      </c>
      <c r="E2804" s="17" t="s">
        <v>4165</v>
      </c>
      <c r="F2804" s="16" t="s">
        <v>2986</v>
      </c>
      <c r="G2804" s="16" t="s">
        <v>3035</v>
      </c>
      <c r="H2804" s="16" t="s">
        <v>4254</v>
      </c>
      <c r="I2804" s="16" t="s">
        <v>4160</v>
      </c>
      <c r="J2804" s="40">
        <v>0.13</v>
      </c>
      <c r="K2804" s="16">
        <v>126232.96000000001</v>
      </c>
      <c r="M2804" s="15" t="s">
        <v>1262</v>
      </c>
      <c r="N2804" s="19">
        <v>45702.4551041667</v>
      </c>
    </row>
    <row r="2805" spans="1:14" x14ac:dyDescent="0.3">
      <c r="A2805" s="15" t="str">
        <f>VLOOKUP(C2805,销售员!A:D,3,0)</f>
        <v>沪浙</v>
      </c>
      <c r="B2805" s="15">
        <v>821749</v>
      </c>
      <c r="C2805" s="16" t="s">
        <v>1015</v>
      </c>
      <c r="D2805" s="17" t="s">
        <v>3034</v>
      </c>
      <c r="E2805" s="17" t="s">
        <v>4165</v>
      </c>
      <c r="F2805" s="16" t="s">
        <v>2986</v>
      </c>
      <c r="G2805" s="16" t="s">
        <v>3035</v>
      </c>
      <c r="H2805" s="16" t="s">
        <v>4255</v>
      </c>
      <c r="I2805" s="16" t="s">
        <v>4158</v>
      </c>
      <c r="J2805" s="40">
        <v>0.13</v>
      </c>
      <c r="K2805" s="16">
        <v>12790487.4</v>
      </c>
      <c r="L2805" s="18">
        <v>17144641.550000001</v>
      </c>
      <c r="M2805" s="15" t="s">
        <v>1262</v>
      </c>
      <c r="N2805" s="19">
        <v>45702.4551041667</v>
      </c>
    </row>
    <row r="2806" spans="1:14" x14ac:dyDescent="0.3">
      <c r="A2806" s="15" t="str">
        <f>VLOOKUP(C2806,销售员!A:D,3,0)</f>
        <v>沪浙</v>
      </c>
      <c r="B2806" s="15">
        <v>821749</v>
      </c>
      <c r="C2806" s="16" t="s">
        <v>1015</v>
      </c>
      <c r="D2806" s="17" t="s">
        <v>3034</v>
      </c>
      <c r="E2806" s="17" t="s">
        <v>4165</v>
      </c>
      <c r="F2806" s="16" t="s">
        <v>2986</v>
      </c>
      <c r="G2806" s="16" t="s">
        <v>3035</v>
      </c>
      <c r="H2806" s="16" t="s">
        <v>4255</v>
      </c>
      <c r="I2806" s="16" t="s">
        <v>4159</v>
      </c>
      <c r="J2806" s="40">
        <v>0.13</v>
      </c>
      <c r="K2806" s="16">
        <v>2937050.76</v>
      </c>
      <c r="M2806" s="15" t="s">
        <v>1262</v>
      </c>
      <c r="N2806" s="19">
        <v>45702.4551041667</v>
      </c>
    </row>
    <row r="2807" spans="1:14" x14ac:dyDescent="0.3">
      <c r="A2807" s="15" t="str">
        <f>VLOOKUP(C2807,销售员!A:D,3,0)</f>
        <v>沪浙</v>
      </c>
      <c r="B2807" s="15">
        <v>821749</v>
      </c>
      <c r="C2807" s="16" t="s">
        <v>1015</v>
      </c>
      <c r="D2807" s="17" t="s">
        <v>3034</v>
      </c>
      <c r="E2807" s="17" t="s">
        <v>4165</v>
      </c>
      <c r="F2807" s="16" t="s">
        <v>2986</v>
      </c>
      <c r="G2807" s="16" t="s">
        <v>3035</v>
      </c>
      <c r="H2807" s="16" t="s">
        <v>4255</v>
      </c>
      <c r="I2807" s="16" t="s">
        <v>4161</v>
      </c>
      <c r="J2807" s="40">
        <v>0.13</v>
      </c>
      <c r="K2807" s="16">
        <v>159262.9</v>
      </c>
      <c r="M2807" s="15" t="s">
        <v>1262</v>
      </c>
      <c r="N2807" s="19">
        <v>45702.4551041667</v>
      </c>
    </row>
    <row r="2808" spans="1:14" x14ac:dyDescent="0.3">
      <c r="A2808" s="15" t="str">
        <f>VLOOKUP(C2808,销售员!A:D,3,0)</f>
        <v>沪浙</v>
      </c>
      <c r="B2808" s="15">
        <v>821749</v>
      </c>
      <c r="C2808" s="16" t="s">
        <v>1015</v>
      </c>
      <c r="D2808" s="17" t="s">
        <v>3034</v>
      </c>
      <c r="E2808" s="17" t="s">
        <v>4165</v>
      </c>
      <c r="F2808" s="16" t="s">
        <v>2986</v>
      </c>
      <c r="G2808" s="16" t="s">
        <v>3035</v>
      </c>
      <c r="H2808" s="16" t="s">
        <v>4255</v>
      </c>
      <c r="I2808" s="16" t="s">
        <v>4160</v>
      </c>
      <c r="J2808" s="40">
        <v>0.13</v>
      </c>
      <c r="K2808" s="16">
        <v>239507.95</v>
      </c>
      <c r="M2808" s="15" t="s">
        <v>1262</v>
      </c>
      <c r="N2808" s="19">
        <v>45702.4551041667</v>
      </c>
    </row>
    <row r="2809" spans="1:14" x14ac:dyDescent="0.3">
      <c r="A2809" s="15" t="str">
        <f>VLOOKUP(C2809,销售员!A:D,3,0)</f>
        <v>福建</v>
      </c>
      <c r="B2809" s="15">
        <v>821770</v>
      </c>
      <c r="C2809" s="16" t="s">
        <v>822</v>
      </c>
      <c r="D2809" s="17" t="s">
        <v>1560</v>
      </c>
      <c r="E2809" s="17" t="s">
        <v>4165</v>
      </c>
      <c r="F2809" s="16" t="s">
        <v>1051</v>
      </c>
      <c r="G2809" s="16" t="s">
        <v>1561</v>
      </c>
      <c r="H2809" s="16" t="s">
        <v>1562</v>
      </c>
      <c r="I2809" s="16" t="s">
        <v>4158</v>
      </c>
      <c r="J2809" s="40">
        <v>0.13</v>
      </c>
      <c r="K2809" s="16">
        <v>1431192.26</v>
      </c>
      <c r="L2809" s="18">
        <v>2117638.66</v>
      </c>
      <c r="M2809" s="15" t="s">
        <v>94</v>
      </c>
      <c r="N2809" s="19">
        <v>45702.462303240703</v>
      </c>
    </row>
    <row r="2810" spans="1:14" x14ac:dyDescent="0.3">
      <c r="A2810" s="15" t="str">
        <f>VLOOKUP(C2810,销售员!A:D,3,0)</f>
        <v>福建</v>
      </c>
      <c r="B2810" s="15">
        <v>821770</v>
      </c>
      <c r="C2810" s="16" t="s">
        <v>822</v>
      </c>
      <c r="D2810" s="17" t="s">
        <v>1560</v>
      </c>
      <c r="E2810" s="17" t="s">
        <v>4165</v>
      </c>
      <c r="F2810" s="16" t="s">
        <v>1051</v>
      </c>
      <c r="G2810" s="16" t="s">
        <v>1561</v>
      </c>
      <c r="H2810" s="16" t="s">
        <v>1562</v>
      </c>
      <c r="I2810" s="16" t="s">
        <v>4159</v>
      </c>
      <c r="J2810" s="40">
        <v>0.13</v>
      </c>
      <c r="K2810" s="16">
        <v>544399.1</v>
      </c>
      <c r="M2810" s="15" t="s">
        <v>94</v>
      </c>
      <c r="N2810" s="19">
        <v>45702.462303240703</v>
      </c>
    </row>
    <row r="2811" spans="1:14" x14ac:dyDescent="0.3">
      <c r="A2811" s="15" t="str">
        <f>VLOOKUP(C2811,销售员!A:D,3,0)</f>
        <v>福建</v>
      </c>
      <c r="B2811" s="15">
        <v>821770</v>
      </c>
      <c r="C2811" s="16" t="s">
        <v>822</v>
      </c>
      <c r="D2811" s="17" t="s">
        <v>1560</v>
      </c>
      <c r="E2811" s="17" t="s">
        <v>4165</v>
      </c>
      <c r="F2811" s="16" t="s">
        <v>1051</v>
      </c>
      <c r="G2811" s="16" t="s">
        <v>1561</v>
      </c>
      <c r="H2811" s="16" t="s">
        <v>1562</v>
      </c>
      <c r="I2811" s="16" t="s">
        <v>4161</v>
      </c>
      <c r="J2811" s="40">
        <v>0.13</v>
      </c>
      <c r="K2811" s="16">
        <v>16668.419999999998</v>
      </c>
      <c r="M2811" s="15" t="s">
        <v>94</v>
      </c>
      <c r="N2811" s="19">
        <v>45702.462303240703</v>
      </c>
    </row>
    <row r="2812" spans="1:14" x14ac:dyDescent="0.3">
      <c r="A2812" s="15" t="str">
        <f>VLOOKUP(C2812,销售员!A:D,3,0)</f>
        <v>福建</v>
      </c>
      <c r="B2812" s="15">
        <v>821770</v>
      </c>
      <c r="C2812" s="16" t="s">
        <v>822</v>
      </c>
      <c r="D2812" s="17" t="s">
        <v>1560</v>
      </c>
      <c r="E2812" s="17" t="s">
        <v>4165</v>
      </c>
      <c r="F2812" s="16" t="s">
        <v>1051</v>
      </c>
      <c r="G2812" s="16" t="s">
        <v>1561</v>
      </c>
      <c r="H2812" s="16" t="s">
        <v>1562</v>
      </c>
      <c r="I2812" s="16" t="s">
        <v>4160</v>
      </c>
      <c r="J2812" s="40">
        <v>0.13</v>
      </c>
      <c r="K2812" s="16">
        <v>30085.14</v>
      </c>
      <c r="M2812" s="15" t="s">
        <v>94</v>
      </c>
      <c r="N2812" s="19">
        <v>45702.462303240703</v>
      </c>
    </row>
    <row r="2813" spans="1:14" x14ac:dyDescent="0.3">
      <c r="A2813" s="15" t="str">
        <f>VLOOKUP(C2813,销售员!A:D,3,0)</f>
        <v>晋蒙宁</v>
      </c>
      <c r="B2813" s="15">
        <v>821799</v>
      </c>
      <c r="C2813" s="16" t="s">
        <v>129</v>
      </c>
      <c r="D2813" s="17" t="s">
        <v>3043</v>
      </c>
      <c r="E2813" s="17" t="s">
        <v>4165</v>
      </c>
      <c r="F2813" s="16" t="s">
        <v>3044</v>
      </c>
      <c r="G2813" s="16" t="s">
        <v>3045</v>
      </c>
      <c r="H2813" s="16" t="s">
        <v>3046</v>
      </c>
      <c r="I2813" s="16" t="s">
        <v>4158</v>
      </c>
      <c r="J2813" s="40">
        <v>0.13</v>
      </c>
      <c r="K2813" s="16">
        <v>274702.5</v>
      </c>
      <c r="L2813" s="18">
        <v>323351.59999999998</v>
      </c>
      <c r="M2813" s="15" t="s">
        <v>127</v>
      </c>
      <c r="N2813" s="19">
        <v>45702.573194444398</v>
      </c>
    </row>
    <row r="2814" spans="1:14" x14ac:dyDescent="0.3">
      <c r="A2814" s="15" t="str">
        <f>VLOOKUP(C2814,销售员!A:D,3,0)</f>
        <v>晋蒙宁</v>
      </c>
      <c r="B2814" s="15">
        <v>821799</v>
      </c>
      <c r="C2814" s="16" t="s">
        <v>129</v>
      </c>
      <c r="D2814" s="17" t="s">
        <v>3043</v>
      </c>
      <c r="E2814" s="17" t="s">
        <v>4165</v>
      </c>
      <c r="F2814" s="16" t="s">
        <v>3044</v>
      </c>
      <c r="G2814" s="16" t="s">
        <v>3045</v>
      </c>
      <c r="H2814" s="16" t="s">
        <v>3046</v>
      </c>
      <c r="I2814" s="16" t="s">
        <v>4159</v>
      </c>
      <c r="J2814" s="40">
        <v>0.13</v>
      </c>
      <c r="K2814" s="16">
        <v>25848.01</v>
      </c>
      <c r="M2814" s="15" t="s">
        <v>127</v>
      </c>
      <c r="N2814" s="19">
        <v>45702.573194444398</v>
      </c>
    </row>
    <row r="2815" spans="1:14" x14ac:dyDescent="0.3">
      <c r="A2815" s="15" t="str">
        <f>VLOOKUP(C2815,销售员!A:D,3,0)</f>
        <v>晋蒙宁</v>
      </c>
      <c r="B2815" s="15">
        <v>821799</v>
      </c>
      <c r="C2815" s="16" t="s">
        <v>129</v>
      </c>
      <c r="D2815" s="17" t="s">
        <v>3043</v>
      </c>
      <c r="E2815" s="17" t="s">
        <v>4165</v>
      </c>
      <c r="F2815" s="16" t="s">
        <v>3044</v>
      </c>
      <c r="G2815" s="16" t="s">
        <v>3045</v>
      </c>
      <c r="H2815" s="16" t="s">
        <v>3046</v>
      </c>
      <c r="I2815" s="16" t="s">
        <v>4161</v>
      </c>
      <c r="J2815" s="40">
        <v>0.13</v>
      </c>
      <c r="K2815" s="16">
        <v>3673.35</v>
      </c>
      <c r="M2815" s="15" t="s">
        <v>127</v>
      </c>
      <c r="N2815" s="19">
        <v>45702.573194444398</v>
      </c>
    </row>
    <row r="2816" spans="1:14" x14ac:dyDescent="0.3">
      <c r="A2816" s="15" t="str">
        <f>VLOOKUP(C2816,销售员!A:D,3,0)</f>
        <v>晋蒙宁</v>
      </c>
      <c r="B2816" s="15">
        <v>821799</v>
      </c>
      <c r="C2816" s="16" t="s">
        <v>129</v>
      </c>
      <c r="D2816" s="17" t="s">
        <v>3043</v>
      </c>
      <c r="E2816" s="17" t="s">
        <v>4165</v>
      </c>
      <c r="F2816" s="16" t="s">
        <v>3044</v>
      </c>
      <c r="G2816" s="16" t="s">
        <v>3045</v>
      </c>
      <c r="H2816" s="16" t="s">
        <v>3046</v>
      </c>
      <c r="I2816" s="16" t="s">
        <v>4160</v>
      </c>
      <c r="J2816" s="40">
        <v>0.13</v>
      </c>
      <c r="K2816" s="16">
        <v>4576.93</v>
      </c>
      <c r="M2816" s="15" t="s">
        <v>127</v>
      </c>
      <c r="N2816" s="19">
        <v>45702.573194444398</v>
      </c>
    </row>
    <row r="2817" spans="1:14" x14ac:dyDescent="0.3">
      <c r="A2817" s="15" t="str">
        <f>VLOOKUP(C2817,销售员!A:D,3,0)</f>
        <v>京津冀</v>
      </c>
      <c r="B2817" s="15">
        <v>821811</v>
      </c>
      <c r="C2817" s="16" t="s">
        <v>776</v>
      </c>
      <c r="D2817" s="17" t="s">
        <v>3047</v>
      </c>
      <c r="E2817" s="17" t="s">
        <v>4165</v>
      </c>
      <c r="F2817" s="16" t="s">
        <v>1199</v>
      </c>
      <c r="G2817" s="16" t="s">
        <v>3048</v>
      </c>
      <c r="H2817" s="16" t="s">
        <v>3049</v>
      </c>
      <c r="I2817" s="16" t="s">
        <v>4158</v>
      </c>
      <c r="J2817" s="40">
        <v>0.13</v>
      </c>
      <c r="K2817" s="16">
        <v>3921.75</v>
      </c>
      <c r="L2817" s="18">
        <v>4147.2</v>
      </c>
      <c r="M2817" s="15" t="s">
        <v>127</v>
      </c>
      <c r="N2817" s="19">
        <v>45702.576412037</v>
      </c>
    </row>
    <row r="2818" spans="1:14" x14ac:dyDescent="0.3">
      <c r="A2818" s="15" t="str">
        <f>VLOOKUP(C2818,销售员!A:D,3,0)</f>
        <v>京津冀</v>
      </c>
      <c r="B2818" s="15">
        <v>821811</v>
      </c>
      <c r="C2818" s="16" t="s">
        <v>776</v>
      </c>
      <c r="D2818" s="17" t="s">
        <v>3047</v>
      </c>
      <c r="E2818" s="17" t="s">
        <v>4165</v>
      </c>
      <c r="F2818" s="16" t="s">
        <v>1199</v>
      </c>
      <c r="G2818" s="16" t="s">
        <v>3048</v>
      </c>
      <c r="H2818" s="16" t="s">
        <v>3049</v>
      </c>
      <c r="I2818" s="16" t="s">
        <v>4159</v>
      </c>
      <c r="J2818" s="40">
        <v>0.13</v>
      </c>
      <c r="K2818" s="16">
        <v>0</v>
      </c>
      <c r="M2818" s="15" t="s">
        <v>127</v>
      </c>
      <c r="N2818" s="19">
        <v>45702.576412037</v>
      </c>
    </row>
    <row r="2819" spans="1:14" x14ac:dyDescent="0.3">
      <c r="A2819" s="15" t="str">
        <f>VLOOKUP(C2819,销售员!A:D,3,0)</f>
        <v>京津冀</v>
      </c>
      <c r="B2819" s="15">
        <v>821811</v>
      </c>
      <c r="C2819" s="16" t="s">
        <v>776</v>
      </c>
      <c r="D2819" s="17" t="s">
        <v>3047</v>
      </c>
      <c r="E2819" s="17" t="s">
        <v>4165</v>
      </c>
      <c r="F2819" s="16" t="s">
        <v>1199</v>
      </c>
      <c r="G2819" s="16" t="s">
        <v>3048</v>
      </c>
      <c r="H2819" s="16" t="s">
        <v>3049</v>
      </c>
      <c r="I2819" s="16" t="s">
        <v>4161</v>
      </c>
      <c r="J2819" s="40">
        <v>0.13</v>
      </c>
      <c r="K2819" s="16">
        <v>0</v>
      </c>
      <c r="M2819" s="15" t="s">
        <v>127</v>
      </c>
      <c r="N2819" s="19">
        <v>45702.576412037</v>
      </c>
    </row>
    <row r="2820" spans="1:14" x14ac:dyDescent="0.3">
      <c r="A2820" s="15" t="str">
        <f>VLOOKUP(C2820,销售员!A:D,3,0)</f>
        <v>京津冀</v>
      </c>
      <c r="B2820" s="15">
        <v>821811</v>
      </c>
      <c r="C2820" s="16" t="s">
        <v>776</v>
      </c>
      <c r="D2820" s="17" t="s">
        <v>3047</v>
      </c>
      <c r="E2820" s="17" t="s">
        <v>4165</v>
      </c>
      <c r="F2820" s="16" t="s">
        <v>1199</v>
      </c>
      <c r="G2820" s="16" t="s">
        <v>3048</v>
      </c>
      <c r="H2820" s="16" t="s">
        <v>3049</v>
      </c>
      <c r="I2820" s="16" t="s">
        <v>4160</v>
      </c>
      <c r="J2820" s="40">
        <v>0.13</v>
      </c>
      <c r="K2820" s="16">
        <v>59.67</v>
      </c>
      <c r="M2820" s="15" t="s">
        <v>127</v>
      </c>
      <c r="N2820" s="19">
        <v>45702.576412037</v>
      </c>
    </row>
    <row r="2821" spans="1:14" x14ac:dyDescent="0.3">
      <c r="A2821" s="15" t="str">
        <f>VLOOKUP(C2821,销售员!A:D,3,0)</f>
        <v>京津冀</v>
      </c>
      <c r="B2821" s="15">
        <v>821795</v>
      </c>
      <c r="C2821" s="16" t="s">
        <v>692</v>
      </c>
      <c r="D2821" s="17" t="s">
        <v>3050</v>
      </c>
      <c r="E2821" s="17" t="s">
        <v>4165</v>
      </c>
      <c r="F2821" s="16" t="s">
        <v>173</v>
      </c>
      <c r="G2821" s="16" t="s">
        <v>3051</v>
      </c>
      <c r="H2821" s="16" t="s">
        <v>3052</v>
      </c>
      <c r="I2821" s="16" t="s">
        <v>4158</v>
      </c>
      <c r="J2821" s="40">
        <v>0.13</v>
      </c>
      <c r="K2821" s="16">
        <v>59027.199999999997</v>
      </c>
      <c r="L2821" s="18">
        <v>63576.6</v>
      </c>
      <c r="M2821" s="15" t="s">
        <v>127</v>
      </c>
      <c r="N2821" s="19">
        <v>45702.582372685203</v>
      </c>
    </row>
    <row r="2822" spans="1:14" x14ac:dyDescent="0.3">
      <c r="A2822" s="15" t="str">
        <f>VLOOKUP(C2822,销售员!A:D,3,0)</f>
        <v>京津冀</v>
      </c>
      <c r="B2822" s="15">
        <v>821795</v>
      </c>
      <c r="C2822" s="16" t="s">
        <v>692</v>
      </c>
      <c r="D2822" s="17" t="s">
        <v>3050</v>
      </c>
      <c r="E2822" s="17" t="s">
        <v>4165</v>
      </c>
      <c r="F2822" s="16" t="s">
        <v>173</v>
      </c>
      <c r="G2822" s="16" t="s">
        <v>3051</v>
      </c>
      <c r="H2822" s="16" t="s">
        <v>3052</v>
      </c>
      <c r="I2822" s="16" t="s">
        <v>4159</v>
      </c>
      <c r="J2822" s="40">
        <v>0.13</v>
      </c>
      <c r="K2822" s="16">
        <v>0</v>
      </c>
      <c r="M2822" s="15" t="s">
        <v>127</v>
      </c>
      <c r="N2822" s="19">
        <v>45702.582372685203</v>
      </c>
    </row>
    <row r="2823" spans="1:14" x14ac:dyDescent="0.3">
      <c r="A2823" s="15" t="str">
        <f>VLOOKUP(C2823,销售员!A:D,3,0)</f>
        <v>京津冀</v>
      </c>
      <c r="B2823" s="15">
        <v>821795</v>
      </c>
      <c r="C2823" s="16" t="s">
        <v>692</v>
      </c>
      <c r="D2823" s="17" t="s">
        <v>3050</v>
      </c>
      <c r="E2823" s="17" t="s">
        <v>4165</v>
      </c>
      <c r="F2823" s="16" t="s">
        <v>173</v>
      </c>
      <c r="G2823" s="16" t="s">
        <v>3051</v>
      </c>
      <c r="H2823" s="16" t="s">
        <v>3052</v>
      </c>
      <c r="I2823" s="16" t="s">
        <v>4161</v>
      </c>
      <c r="J2823" s="40">
        <v>0.13</v>
      </c>
      <c r="K2823" s="16">
        <v>789.36</v>
      </c>
      <c r="M2823" s="15" t="s">
        <v>127</v>
      </c>
      <c r="N2823" s="19">
        <v>45702.582372685203</v>
      </c>
    </row>
    <row r="2824" spans="1:14" x14ac:dyDescent="0.3">
      <c r="A2824" s="15" t="str">
        <f>VLOOKUP(C2824,销售员!A:D,3,0)</f>
        <v>京津冀</v>
      </c>
      <c r="B2824" s="15">
        <v>821795</v>
      </c>
      <c r="C2824" s="16" t="s">
        <v>692</v>
      </c>
      <c r="D2824" s="17" t="s">
        <v>3050</v>
      </c>
      <c r="E2824" s="17" t="s">
        <v>4165</v>
      </c>
      <c r="F2824" s="16" t="s">
        <v>173</v>
      </c>
      <c r="G2824" s="16" t="s">
        <v>3051</v>
      </c>
      <c r="H2824" s="16" t="s">
        <v>3052</v>
      </c>
      <c r="I2824" s="16" t="s">
        <v>4160</v>
      </c>
      <c r="J2824" s="40">
        <v>0.13</v>
      </c>
      <c r="K2824" s="16">
        <v>898.84</v>
      </c>
      <c r="M2824" s="15" t="s">
        <v>127</v>
      </c>
      <c r="N2824" s="19">
        <v>45702.582372685203</v>
      </c>
    </row>
    <row r="2825" spans="1:14" x14ac:dyDescent="0.3">
      <c r="A2825" s="15" t="str">
        <f>VLOOKUP(C2825,销售员!A:D,3,0)</f>
        <v>福建</v>
      </c>
      <c r="B2825" s="15">
        <v>821771</v>
      </c>
      <c r="C2825" s="16" t="s">
        <v>226</v>
      </c>
      <c r="D2825" s="17" t="s">
        <v>3053</v>
      </c>
      <c r="E2825" s="17" t="s">
        <v>4165</v>
      </c>
      <c r="F2825" s="16" t="s">
        <v>531</v>
      </c>
      <c r="G2825" s="16" t="s">
        <v>3054</v>
      </c>
      <c r="H2825" s="16" t="s">
        <v>3055</v>
      </c>
      <c r="I2825" s="16" t="s">
        <v>4158</v>
      </c>
      <c r="J2825" s="40">
        <v>0.13</v>
      </c>
      <c r="K2825" s="16">
        <v>243944.52</v>
      </c>
      <c r="L2825" s="18">
        <v>294954.90000000002</v>
      </c>
      <c r="M2825" s="15" t="s">
        <v>94</v>
      </c>
      <c r="N2825" s="19">
        <v>45702.584872685198</v>
      </c>
    </row>
    <row r="2826" spans="1:14" x14ac:dyDescent="0.3">
      <c r="A2826" s="15" t="str">
        <f>VLOOKUP(C2826,销售员!A:D,3,0)</f>
        <v>福建</v>
      </c>
      <c r="B2826" s="15">
        <v>821771</v>
      </c>
      <c r="C2826" s="16" t="s">
        <v>226</v>
      </c>
      <c r="D2826" s="17" t="s">
        <v>3053</v>
      </c>
      <c r="E2826" s="17" t="s">
        <v>4165</v>
      </c>
      <c r="F2826" s="16" t="s">
        <v>531</v>
      </c>
      <c r="G2826" s="16" t="s">
        <v>3054</v>
      </c>
      <c r="H2826" s="16" t="s">
        <v>3055</v>
      </c>
      <c r="I2826" s="16" t="s">
        <v>4159</v>
      </c>
      <c r="J2826" s="40">
        <v>0.13</v>
      </c>
      <c r="K2826" s="16">
        <v>30355.06</v>
      </c>
      <c r="M2826" s="15" t="s">
        <v>94</v>
      </c>
      <c r="N2826" s="19">
        <v>45702.584872685198</v>
      </c>
    </row>
    <row r="2827" spans="1:14" x14ac:dyDescent="0.3">
      <c r="A2827" s="15" t="str">
        <f>VLOOKUP(C2827,销售员!A:D,3,0)</f>
        <v>福建</v>
      </c>
      <c r="B2827" s="15">
        <v>821771</v>
      </c>
      <c r="C2827" s="16" t="s">
        <v>226</v>
      </c>
      <c r="D2827" s="17" t="s">
        <v>3053</v>
      </c>
      <c r="E2827" s="17" t="s">
        <v>4165</v>
      </c>
      <c r="F2827" s="16" t="s">
        <v>531</v>
      </c>
      <c r="G2827" s="16" t="s">
        <v>3054</v>
      </c>
      <c r="H2827" s="16" t="s">
        <v>3055</v>
      </c>
      <c r="I2827" s="16" t="s">
        <v>4161</v>
      </c>
      <c r="J2827" s="40">
        <v>0.13</v>
      </c>
      <c r="K2827" s="16">
        <v>3204.68</v>
      </c>
      <c r="M2827" s="15" t="s">
        <v>94</v>
      </c>
      <c r="N2827" s="19">
        <v>45702.584872685198</v>
      </c>
    </row>
    <row r="2828" spans="1:14" x14ac:dyDescent="0.3">
      <c r="A2828" s="15" t="str">
        <f>VLOOKUP(C2828,销售员!A:D,3,0)</f>
        <v>福建</v>
      </c>
      <c r="B2828" s="15">
        <v>821771</v>
      </c>
      <c r="C2828" s="16" t="s">
        <v>226</v>
      </c>
      <c r="D2828" s="17" t="s">
        <v>3053</v>
      </c>
      <c r="E2828" s="17" t="s">
        <v>4165</v>
      </c>
      <c r="F2828" s="16" t="s">
        <v>531</v>
      </c>
      <c r="G2828" s="16" t="s">
        <v>3054</v>
      </c>
      <c r="H2828" s="16" t="s">
        <v>3055</v>
      </c>
      <c r="I2828" s="16" t="s">
        <v>4160</v>
      </c>
      <c r="J2828" s="40">
        <v>0.13</v>
      </c>
      <c r="K2828" s="16">
        <v>4177.59</v>
      </c>
      <c r="M2828" s="15" t="s">
        <v>94</v>
      </c>
      <c r="N2828" s="19">
        <v>45702.584872685198</v>
      </c>
    </row>
    <row r="2829" spans="1:14" x14ac:dyDescent="0.3">
      <c r="A2829" s="15" t="str">
        <f>VLOOKUP(C2829,销售员!A:D,3,0)</f>
        <v>福建</v>
      </c>
      <c r="B2829" s="15">
        <v>821761</v>
      </c>
      <c r="C2829" s="16" t="s">
        <v>226</v>
      </c>
      <c r="D2829" s="17" t="s">
        <v>3058</v>
      </c>
      <c r="E2829" s="17" t="s">
        <v>4165</v>
      </c>
      <c r="F2829" s="16" t="s">
        <v>3059</v>
      </c>
      <c r="G2829" s="16" t="s">
        <v>3060</v>
      </c>
      <c r="H2829" s="16" t="s">
        <v>3061</v>
      </c>
      <c r="I2829" s="16" t="s">
        <v>4158</v>
      </c>
      <c r="J2829" s="40">
        <v>0.13</v>
      </c>
      <c r="K2829" s="16">
        <v>48353.46</v>
      </c>
      <c r="L2829" s="18">
        <v>52861.2</v>
      </c>
      <c r="M2829" s="15" t="s">
        <v>94</v>
      </c>
      <c r="N2829" s="19">
        <v>45702.585868055598</v>
      </c>
    </row>
    <row r="2830" spans="1:14" x14ac:dyDescent="0.3">
      <c r="A2830" s="15" t="str">
        <f>VLOOKUP(C2830,销售员!A:D,3,0)</f>
        <v>福建</v>
      </c>
      <c r="B2830" s="15">
        <v>821761</v>
      </c>
      <c r="C2830" s="16" t="s">
        <v>226</v>
      </c>
      <c r="D2830" s="17" t="s">
        <v>3058</v>
      </c>
      <c r="E2830" s="17" t="s">
        <v>4165</v>
      </c>
      <c r="F2830" s="16" t="s">
        <v>3059</v>
      </c>
      <c r="G2830" s="16" t="s">
        <v>3060</v>
      </c>
      <c r="H2830" s="16" t="s">
        <v>3061</v>
      </c>
      <c r="I2830" s="16" t="s">
        <v>4159</v>
      </c>
      <c r="J2830" s="40">
        <v>0.13</v>
      </c>
      <c r="K2830" s="16">
        <v>734.86</v>
      </c>
      <c r="M2830" s="15" t="s">
        <v>94</v>
      </c>
      <c r="N2830" s="19">
        <v>45702.585868055598</v>
      </c>
    </row>
    <row r="2831" spans="1:14" x14ac:dyDescent="0.3">
      <c r="A2831" s="15" t="str">
        <f>VLOOKUP(C2831,销售员!A:D,3,0)</f>
        <v>福建</v>
      </c>
      <c r="B2831" s="15">
        <v>821761</v>
      </c>
      <c r="C2831" s="16" t="s">
        <v>226</v>
      </c>
      <c r="D2831" s="17" t="s">
        <v>3058</v>
      </c>
      <c r="E2831" s="17" t="s">
        <v>4165</v>
      </c>
      <c r="F2831" s="16" t="s">
        <v>3059</v>
      </c>
      <c r="G2831" s="16" t="s">
        <v>3060</v>
      </c>
      <c r="H2831" s="16" t="s">
        <v>3061</v>
      </c>
      <c r="I2831" s="16" t="s">
        <v>4161</v>
      </c>
      <c r="J2831" s="40">
        <v>0.13</v>
      </c>
      <c r="K2831" s="16">
        <v>646.6</v>
      </c>
      <c r="M2831" s="15" t="s">
        <v>94</v>
      </c>
      <c r="N2831" s="19">
        <v>45702.585868055598</v>
      </c>
    </row>
    <row r="2832" spans="1:14" x14ac:dyDescent="0.3">
      <c r="A2832" s="15" t="str">
        <f>VLOOKUP(C2832,销售员!A:D,3,0)</f>
        <v>福建</v>
      </c>
      <c r="B2832" s="15">
        <v>821761</v>
      </c>
      <c r="C2832" s="16" t="s">
        <v>226</v>
      </c>
      <c r="D2832" s="17" t="s">
        <v>3058</v>
      </c>
      <c r="E2832" s="17" t="s">
        <v>4165</v>
      </c>
      <c r="F2832" s="16" t="s">
        <v>3059</v>
      </c>
      <c r="G2832" s="16" t="s">
        <v>3060</v>
      </c>
      <c r="H2832" s="16" t="s">
        <v>3061</v>
      </c>
      <c r="I2832" s="16" t="s">
        <v>4160</v>
      </c>
      <c r="J2832" s="40">
        <v>0.13</v>
      </c>
      <c r="K2832" s="16">
        <v>747.53</v>
      </c>
      <c r="M2832" s="15" t="s">
        <v>94</v>
      </c>
      <c r="N2832" s="19">
        <v>45702.585868055598</v>
      </c>
    </row>
    <row r="2833" spans="1:14" x14ac:dyDescent="0.3">
      <c r="A2833" s="15" t="str">
        <f>VLOOKUP(C2833,销售员!A:D,3,0)</f>
        <v>福建</v>
      </c>
      <c r="B2833" s="15">
        <v>821781</v>
      </c>
      <c r="C2833" s="16" t="s">
        <v>822</v>
      </c>
      <c r="D2833" s="17" t="s">
        <v>1569</v>
      </c>
      <c r="E2833" s="17" t="s">
        <v>4165</v>
      </c>
      <c r="F2833" s="16" t="s">
        <v>1051</v>
      </c>
      <c r="G2833" s="16" t="s">
        <v>1570</v>
      </c>
      <c r="H2833" s="16" t="s">
        <v>1571</v>
      </c>
      <c r="I2833" s="16" t="s">
        <v>4158</v>
      </c>
      <c r="J2833" s="40">
        <v>0.13</v>
      </c>
      <c r="K2833" s="16">
        <v>1247857.98</v>
      </c>
      <c r="L2833" s="18">
        <v>2944062</v>
      </c>
      <c r="M2833" s="15" t="s">
        <v>94</v>
      </c>
      <c r="N2833" s="19">
        <v>45702.587002314802</v>
      </c>
    </row>
    <row r="2834" spans="1:14" x14ac:dyDescent="0.3">
      <c r="A2834" s="15" t="str">
        <f>VLOOKUP(C2834,销售员!A:D,3,0)</f>
        <v>福建</v>
      </c>
      <c r="B2834" s="15">
        <v>821781</v>
      </c>
      <c r="C2834" s="16" t="s">
        <v>822</v>
      </c>
      <c r="D2834" s="17" t="s">
        <v>1569</v>
      </c>
      <c r="E2834" s="17" t="s">
        <v>4165</v>
      </c>
      <c r="F2834" s="16" t="s">
        <v>1051</v>
      </c>
      <c r="G2834" s="16" t="s">
        <v>1570</v>
      </c>
      <c r="H2834" s="16" t="s">
        <v>1571</v>
      </c>
      <c r="I2834" s="16" t="s">
        <v>4159</v>
      </c>
      <c r="J2834" s="40">
        <v>0.13</v>
      </c>
      <c r="K2834" s="16">
        <v>1506944.5</v>
      </c>
      <c r="M2834" s="15" t="s">
        <v>94</v>
      </c>
      <c r="N2834" s="19">
        <v>45702.587002314802</v>
      </c>
    </row>
    <row r="2835" spans="1:14" x14ac:dyDescent="0.3">
      <c r="A2835" s="15" t="str">
        <f>VLOOKUP(C2835,销售员!A:D,3,0)</f>
        <v>福建</v>
      </c>
      <c r="B2835" s="15">
        <v>821781</v>
      </c>
      <c r="C2835" s="16" t="s">
        <v>822</v>
      </c>
      <c r="D2835" s="17" t="s">
        <v>1569</v>
      </c>
      <c r="E2835" s="17" t="s">
        <v>4165</v>
      </c>
      <c r="F2835" s="16" t="s">
        <v>1051</v>
      </c>
      <c r="G2835" s="16" t="s">
        <v>1570</v>
      </c>
      <c r="H2835" s="16" t="s">
        <v>1571</v>
      </c>
      <c r="I2835" s="16" t="s">
        <v>4161</v>
      </c>
      <c r="J2835" s="40">
        <v>0.13</v>
      </c>
      <c r="K2835" s="16">
        <v>14825.52</v>
      </c>
      <c r="M2835" s="15" t="s">
        <v>94</v>
      </c>
      <c r="N2835" s="19">
        <v>45702.587002314802</v>
      </c>
    </row>
    <row r="2836" spans="1:14" x14ac:dyDescent="0.3">
      <c r="A2836" s="15" t="str">
        <f>VLOOKUP(C2836,销售员!A:D,3,0)</f>
        <v>福建</v>
      </c>
      <c r="B2836" s="15">
        <v>821781</v>
      </c>
      <c r="C2836" s="16" t="s">
        <v>822</v>
      </c>
      <c r="D2836" s="17" t="s">
        <v>1569</v>
      </c>
      <c r="E2836" s="17" t="s">
        <v>4165</v>
      </c>
      <c r="F2836" s="16" t="s">
        <v>1051</v>
      </c>
      <c r="G2836" s="16" t="s">
        <v>1570</v>
      </c>
      <c r="H2836" s="16" t="s">
        <v>1571</v>
      </c>
      <c r="I2836" s="16" t="s">
        <v>4160</v>
      </c>
      <c r="J2836" s="40">
        <v>0.13</v>
      </c>
      <c r="K2836" s="16">
        <v>41951.199999999997</v>
      </c>
      <c r="M2836" s="15" t="s">
        <v>94</v>
      </c>
      <c r="N2836" s="19">
        <v>45702.587002314802</v>
      </c>
    </row>
    <row r="2837" spans="1:14" x14ac:dyDescent="0.3">
      <c r="A2837" s="15" t="str">
        <f>VLOOKUP(C2837,销售员!A:D,3,0)</f>
        <v>湘桂琼</v>
      </c>
      <c r="B2837" s="15">
        <v>821765</v>
      </c>
      <c r="C2837" s="16" t="s">
        <v>969</v>
      </c>
      <c r="D2837" s="17" t="s">
        <v>3063</v>
      </c>
      <c r="E2837" s="17" t="s">
        <v>4165</v>
      </c>
      <c r="F2837" s="16" t="s">
        <v>971</v>
      </c>
      <c r="G2837" s="16" t="s">
        <v>3064</v>
      </c>
      <c r="H2837" s="16" t="s">
        <v>3065</v>
      </c>
      <c r="I2837" s="16" t="s">
        <v>4158</v>
      </c>
      <c r="J2837" s="40">
        <v>0.13</v>
      </c>
      <c r="K2837" s="16">
        <v>25204.31</v>
      </c>
      <c r="L2837" s="18">
        <v>27146.76</v>
      </c>
      <c r="M2837" s="15" t="s">
        <v>83</v>
      </c>
      <c r="N2837" s="19">
        <v>45702.5921296296</v>
      </c>
    </row>
    <row r="2838" spans="1:14" x14ac:dyDescent="0.3">
      <c r="A2838" s="15" t="str">
        <f>VLOOKUP(C2838,销售员!A:D,3,0)</f>
        <v>湘桂琼</v>
      </c>
      <c r="B2838" s="15">
        <v>821765</v>
      </c>
      <c r="C2838" s="16" t="s">
        <v>969</v>
      </c>
      <c r="D2838" s="17" t="s">
        <v>3063</v>
      </c>
      <c r="E2838" s="17" t="s">
        <v>4165</v>
      </c>
      <c r="F2838" s="16" t="s">
        <v>971</v>
      </c>
      <c r="G2838" s="16" t="s">
        <v>3064</v>
      </c>
      <c r="H2838" s="16" t="s">
        <v>3065</v>
      </c>
      <c r="I2838" s="16" t="s">
        <v>4159</v>
      </c>
      <c r="J2838" s="40">
        <v>0.13</v>
      </c>
      <c r="K2838" s="16">
        <v>0</v>
      </c>
      <c r="M2838" s="15" t="s">
        <v>83</v>
      </c>
      <c r="N2838" s="19">
        <v>45702.5921296296</v>
      </c>
    </row>
    <row r="2839" spans="1:14" x14ac:dyDescent="0.3">
      <c r="A2839" s="15" t="str">
        <f>VLOOKUP(C2839,销售员!A:D,3,0)</f>
        <v>湘桂琼</v>
      </c>
      <c r="B2839" s="15">
        <v>821765</v>
      </c>
      <c r="C2839" s="16" t="s">
        <v>969</v>
      </c>
      <c r="D2839" s="17" t="s">
        <v>3063</v>
      </c>
      <c r="E2839" s="17" t="s">
        <v>4165</v>
      </c>
      <c r="F2839" s="16" t="s">
        <v>971</v>
      </c>
      <c r="G2839" s="16" t="s">
        <v>3064</v>
      </c>
      <c r="H2839" s="16" t="s">
        <v>3065</v>
      </c>
      <c r="I2839" s="16" t="s">
        <v>4161</v>
      </c>
      <c r="J2839" s="40">
        <v>0.13</v>
      </c>
      <c r="K2839" s="16">
        <v>337.08</v>
      </c>
      <c r="M2839" s="15" t="s">
        <v>83</v>
      </c>
      <c r="N2839" s="19">
        <v>45702.5921296296</v>
      </c>
    </row>
    <row r="2840" spans="1:14" x14ac:dyDescent="0.3">
      <c r="A2840" s="15" t="str">
        <f>VLOOKUP(C2840,销售员!A:D,3,0)</f>
        <v>湘桂琼</v>
      </c>
      <c r="B2840" s="15">
        <v>821765</v>
      </c>
      <c r="C2840" s="16" t="s">
        <v>969</v>
      </c>
      <c r="D2840" s="17" t="s">
        <v>3063</v>
      </c>
      <c r="E2840" s="17" t="s">
        <v>4165</v>
      </c>
      <c r="F2840" s="16" t="s">
        <v>971</v>
      </c>
      <c r="G2840" s="16" t="s">
        <v>3064</v>
      </c>
      <c r="H2840" s="16" t="s">
        <v>3065</v>
      </c>
      <c r="I2840" s="16" t="s">
        <v>4160</v>
      </c>
      <c r="J2840" s="40">
        <v>0.13</v>
      </c>
      <c r="K2840" s="16">
        <v>383.76</v>
      </c>
      <c r="M2840" s="15" t="s">
        <v>83</v>
      </c>
      <c r="N2840" s="19">
        <v>45702.5921296296</v>
      </c>
    </row>
    <row r="2841" spans="1:14" x14ac:dyDescent="0.3">
      <c r="A2841" s="15" t="str">
        <f>VLOOKUP(C2841,销售员!A:D,3,0)</f>
        <v>湘桂琼</v>
      </c>
      <c r="B2841" s="15">
        <v>821750</v>
      </c>
      <c r="C2841" s="16" t="s">
        <v>523</v>
      </c>
      <c r="D2841" s="17" t="s">
        <v>3066</v>
      </c>
      <c r="E2841" s="17" t="s">
        <v>4165</v>
      </c>
      <c r="F2841" s="16" t="s">
        <v>1841</v>
      </c>
      <c r="G2841" s="16" t="s">
        <v>3067</v>
      </c>
      <c r="H2841" s="16" t="s">
        <v>3068</v>
      </c>
      <c r="I2841" s="16" t="s">
        <v>4158</v>
      </c>
      <c r="J2841" s="40">
        <v>0.13</v>
      </c>
      <c r="K2841" s="16">
        <v>416821.6</v>
      </c>
      <c r="L2841" s="18">
        <v>449388.98</v>
      </c>
      <c r="M2841" s="15" t="s">
        <v>83</v>
      </c>
      <c r="N2841" s="19">
        <v>45702.5948263889</v>
      </c>
    </row>
    <row r="2842" spans="1:14" x14ac:dyDescent="0.3">
      <c r="A2842" s="15" t="str">
        <f>VLOOKUP(C2842,销售员!A:D,3,0)</f>
        <v>湘桂琼</v>
      </c>
      <c r="B2842" s="15">
        <v>821750</v>
      </c>
      <c r="C2842" s="16" t="s">
        <v>523</v>
      </c>
      <c r="D2842" s="17" t="s">
        <v>3066</v>
      </c>
      <c r="E2842" s="17" t="s">
        <v>4165</v>
      </c>
      <c r="F2842" s="16" t="s">
        <v>1841</v>
      </c>
      <c r="G2842" s="16" t="s">
        <v>3067</v>
      </c>
      <c r="H2842" s="16" t="s">
        <v>3068</v>
      </c>
      <c r="I2842" s="16" t="s">
        <v>4159</v>
      </c>
      <c r="J2842" s="40">
        <v>0.13</v>
      </c>
      <c r="K2842" s="16">
        <v>7490.72</v>
      </c>
      <c r="M2842" s="15" t="s">
        <v>83</v>
      </c>
      <c r="N2842" s="19">
        <v>45702.5948263889</v>
      </c>
    </row>
    <row r="2843" spans="1:14" x14ac:dyDescent="0.3">
      <c r="A2843" s="15" t="str">
        <f>VLOOKUP(C2843,销售员!A:D,3,0)</f>
        <v>湘桂琼</v>
      </c>
      <c r="B2843" s="15">
        <v>821750</v>
      </c>
      <c r="C2843" s="16" t="s">
        <v>523</v>
      </c>
      <c r="D2843" s="17" t="s">
        <v>3066</v>
      </c>
      <c r="E2843" s="17" t="s">
        <v>4165</v>
      </c>
      <c r="F2843" s="16" t="s">
        <v>1841</v>
      </c>
      <c r="G2843" s="16" t="s">
        <v>3067</v>
      </c>
      <c r="H2843" s="16" t="s">
        <v>3068</v>
      </c>
      <c r="I2843" s="16" t="s">
        <v>4161</v>
      </c>
      <c r="J2843" s="40">
        <v>0.13</v>
      </c>
      <c r="K2843" s="16">
        <v>5134.22</v>
      </c>
      <c r="M2843" s="15" t="s">
        <v>83</v>
      </c>
      <c r="N2843" s="19">
        <v>45702.5948263889</v>
      </c>
    </row>
    <row r="2844" spans="1:14" x14ac:dyDescent="0.3">
      <c r="A2844" s="15" t="str">
        <f>VLOOKUP(C2844,销售员!A:D,3,0)</f>
        <v>湘桂琼</v>
      </c>
      <c r="B2844" s="15">
        <v>821750</v>
      </c>
      <c r="C2844" s="16" t="s">
        <v>523</v>
      </c>
      <c r="D2844" s="17" t="s">
        <v>3066</v>
      </c>
      <c r="E2844" s="17" t="s">
        <v>4165</v>
      </c>
      <c r="F2844" s="16" t="s">
        <v>1841</v>
      </c>
      <c r="G2844" s="16" t="s">
        <v>3067</v>
      </c>
      <c r="H2844" s="16" t="s">
        <v>3068</v>
      </c>
      <c r="I2844" s="16" t="s">
        <v>4160</v>
      </c>
      <c r="J2844" s="40">
        <v>0.13</v>
      </c>
      <c r="K2844" s="16">
        <v>6460.76</v>
      </c>
      <c r="M2844" s="15" t="s">
        <v>83</v>
      </c>
      <c r="N2844" s="19">
        <v>45702.5948263889</v>
      </c>
    </row>
    <row r="2845" spans="1:14" x14ac:dyDescent="0.3">
      <c r="A2845" s="15" t="str">
        <f>VLOOKUP(C2845,销售员!A:D,3,0)</f>
        <v>陕豫鲁</v>
      </c>
      <c r="B2845" s="15">
        <v>821793</v>
      </c>
      <c r="C2845" s="16" t="s">
        <v>56</v>
      </c>
      <c r="D2845" s="17" t="s">
        <v>3072</v>
      </c>
      <c r="E2845" s="17" t="s">
        <v>4165</v>
      </c>
      <c r="F2845" s="16" t="s">
        <v>3073</v>
      </c>
      <c r="G2845" s="16" t="s">
        <v>3074</v>
      </c>
      <c r="H2845" s="16" t="s">
        <v>3075</v>
      </c>
      <c r="I2845" s="16" t="s">
        <v>4158</v>
      </c>
      <c r="J2845" s="40">
        <v>0.13</v>
      </c>
      <c r="K2845" s="16">
        <v>241545.1</v>
      </c>
      <c r="L2845" s="18">
        <v>370092.73</v>
      </c>
      <c r="M2845" s="15" t="s">
        <v>105</v>
      </c>
      <c r="N2845" s="19">
        <v>45702.596585648098</v>
      </c>
    </row>
    <row r="2846" spans="1:14" x14ac:dyDescent="0.3">
      <c r="A2846" s="15" t="str">
        <f>VLOOKUP(C2846,销售员!A:D,3,0)</f>
        <v>陕豫鲁</v>
      </c>
      <c r="B2846" s="15">
        <v>821793</v>
      </c>
      <c r="C2846" s="16" t="s">
        <v>56</v>
      </c>
      <c r="D2846" s="17" t="s">
        <v>3072</v>
      </c>
      <c r="E2846" s="17" t="s">
        <v>4165</v>
      </c>
      <c r="F2846" s="16" t="s">
        <v>3073</v>
      </c>
      <c r="G2846" s="16" t="s">
        <v>3074</v>
      </c>
      <c r="H2846" s="16" t="s">
        <v>3075</v>
      </c>
      <c r="I2846" s="16" t="s">
        <v>4159</v>
      </c>
      <c r="J2846" s="40">
        <v>0.13</v>
      </c>
      <c r="K2846" s="16">
        <v>103627.85</v>
      </c>
      <c r="M2846" s="15" t="s">
        <v>105</v>
      </c>
      <c r="N2846" s="19">
        <v>45702.596585648098</v>
      </c>
    </row>
    <row r="2847" spans="1:14" x14ac:dyDescent="0.3">
      <c r="A2847" s="15" t="str">
        <f>VLOOKUP(C2847,销售员!A:D,3,0)</f>
        <v>陕豫鲁</v>
      </c>
      <c r="B2847" s="15">
        <v>821793</v>
      </c>
      <c r="C2847" s="16" t="s">
        <v>56</v>
      </c>
      <c r="D2847" s="17" t="s">
        <v>3072</v>
      </c>
      <c r="E2847" s="17" t="s">
        <v>4165</v>
      </c>
      <c r="F2847" s="16" t="s">
        <v>3073</v>
      </c>
      <c r="G2847" s="16" t="s">
        <v>3074</v>
      </c>
      <c r="H2847" s="16" t="s">
        <v>3075</v>
      </c>
      <c r="I2847" s="16" t="s">
        <v>4161</v>
      </c>
      <c r="J2847" s="40">
        <v>0.13</v>
      </c>
      <c r="K2847" s="16">
        <v>3007.99</v>
      </c>
      <c r="M2847" s="15" t="s">
        <v>105</v>
      </c>
      <c r="N2847" s="19">
        <v>45702.596585648098</v>
      </c>
    </row>
    <row r="2848" spans="1:14" x14ac:dyDescent="0.3">
      <c r="A2848" s="15" t="str">
        <f>VLOOKUP(C2848,销售员!A:D,3,0)</f>
        <v>陕豫鲁</v>
      </c>
      <c r="B2848" s="15">
        <v>821793</v>
      </c>
      <c r="C2848" s="16" t="s">
        <v>56</v>
      </c>
      <c r="D2848" s="17" t="s">
        <v>3072</v>
      </c>
      <c r="E2848" s="17" t="s">
        <v>4165</v>
      </c>
      <c r="F2848" s="16" t="s">
        <v>3073</v>
      </c>
      <c r="G2848" s="16" t="s">
        <v>3074</v>
      </c>
      <c r="H2848" s="16" t="s">
        <v>3075</v>
      </c>
      <c r="I2848" s="16" t="s">
        <v>4160</v>
      </c>
      <c r="J2848" s="40">
        <v>0.13</v>
      </c>
      <c r="K2848" s="16">
        <v>5257.57</v>
      </c>
      <c r="M2848" s="15" t="s">
        <v>105</v>
      </c>
      <c r="N2848" s="19">
        <v>45702.596585648098</v>
      </c>
    </row>
    <row r="2849" spans="1:14" x14ac:dyDescent="0.3">
      <c r="A2849" s="15" t="str">
        <f>VLOOKUP(C2849,销售员!A:D,3,0)</f>
        <v>云贵川渝</v>
      </c>
      <c r="B2849" s="15">
        <v>821806</v>
      </c>
      <c r="C2849" s="16" t="s">
        <v>938</v>
      </c>
      <c r="D2849" s="17" t="s">
        <v>2392</v>
      </c>
      <c r="E2849" s="17" t="s">
        <v>4165</v>
      </c>
      <c r="F2849" s="16" t="s">
        <v>2071</v>
      </c>
      <c r="G2849" s="16" t="s">
        <v>2393</v>
      </c>
      <c r="H2849" s="16" t="s">
        <v>2394</v>
      </c>
      <c r="I2849" s="16" t="s">
        <v>4158</v>
      </c>
      <c r="J2849" s="40">
        <v>0.13</v>
      </c>
      <c r="K2849" s="16">
        <v>28080.84</v>
      </c>
      <c r="L2849" s="18">
        <v>29696</v>
      </c>
      <c r="M2849" s="15" t="s">
        <v>54</v>
      </c>
      <c r="N2849" s="19">
        <v>45702.597372685203</v>
      </c>
    </row>
    <row r="2850" spans="1:14" x14ac:dyDescent="0.3">
      <c r="A2850" s="15" t="str">
        <f>VLOOKUP(C2850,销售员!A:D,3,0)</f>
        <v>云贵川渝</v>
      </c>
      <c r="B2850" s="15">
        <v>821806</v>
      </c>
      <c r="C2850" s="16" t="s">
        <v>938</v>
      </c>
      <c r="D2850" s="17" t="s">
        <v>2392</v>
      </c>
      <c r="E2850" s="17" t="s">
        <v>4165</v>
      </c>
      <c r="F2850" s="16" t="s">
        <v>2071</v>
      </c>
      <c r="G2850" s="16" t="s">
        <v>2393</v>
      </c>
      <c r="H2850" s="16" t="s">
        <v>2394</v>
      </c>
      <c r="I2850" s="16" t="s">
        <v>4159</v>
      </c>
      <c r="J2850" s="40">
        <v>0.13</v>
      </c>
      <c r="K2850" s="16">
        <v>0</v>
      </c>
      <c r="M2850" s="15" t="s">
        <v>54</v>
      </c>
      <c r="N2850" s="19">
        <v>45702.597372685203</v>
      </c>
    </row>
    <row r="2851" spans="1:14" x14ac:dyDescent="0.3">
      <c r="A2851" s="15" t="str">
        <f>VLOOKUP(C2851,销售员!A:D,3,0)</f>
        <v>云贵川渝</v>
      </c>
      <c r="B2851" s="15">
        <v>821806</v>
      </c>
      <c r="C2851" s="16" t="s">
        <v>938</v>
      </c>
      <c r="D2851" s="17" t="s">
        <v>2392</v>
      </c>
      <c r="E2851" s="17" t="s">
        <v>4165</v>
      </c>
      <c r="F2851" s="16" t="s">
        <v>2071</v>
      </c>
      <c r="G2851" s="16" t="s">
        <v>2393</v>
      </c>
      <c r="H2851" s="16" t="s">
        <v>2394</v>
      </c>
      <c r="I2851" s="16" t="s">
        <v>4161</v>
      </c>
      <c r="J2851" s="40">
        <v>0.13</v>
      </c>
      <c r="K2851" s="16">
        <v>0</v>
      </c>
      <c r="M2851" s="15" t="s">
        <v>54</v>
      </c>
      <c r="N2851" s="19">
        <v>45702.597372685203</v>
      </c>
    </row>
    <row r="2852" spans="1:14" x14ac:dyDescent="0.3">
      <c r="A2852" s="15" t="str">
        <f>VLOOKUP(C2852,销售员!A:D,3,0)</f>
        <v>云贵川渝</v>
      </c>
      <c r="B2852" s="15">
        <v>821806</v>
      </c>
      <c r="C2852" s="16" t="s">
        <v>938</v>
      </c>
      <c r="D2852" s="17" t="s">
        <v>2392</v>
      </c>
      <c r="E2852" s="17" t="s">
        <v>4165</v>
      </c>
      <c r="F2852" s="16" t="s">
        <v>2071</v>
      </c>
      <c r="G2852" s="16" t="s">
        <v>2393</v>
      </c>
      <c r="H2852" s="16" t="s">
        <v>2394</v>
      </c>
      <c r="I2852" s="16" t="s">
        <v>4160</v>
      </c>
      <c r="J2852" s="40">
        <v>0.13</v>
      </c>
      <c r="K2852" s="16">
        <v>427.32</v>
      </c>
      <c r="M2852" s="15" t="s">
        <v>54</v>
      </c>
      <c r="N2852" s="19">
        <v>45702.597372685203</v>
      </c>
    </row>
    <row r="2853" spans="1:14" x14ac:dyDescent="0.3">
      <c r="A2853" s="15" t="str">
        <f>VLOOKUP(C2853,销售员!A:D,3,0)</f>
        <v>京津冀</v>
      </c>
      <c r="B2853" s="15">
        <v>821725</v>
      </c>
      <c r="C2853" s="16" t="s">
        <v>115</v>
      </c>
      <c r="D2853" s="17" t="s">
        <v>3080</v>
      </c>
      <c r="E2853" s="17" t="s">
        <v>4171</v>
      </c>
      <c r="F2853" s="16" t="s">
        <v>3081</v>
      </c>
      <c r="G2853" s="16" t="s">
        <v>3082</v>
      </c>
      <c r="H2853" s="16" t="s">
        <v>3083</v>
      </c>
      <c r="I2853" s="16" t="s">
        <v>4158</v>
      </c>
      <c r="J2853" s="40">
        <v>0.13</v>
      </c>
      <c r="K2853" s="16">
        <v>734113.12</v>
      </c>
      <c r="L2853" s="18">
        <v>958536.4</v>
      </c>
      <c r="M2853" s="15" t="s">
        <v>127</v>
      </c>
      <c r="N2853" s="19">
        <v>45702.643310185202</v>
      </c>
    </row>
    <row r="2854" spans="1:14" x14ac:dyDescent="0.3">
      <c r="A2854" s="15" t="str">
        <f>VLOOKUP(C2854,销售员!A:D,3,0)</f>
        <v>京津冀</v>
      </c>
      <c r="B2854" s="15">
        <v>821725</v>
      </c>
      <c r="C2854" s="16" t="s">
        <v>115</v>
      </c>
      <c r="D2854" s="17" t="s">
        <v>3080</v>
      </c>
      <c r="E2854" s="17" t="s">
        <v>4171</v>
      </c>
      <c r="F2854" s="16" t="s">
        <v>3081</v>
      </c>
      <c r="G2854" s="16" t="s">
        <v>3082</v>
      </c>
      <c r="H2854" s="16" t="s">
        <v>3083</v>
      </c>
      <c r="I2854" s="16" t="s">
        <v>4159</v>
      </c>
      <c r="J2854" s="40">
        <v>0.13</v>
      </c>
      <c r="K2854" s="16">
        <v>181720</v>
      </c>
      <c r="M2854" s="15" t="s">
        <v>127</v>
      </c>
      <c r="N2854" s="19">
        <v>45702.643310185202</v>
      </c>
    </row>
    <row r="2855" spans="1:14" x14ac:dyDescent="0.3">
      <c r="A2855" s="15" t="str">
        <f>VLOOKUP(C2855,销售员!A:D,3,0)</f>
        <v>京津冀</v>
      </c>
      <c r="B2855" s="15">
        <v>821725</v>
      </c>
      <c r="C2855" s="16" t="s">
        <v>115</v>
      </c>
      <c r="D2855" s="17" t="s">
        <v>3080</v>
      </c>
      <c r="E2855" s="17" t="s">
        <v>4171</v>
      </c>
      <c r="F2855" s="16" t="s">
        <v>3081</v>
      </c>
      <c r="G2855" s="16" t="s">
        <v>3082</v>
      </c>
      <c r="H2855" s="16" t="s">
        <v>3083</v>
      </c>
      <c r="I2855" s="16" t="s">
        <v>4161</v>
      </c>
      <c r="J2855" s="40">
        <v>0.13</v>
      </c>
      <c r="K2855" s="16">
        <v>0</v>
      </c>
      <c r="M2855" s="15" t="s">
        <v>127</v>
      </c>
      <c r="N2855" s="19">
        <v>45702.643310185202</v>
      </c>
    </row>
    <row r="2856" spans="1:14" x14ac:dyDescent="0.3">
      <c r="A2856" s="15" t="str">
        <f>VLOOKUP(C2856,销售员!A:D,3,0)</f>
        <v>京津冀</v>
      </c>
      <c r="B2856" s="15">
        <v>821725</v>
      </c>
      <c r="C2856" s="16" t="s">
        <v>115</v>
      </c>
      <c r="D2856" s="17" t="s">
        <v>3080</v>
      </c>
      <c r="E2856" s="17" t="s">
        <v>4171</v>
      </c>
      <c r="F2856" s="16" t="s">
        <v>3081</v>
      </c>
      <c r="G2856" s="16" t="s">
        <v>3082</v>
      </c>
      <c r="H2856" s="16" t="s">
        <v>3083</v>
      </c>
      <c r="I2856" s="16" t="s">
        <v>4160</v>
      </c>
      <c r="J2856" s="40">
        <v>0.13</v>
      </c>
      <c r="K2856" s="16">
        <v>13946.76</v>
      </c>
      <c r="M2856" s="15" t="s">
        <v>127</v>
      </c>
      <c r="N2856" s="19">
        <v>45702.643310185202</v>
      </c>
    </row>
    <row r="2857" spans="1:14" x14ac:dyDescent="0.3">
      <c r="A2857" s="15" t="str">
        <f>VLOOKUP(C2857,销售员!A:D,3,0)</f>
        <v>鄂赣</v>
      </c>
      <c r="B2857" s="15">
        <v>821796</v>
      </c>
      <c r="C2857" s="16" t="s">
        <v>121</v>
      </c>
      <c r="D2857" s="17" t="s">
        <v>3086</v>
      </c>
      <c r="E2857" s="17" t="s">
        <v>4165</v>
      </c>
      <c r="F2857" s="16" t="s">
        <v>3087</v>
      </c>
      <c r="G2857" s="16" t="s">
        <v>3088</v>
      </c>
      <c r="H2857" s="16" t="s">
        <v>2700</v>
      </c>
      <c r="I2857" s="16" t="s">
        <v>4158</v>
      </c>
      <c r="J2857" s="40">
        <v>0.13</v>
      </c>
      <c r="K2857" s="16">
        <v>1868721.13</v>
      </c>
      <c r="L2857" s="18">
        <v>2053404.68</v>
      </c>
      <c r="M2857" s="15" t="s">
        <v>1262</v>
      </c>
      <c r="N2857" s="19">
        <v>45702.662268518499</v>
      </c>
    </row>
    <row r="2858" spans="1:14" x14ac:dyDescent="0.3">
      <c r="A2858" s="15" t="str">
        <f>VLOOKUP(C2858,销售员!A:D,3,0)</f>
        <v>鄂赣</v>
      </c>
      <c r="B2858" s="15">
        <v>821796</v>
      </c>
      <c r="C2858" s="16" t="s">
        <v>121</v>
      </c>
      <c r="D2858" s="17" t="s">
        <v>3086</v>
      </c>
      <c r="E2858" s="17" t="s">
        <v>4165</v>
      </c>
      <c r="F2858" s="16" t="s">
        <v>3087</v>
      </c>
      <c r="G2858" s="16" t="s">
        <v>3088</v>
      </c>
      <c r="H2858" s="16" t="s">
        <v>2700</v>
      </c>
      <c r="I2858" s="16" t="s">
        <v>4159</v>
      </c>
      <c r="J2858" s="40">
        <v>0.13</v>
      </c>
      <c r="K2858" s="16">
        <v>39294</v>
      </c>
      <c r="M2858" s="15" t="s">
        <v>1262</v>
      </c>
      <c r="N2858" s="19">
        <v>45702.662268518499</v>
      </c>
    </row>
    <row r="2859" spans="1:14" x14ac:dyDescent="0.3">
      <c r="A2859" s="15" t="str">
        <f>VLOOKUP(C2859,销售员!A:D,3,0)</f>
        <v>鄂赣</v>
      </c>
      <c r="B2859" s="15">
        <v>821796</v>
      </c>
      <c r="C2859" s="16" t="s">
        <v>121</v>
      </c>
      <c r="D2859" s="17" t="s">
        <v>3086</v>
      </c>
      <c r="E2859" s="17" t="s">
        <v>4165</v>
      </c>
      <c r="F2859" s="16" t="s">
        <v>3087</v>
      </c>
      <c r="G2859" s="16" t="s">
        <v>3088</v>
      </c>
      <c r="H2859" s="16" t="s">
        <v>2700</v>
      </c>
      <c r="I2859" s="16" t="s">
        <v>4161</v>
      </c>
      <c r="J2859" s="40">
        <v>0.13</v>
      </c>
      <c r="K2859" s="16">
        <v>23929.37</v>
      </c>
      <c r="M2859" s="15" t="s">
        <v>1262</v>
      </c>
      <c r="N2859" s="19">
        <v>45702.662268518499</v>
      </c>
    </row>
    <row r="2860" spans="1:14" x14ac:dyDescent="0.3">
      <c r="A2860" s="15" t="str">
        <f>VLOOKUP(C2860,销售员!A:D,3,0)</f>
        <v>鄂赣</v>
      </c>
      <c r="B2860" s="15">
        <v>821796</v>
      </c>
      <c r="C2860" s="16" t="s">
        <v>121</v>
      </c>
      <c r="D2860" s="17" t="s">
        <v>3086</v>
      </c>
      <c r="E2860" s="17" t="s">
        <v>4165</v>
      </c>
      <c r="F2860" s="16" t="s">
        <v>3087</v>
      </c>
      <c r="G2860" s="16" t="s">
        <v>3088</v>
      </c>
      <c r="H2860" s="16" t="s">
        <v>2700</v>
      </c>
      <c r="I2860" s="16" t="s">
        <v>4160</v>
      </c>
      <c r="J2860" s="40">
        <v>0.13</v>
      </c>
      <c r="K2860" s="16">
        <v>29056.02</v>
      </c>
      <c r="M2860" s="15" t="s">
        <v>1262</v>
      </c>
      <c r="N2860" s="19">
        <v>45702.662268518499</v>
      </c>
    </row>
    <row r="2861" spans="1:14" x14ac:dyDescent="0.3">
      <c r="A2861" s="15" t="str">
        <f>VLOOKUP(C2861,销售员!A:D,3,0)</f>
        <v>沪浙</v>
      </c>
      <c r="B2861" s="15">
        <v>821834</v>
      </c>
      <c r="C2861" s="16" t="s">
        <v>591</v>
      </c>
      <c r="D2861" s="17" t="s">
        <v>3090</v>
      </c>
      <c r="E2861" s="17" t="s">
        <v>4165</v>
      </c>
      <c r="F2861" s="16" t="s">
        <v>3091</v>
      </c>
      <c r="G2861" s="16" t="s">
        <v>3092</v>
      </c>
      <c r="H2861" s="16" t="s">
        <v>3093</v>
      </c>
      <c r="I2861" s="16" t="s">
        <v>4166</v>
      </c>
      <c r="J2861" s="40">
        <v>0.13</v>
      </c>
      <c r="K2861" s="16">
        <v>2523.5</v>
      </c>
      <c r="L2861" s="18">
        <v>2677.5</v>
      </c>
      <c r="M2861" s="15" t="s">
        <v>1262</v>
      </c>
      <c r="N2861" s="19">
        <v>45702.663495370398</v>
      </c>
    </row>
    <row r="2862" spans="1:14" x14ac:dyDescent="0.3">
      <c r="A2862" s="15" t="str">
        <f>VLOOKUP(C2862,销售员!A:D,3,0)</f>
        <v>沪浙</v>
      </c>
      <c r="B2862" s="15">
        <v>821834</v>
      </c>
      <c r="C2862" s="16" t="s">
        <v>591</v>
      </c>
      <c r="D2862" s="17" t="s">
        <v>3090</v>
      </c>
      <c r="E2862" s="17" t="s">
        <v>4165</v>
      </c>
      <c r="F2862" s="16" t="s">
        <v>3091</v>
      </c>
      <c r="G2862" s="16" t="s">
        <v>3092</v>
      </c>
      <c r="H2862" s="16" t="s">
        <v>3093</v>
      </c>
      <c r="I2862" s="16" t="s">
        <v>4167</v>
      </c>
      <c r="J2862" s="40">
        <v>0.13</v>
      </c>
      <c r="K2862" s="16">
        <v>0</v>
      </c>
      <c r="M2862" s="15" t="s">
        <v>1262</v>
      </c>
      <c r="N2862" s="19">
        <v>45702.663495370398</v>
      </c>
    </row>
    <row r="2863" spans="1:14" x14ac:dyDescent="0.3">
      <c r="A2863" s="15" t="str">
        <f>VLOOKUP(C2863,销售员!A:D,3,0)</f>
        <v>沪浙</v>
      </c>
      <c r="B2863" s="15">
        <v>821834</v>
      </c>
      <c r="C2863" s="16" t="s">
        <v>591</v>
      </c>
      <c r="D2863" s="17" t="s">
        <v>3090</v>
      </c>
      <c r="E2863" s="17" t="s">
        <v>4165</v>
      </c>
      <c r="F2863" s="16" t="s">
        <v>3091</v>
      </c>
      <c r="G2863" s="16" t="s">
        <v>3092</v>
      </c>
      <c r="H2863" s="16" t="s">
        <v>3093</v>
      </c>
      <c r="I2863" s="16" t="s">
        <v>4161</v>
      </c>
      <c r="J2863" s="40">
        <v>0.13</v>
      </c>
      <c r="K2863" s="16">
        <v>32.805500000000002</v>
      </c>
      <c r="M2863" s="15" t="s">
        <v>1262</v>
      </c>
      <c r="N2863" s="19">
        <v>45702.663495370398</v>
      </c>
    </row>
    <row r="2864" spans="1:14" x14ac:dyDescent="0.3">
      <c r="A2864" s="15" t="str">
        <f>VLOOKUP(C2864,销售员!A:D,3,0)</f>
        <v>沪浙</v>
      </c>
      <c r="B2864" s="15">
        <v>821834</v>
      </c>
      <c r="C2864" s="16" t="s">
        <v>591</v>
      </c>
      <c r="D2864" s="17" t="s">
        <v>3090</v>
      </c>
      <c r="E2864" s="17" t="s">
        <v>4165</v>
      </c>
      <c r="F2864" s="16" t="s">
        <v>3091</v>
      </c>
      <c r="G2864" s="16" t="s">
        <v>3092</v>
      </c>
      <c r="H2864" s="16" t="s">
        <v>3093</v>
      </c>
      <c r="I2864" s="16" t="s">
        <v>4160</v>
      </c>
      <c r="J2864" s="40">
        <v>0.13</v>
      </c>
      <c r="K2864" s="16">
        <v>37.852499999999999</v>
      </c>
      <c r="M2864" s="15" t="s">
        <v>1262</v>
      </c>
      <c r="N2864" s="19">
        <v>45702.663495370398</v>
      </c>
    </row>
    <row r="2865" spans="1:14" x14ac:dyDescent="0.3">
      <c r="A2865" s="15" t="str">
        <f>VLOOKUP(C2865,销售员!A:D,3,0)</f>
        <v>福建</v>
      </c>
      <c r="B2865" s="15">
        <v>821854</v>
      </c>
      <c r="C2865" s="16" t="s">
        <v>822</v>
      </c>
      <c r="D2865" s="17" t="s">
        <v>2547</v>
      </c>
      <c r="E2865" s="17" t="s">
        <v>4165</v>
      </c>
      <c r="F2865" s="16" t="s">
        <v>824</v>
      </c>
      <c r="G2865" s="16" t="s">
        <v>2548</v>
      </c>
      <c r="H2865" s="16" t="s">
        <v>2549</v>
      </c>
      <c r="I2865" s="16" t="s">
        <v>4158</v>
      </c>
      <c r="J2865" s="40">
        <v>0.13</v>
      </c>
      <c r="K2865" s="16">
        <v>2970049.62</v>
      </c>
      <c r="L2865" s="18">
        <v>4057311</v>
      </c>
      <c r="M2865" s="15" t="s">
        <v>94</v>
      </c>
      <c r="N2865" s="19">
        <v>45702.673553240696</v>
      </c>
    </row>
    <row r="2866" spans="1:14" x14ac:dyDescent="0.3">
      <c r="A2866" s="15" t="str">
        <f>VLOOKUP(C2866,销售员!A:D,3,0)</f>
        <v>福建</v>
      </c>
      <c r="B2866" s="15">
        <v>821854</v>
      </c>
      <c r="C2866" s="16" t="s">
        <v>822</v>
      </c>
      <c r="D2866" s="17" t="s">
        <v>2547</v>
      </c>
      <c r="E2866" s="17" t="s">
        <v>4165</v>
      </c>
      <c r="F2866" s="16" t="s">
        <v>824</v>
      </c>
      <c r="G2866" s="16" t="s">
        <v>2548</v>
      </c>
      <c r="H2866" s="16" t="s">
        <v>2549</v>
      </c>
      <c r="I2866" s="16" t="s">
        <v>4159</v>
      </c>
      <c r="J2866" s="40">
        <v>0.13</v>
      </c>
      <c r="K2866" s="16">
        <v>810775.68</v>
      </c>
      <c r="M2866" s="15" t="s">
        <v>94</v>
      </c>
      <c r="N2866" s="19">
        <v>45702.673553240696</v>
      </c>
    </row>
    <row r="2867" spans="1:14" x14ac:dyDescent="0.3">
      <c r="A2867" s="15" t="str">
        <f>VLOOKUP(C2867,销售员!A:D,3,0)</f>
        <v>福建</v>
      </c>
      <c r="B2867" s="15">
        <v>821854</v>
      </c>
      <c r="C2867" s="16" t="s">
        <v>822</v>
      </c>
      <c r="D2867" s="17" t="s">
        <v>2547</v>
      </c>
      <c r="E2867" s="17" t="s">
        <v>4165</v>
      </c>
      <c r="F2867" s="16" t="s">
        <v>824</v>
      </c>
      <c r="G2867" s="16" t="s">
        <v>2548</v>
      </c>
      <c r="H2867" s="16" t="s">
        <v>2549</v>
      </c>
      <c r="I2867" s="16" t="s">
        <v>4161</v>
      </c>
      <c r="J2867" s="40">
        <v>0.13</v>
      </c>
      <c r="K2867" s="16">
        <v>36330.74</v>
      </c>
      <c r="M2867" s="15" t="s">
        <v>94</v>
      </c>
      <c r="N2867" s="19">
        <v>45702.673553240696</v>
      </c>
    </row>
    <row r="2868" spans="1:14" x14ac:dyDescent="0.3">
      <c r="A2868" s="15" t="str">
        <f>VLOOKUP(C2868,销售员!A:D,3,0)</f>
        <v>福建</v>
      </c>
      <c r="B2868" s="15">
        <v>821854</v>
      </c>
      <c r="C2868" s="16" t="s">
        <v>822</v>
      </c>
      <c r="D2868" s="17" t="s">
        <v>2547</v>
      </c>
      <c r="E2868" s="17" t="s">
        <v>4165</v>
      </c>
      <c r="F2868" s="16" t="s">
        <v>824</v>
      </c>
      <c r="G2868" s="16" t="s">
        <v>2548</v>
      </c>
      <c r="H2868" s="16" t="s">
        <v>2549</v>
      </c>
      <c r="I2868" s="16" t="s">
        <v>4160</v>
      </c>
      <c r="J2868" s="40">
        <v>0.13</v>
      </c>
      <c r="K2868" s="16">
        <v>57575.98</v>
      </c>
      <c r="M2868" s="15" t="s">
        <v>94</v>
      </c>
      <c r="N2868" s="19">
        <v>45702.673553240696</v>
      </c>
    </row>
    <row r="2869" spans="1:14" x14ac:dyDescent="0.3">
      <c r="A2869" s="15" t="str">
        <f>VLOOKUP(C2869,销售员!A:D,3,0)</f>
        <v>行业业务</v>
      </c>
      <c r="B2869" s="15">
        <v>821825</v>
      </c>
      <c r="C2869" s="16" t="s">
        <v>3095</v>
      </c>
      <c r="D2869" s="17" t="s">
        <v>3096</v>
      </c>
      <c r="E2869" s="17" t="s">
        <v>4165</v>
      </c>
      <c r="F2869" s="16" t="s">
        <v>3097</v>
      </c>
      <c r="G2869" s="16" t="s">
        <v>3098</v>
      </c>
      <c r="H2869" s="16" t="s">
        <v>3099</v>
      </c>
      <c r="I2869" s="16" t="s">
        <v>4158</v>
      </c>
      <c r="J2869" s="40">
        <v>0.13</v>
      </c>
      <c r="K2869" s="16">
        <v>419237.52</v>
      </c>
      <c r="L2869" s="18">
        <v>468726.09</v>
      </c>
      <c r="M2869" s="15" t="s">
        <v>105</v>
      </c>
      <c r="N2869" s="19">
        <v>45702.673599537004</v>
      </c>
    </row>
    <row r="2870" spans="1:14" x14ac:dyDescent="0.3">
      <c r="A2870" s="15" t="str">
        <f>VLOOKUP(C2870,销售员!A:D,3,0)</f>
        <v>行业业务</v>
      </c>
      <c r="B2870" s="15">
        <v>821825</v>
      </c>
      <c r="C2870" s="16" t="s">
        <v>3095</v>
      </c>
      <c r="D2870" s="17" t="s">
        <v>3096</v>
      </c>
      <c r="E2870" s="17" t="s">
        <v>4165</v>
      </c>
      <c r="F2870" s="16" t="s">
        <v>3097</v>
      </c>
      <c r="G2870" s="16" t="s">
        <v>3098</v>
      </c>
      <c r="H2870" s="16" t="s">
        <v>3099</v>
      </c>
      <c r="I2870" s="16" t="s">
        <v>4159</v>
      </c>
      <c r="J2870" s="40">
        <v>0.13</v>
      </c>
      <c r="K2870" s="16">
        <v>16217.93</v>
      </c>
      <c r="M2870" s="15" t="s">
        <v>105</v>
      </c>
      <c r="N2870" s="19">
        <v>45702.673599537004</v>
      </c>
    </row>
    <row r="2871" spans="1:14" x14ac:dyDescent="0.3">
      <c r="A2871" s="15" t="str">
        <f>VLOOKUP(C2871,销售员!A:D,3,0)</f>
        <v>行业业务</v>
      </c>
      <c r="B2871" s="15">
        <v>821825</v>
      </c>
      <c r="C2871" s="16" t="s">
        <v>3095</v>
      </c>
      <c r="D2871" s="17" t="s">
        <v>3096</v>
      </c>
      <c r="E2871" s="17" t="s">
        <v>4165</v>
      </c>
      <c r="F2871" s="16" t="s">
        <v>3097</v>
      </c>
      <c r="G2871" s="16" t="s">
        <v>3098</v>
      </c>
      <c r="H2871" s="16" t="s">
        <v>3099</v>
      </c>
      <c r="I2871" s="16" t="s">
        <v>4161</v>
      </c>
      <c r="J2871" s="40">
        <v>0.13</v>
      </c>
      <c r="K2871" s="16">
        <v>5543.68</v>
      </c>
      <c r="M2871" s="15" t="s">
        <v>105</v>
      </c>
      <c r="N2871" s="19">
        <v>45702.673599537004</v>
      </c>
    </row>
    <row r="2872" spans="1:14" x14ac:dyDescent="0.3">
      <c r="A2872" s="15" t="str">
        <f>VLOOKUP(C2872,销售员!A:D,3,0)</f>
        <v>行业业务</v>
      </c>
      <c r="B2872" s="15">
        <v>821825</v>
      </c>
      <c r="C2872" s="16" t="s">
        <v>3095</v>
      </c>
      <c r="D2872" s="17" t="s">
        <v>3096</v>
      </c>
      <c r="E2872" s="17" t="s">
        <v>4165</v>
      </c>
      <c r="F2872" s="16" t="s">
        <v>3097</v>
      </c>
      <c r="G2872" s="16" t="s">
        <v>3098</v>
      </c>
      <c r="H2872" s="16" t="s">
        <v>3099</v>
      </c>
      <c r="I2872" s="16" t="s">
        <v>4160</v>
      </c>
      <c r="J2872" s="40">
        <v>0.13</v>
      </c>
      <c r="K2872" s="16">
        <v>6639.72</v>
      </c>
      <c r="M2872" s="15" t="s">
        <v>105</v>
      </c>
      <c r="N2872" s="19">
        <v>45702.673599537004</v>
      </c>
    </row>
    <row r="2873" spans="1:14" x14ac:dyDescent="0.3">
      <c r="A2873" s="15" t="str">
        <f>VLOOKUP(C2873,销售员!A:D,3,0)</f>
        <v>京津冀</v>
      </c>
      <c r="B2873" s="15">
        <v>821423</v>
      </c>
      <c r="C2873" s="16" t="s">
        <v>323</v>
      </c>
      <c r="D2873" s="17" t="s">
        <v>3101</v>
      </c>
      <c r="E2873" s="17" t="s">
        <v>4165</v>
      </c>
      <c r="F2873" s="16" t="s">
        <v>554</v>
      </c>
      <c r="G2873" s="16" t="s">
        <v>3102</v>
      </c>
      <c r="H2873" s="16" t="s">
        <v>3103</v>
      </c>
      <c r="I2873" s="16" t="s">
        <v>4158</v>
      </c>
      <c r="J2873" s="40">
        <v>0.13</v>
      </c>
      <c r="K2873" s="16">
        <v>1199264.02</v>
      </c>
      <c r="L2873" s="18">
        <v>1586970.64</v>
      </c>
      <c r="M2873" s="15" t="s">
        <v>127</v>
      </c>
      <c r="N2873" s="19">
        <v>45702.675208333298</v>
      </c>
    </row>
    <row r="2874" spans="1:14" x14ac:dyDescent="0.3">
      <c r="A2874" s="15" t="str">
        <f>VLOOKUP(C2874,销售员!A:D,3,0)</f>
        <v>京津冀</v>
      </c>
      <c r="B2874" s="15">
        <v>821423</v>
      </c>
      <c r="C2874" s="16" t="s">
        <v>323</v>
      </c>
      <c r="D2874" s="17" t="s">
        <v>3101</v>
      </c>
      <c r="E2874" s="17" t="s">
        <v>4165</v>
      </c>
      <c r="F2874" s="16" t="s">
        <v>554</v>
      </c>
      <c r="G2874" s="16" t="s">
        <v>3102</v>
      </c>
      <c r="H2874" s="16" t="s">
        <v>3103</v>
      </c>
      <c r="I2874" s="16" t="s">
        <v>4159</v>
      </c>
      <c r="J2874" s="40">
        <v>0.13</v>
      </c>
      <c r="K2874" s="16">
        <v>288058.5</v>
      </c>
      <c r="M2874" s="15" t="s">
        <v>127</v>
      </c>
      <c r="N2874" s="19">
        <v>45702.675208333298</v>
      </c>
    </row>
    <row r="2875" spans="1:14" x14ac:dyDescent="0.3">
      <c r="A2875" s="15" t="str">
        <f>VLOOKUP(C2875,销售员!A:D,3,0)</f>
        <v>京津冀</v>
      </c>
      <c r="B2875" s="15">
        <v>821423</v>
      </c>
      <c r="C2875" s="16" t="s">
        <v>323</v>
      </c>
      <c r="D2875" s="17" t="s">
        <v>3101</v>
      </c>
      <c r="E2875" s="17" t="s">
        <v>4165</v>
      </c>
      <c r="F2875" s="16" t="s">
        <v>554</v>
      </c>
      <c r="G2875" s="16" t="s">
        <v>3102</v>
      </c>
      <c r="H2875" s="16" t="s">
        <v>3103</v>
      </c>
      <c r="I2875" s="16" t="s">
        <v>4161</v>
      </c>
      <c r="J2875" s="40">
        <v>0.13</v>
      </c>
      <c r="K2875" s="16">
        <v>5578.57</v>
      </c>
      <c r="M2875" s="15" t="s">
        <v>127</v>
      </c>
      <c r="N2875" s="19">
        <v>45702.675208333298</v>
      </c>
    </row>
    <row r="2876" spans="1:14" x14ac:dyDescent="0.3">
      <c r="A2876" s="15" t="str">
        <f>VLOOKUP(C2876,销售员!A:D,3,0)</f>
        <v>京津冀</v>
      </c>
      <c r="B2876" s="15">
        <v>821423</v>
      </c>
      <c r="C2876" s="16" t="s">
        <v>323</v>
      </c>
      <c r="D2876" s="17" t="s">
        <v>3101</v>
      </c>
      <c r="E2876" s="17" t="s">
        <v>4165</v>
      </c>
      <c r="F2876" s="16" t="s">
        <v>554</v>
      </c>
      <c r="G2876" s="16" t="s">
        <v>3102</v>
      </c>
      <c r="H2876" s="16" t="s">
        <v>3103</v>
      </c>
      <c r="I2876" s="16" t="s">
        <v>4160</v>
      </c>
      <c r="J2876" s="40">
        <v>0.13</v>
      </c>
      <c r="K2876" s="16">
        <v>22653.38</v>
      </c>
      <c r="M2876" s="15" t="s">
        <v>127</v>
      </c>
      <c r="N2876" s="19">
        <v>45702.675208333298</v>
      </c>
    </row>
    <row r="2877" spans="1:14" x14ac:dyDescent="0.3">
      <c r="A2877" s="15" t="str">
        <f>VLOOKUP(C2877,销售员!A:D,3,0)</f>
        <v>湘桂琼</v>
      </c>
      <c r="B2877" s="15">
        <v>821853</v>
      </c>
      <c r="C2877" s="16" t="s">
        <v>969</v>
      </c>
      <c r="D2877" s="17" t="s">
        <v>3104</v>
      </c>
      <c r="E2877" s="17" t="s">
        <v>4165</v>
      </c>
      <c r="F2877" s="16" t="s">
        <v>3105</v>
      </c>
      <c r="G2877" s="16" t="s">
        <v>3106</v>
      </c>
      <c r="H2877" s="16" t="s">
        <v>3107</v>
      </c>
      <c r="I2877" s="16" t="s">
        <v>4158</v>
      </c>
      <c r="J2877" s="40">
        <v>0.13</v>
      </c>
      <c r="K2877" s="16">
        <v>171888.64000000001</v>
      </c>
      <c r="L2877" s="18">
        <v>188086.36</v>
      </c>
      <c r="M2877" s="15" t="s">
        <v>83</v>
      </c>
      <c r="N2877" s="19">
        <v>45702.676724536999</v>
      </c>
    </row>
    <row r="2878" spans="1:14" x14ac:dyDescent="0.3">
      <c r="A2878" s="15" t="str">
        <f>VLOOKUP(C2878,销售员!A:D,3,0)</f>
        <v>湘桂琼</v>
      </c>
      <c r="B2878" s="15">
        <v>821853</v>
      </c>
      <c r="C2878" s="16" t="s">
        <v>969</v>
      </c>
      <c r="D2878" s="17" t="s">
        <v>3104</v>
      </c>
      <c r="E2878" s="17" t="s">
        <v>4165</v>
      </c>
      <c r="F2878" s="16" t="s">
        <v>3105</v>
      </c>
      <c r="G2878" s="16" t="s">
        <v>3106</v>
      </c>
      <c r="H2878" s="16" t="s">
        <v>3107</v>
      </c>
      <c r="I2878" s="16" t="s">
        <v>4159</v>
      </c>
      <c r="J2878" s="40">
        <v>0.13</v>
      </c>
      <c r="K2878" s="16">
        <v>0</v>
      </c>
      <c r="M2878" s="15" t="s">
        <v>83</v>
      </c>
      <c r="N2878" s="19">
        <v>45702.676724536999</v>
      </c>
    </row>
    <row r="2879" spans="1:14" x14ac:dyDescent="0.3">
      <c r="A2879" s="15" t="str">
        <f>VLOOKUP(C2879,销售员!A:D,3,0)</f>
        <v>湘桂琼</v>
      </c>
      <c r="B2879" s="15">
        <v>821853</v>
      </c>
      <c r="C2879" s="16" t="s">
        <v>969</v>
      </c>
      <c r="D2879" s="17" t="s">
        <v>3104</v>
      </c>
      <c r="E2879" s="17" t="s">
        <v>4165</v>
      </c>
      <c r="F2879" s="16" t="s">
        <v>3105</v>
      </c>
      <c r="G2879" s="16" t="s">
        <v>3106</v>
      </c>
      <c r="H2879" s="16" t="s">
        <v>3107</v>
      </c>
      <c r="I2879" s="16" t="s">
        <v>4161</v>
      </c>
      <c r="J2879" s="40">
        <v>0.13</v>
      </c>
      <c r="K2879" s="16">
        <v>2297.6799999999998</v>
      </c>
      <c r="M2879" s="15" t="s">
        <v>83</v>
      </c>
      <c r="N2879" s="19">
        <v>45702.676724536999</v>
      </c>
    </row>
    <row r="2880" spans="1:14" x14ac:dyDescent="0.3">
      <c r="A2880" s="15" t="str">
        <f>VLOOKUP(C2880,销售员!A:D,3,0)</f>
        <v>湘桂琼</v>
      </c>
      <c r="B2880" s="15">
        <v>821853</v>
      </c>
      <c r="C2880" s="16" t="s">
        <v>969</v>
      </c>
      <c r="D2880" s="17" t="s">
        <v>3104</v>
      </c>
      <c r="E2880" s="17" t="s">
        <v>4165</v>
      </c>
      <c r="F2880" s="16" t="s">
        <v>3105</v>
      </c>
      <c r="G2880" s="16" t="s">
        <v>3106</v>
      </c>
      <c r="H2880" s="16" t="s">
        <v>3107</v>
      </c>
      <c r="I2880" s="16" t="s">
        <v>4160</v>
      </c>
      <c r="J2880" s="40">
        <v>0.13</v>
      </c>
      <c r="K2880" s="16">
        <v>2614.92</v>
      </c>
      <c r="M2880" s="15" t="s">
        <v>83</v>
      </c>
      <c r="N2880" s="19">
        <v>45702.676724536999</v>
      </c>
    </row>
    <row r="2881" spans="1:14" x14ac:dyDescent="0.3">
      <c r="A2881" s="15" t="str">
        <f>VLOOKUP(C2881,销售员!A:D,3,0)</f>
        <v>黑吉辽</v>
      </c>
      <c r="B2881" s="15">
        <v>821676</v>
      </c>
      <c r="C2881" s="16" t="s">
        <v>3109</v>
      </c>
      <c r="D2881" s="17" t="s">
        <v>3110</v>
      </c>
      <c r="E2881" s="17" t="s">
        <v>4171</v>
      </c>
      <c r="F2881" s="16" t="s">
        <v>3111</v>
      </c>
      <c r="G2881" s="16" t="s">
        <v>3112</v>
      </c>
      <c r="H2881" s="16" t="s">
        <v>3113</v>
      </c>
      <c r="I2881" s="16" t="s">
        <v>4158</v>
      </c>
      <c r="J2881" s="40">
        <v>0.13</v>
      </c>
      <c r="K2881" s="16">
        <v>2368851.89</v>
      </c>
      <c r="L2881" s="18">
        <v>2874415.83</v>
      </c>
      <c r="M2881" s="15" t="s">
        <v>127</v>
      </c>
      <c r="N2881" s="19">
        <v>45702.705856481502</v>
      </c>
    </row>
    <row r="2882" spans="1:14" x14ac:dyDescent="0.3">
      <c r="A2882" s="15" t="str">
        <f>VLOOKUP(C2882,销售员!A:D,3,0)</f>
        <v>黑吉辽</v>
      </c>
      <c r="B2882" s="15">
        <v>821676</v>
      </c>
      <c r="C2882" s="16" t="s">
        <v>3109</v>
      </c>
      <c r="D2882" s="17" t="s">
        <v>3110</v>
      </c>
      <c r="E2882" s="17" t="s">
        <v>4171</v>
      </c>
      <c r="F2882" s="16" t="s">
        <v>3111</v>
      </c>
      <c r="G2882" s="16" t="s">
        <v>3112</v>
      </c>
      <c r="H2882" s="16" t="s">
        <v>3113</v>
      </c>
      <c r="I2882" s="16" t="s">
        <v>4159</v>
      </c>
      <c r="J2882" s="40">
        <v>0.13</v>
      </c>
      <c r="K2882" s="16">
        <v>317711.13</v>
      </c>
      <c r="M2882" s="15" t="s">
        <v>127</v>
      </c>
      <c r="N2882" s="19">
        <v>45702.705856481502</v>
      </c>
    </row>
    <row r="2883" spans="1:14" x14ac:dyDescent="0.3">
      <c r="A2883" s="15" t="str">
        <f>VLOOKUP(C2883,销售员!A:D,3,0)</f>
        <v>黑吉辽</v>
      </c>
      <c r="B2883" s="15">
        <v>821676</v>
      </c>
      <c r="C2883" s="16" t="s">
        <v>3109</v>
      </c>
      <c r="D2883" s="17" t="s">
        <v>3110</v>
      </c>
      <c r="E2883" s="17" t="s">
        <v>4171</v>
      </c>
      <c r="F2883" s="16" t="s">
        <v>3111</v>
      </c>
      <c r="G2883" s="16" t="s">
        <v>3112</v>
      </c>
      <c r="H2883" s="16" t="s">
        <v>3113</v>
      </c>
      <c r="I2883" s="16" t="s">
        <v>4161</v>
      </c>
      <c r="J2883" s="40">
        <v>0.13</v>
      </c>
      <c r="K2883" s="16">
        <v>60706.66</v>
      </c>
      <c r="M2883" s="15" t="s">
        <v>127</v>
      </c>
      <c r="N2883" s="19">
        <v>45702.705856481502</v>
      </c>
    </row>
    <row r="2884" spans="1:14" x14ac:dyDescent="0.3">
      <c r="A2884" s="15" t="str">
        <f>VLOOKUP(C2884,销售员!A:D,3,0)</f>
        <v>黑吉辽</v>
      </c>
      <c r="B2884" s="15">
        <v>821676</v>
      </c>
      <c r="C2884" s="16" t="s">
        <v>3109</v>
      </c>
      <c r="D2884" s="17" t="s">
        <v>3110</v>
      </c>
      <c r="E2884" s="17" t="s">
        <v>4171</v>
      </c>
      <c r="F2884" s="16" t="s">
        <v>3111</v>
      </c>
      <c r="G2884" s="16" t="s">
        <v>3112</v>
      </c>
      <c r="H2884" s="16" t="s">
        <v>3113</v>
      </c>
      <c r="I2884" s="16" t="s">
        <v>4160</v>
      </c>
      <c r="J2884" s="40">
        <v>0.13</v>
      </c>
      <c r="K2884" s="16">
        <v>40910.43</v>
      </c>
      <c r="M2884" s="15" t="s">
        <v>127</v>
      </c>
      <c r="N2884" s="19">
        <v>45702.705856481502</v>
      </c>
    </row>
    <row r="2885" spans="1:14" x14ac:dyDescent="0.3">
      <c r="A2885" s="15" t="str">
        <f>VLOOKUP(C2885,销售员!A:D,3,0)</f>
        <v>京津冀</v>
      </c>
      <c r="B2885" s="15">
        <v>821709</v>
      </c>
      <c r="C2885" s="16" t="s">
        <v>311</v>
      </c>
      <c r="D2885" s="17" t="s">
        <v>3116</v>
      </c>
      <c r="E2885" s="17" t="s">
        <v>4165</v>
      </c>
      <c r="F2885" s="16" t="s">
        <v>394</v>
      </c>
      <c r="G2885" s="16" t="s">
        <v>3117</v>
      </c>
      <c r="H2885" s="16" t="s">
        <v>3118</v>
      </c>
      <c r="I2885" s="16" t="s">
        <v>4158</v>
      </c>
      <c r="J2885" s="40">
        <v>0.13</v>
      </c>
      <c r="K2885" s="16">
        <v>138702.01999999999</v>
      </c>
      <c r="L2885" s="18">
        <v>422884.7</v>
      </c>
      <c r="M2885" s="15" t="s">
        <v>127</v>
      </c>
      <c r="N2885" s="19">
        <v>45702.708703703698</v>
      </c>
    </row>
    <row r="2886" spans="1:14" x14ac:dyDescent="0.3">
      <c r="A2886" s="15" t="str">
        <f>VLOOKUP(C2886,销售员!A:D,3,0)</f>
        <v>京津冀</v>
      </c>
      <c r="B2886" s="15">
        <v>821709</v>
      </c>
      <c r="C2886" s="16" t="s">
        <v>311</v>
      </c>
      <c r="D2886" s="17" t="s">
        <v>3116</v>
      </c>
      <c r="E2886" s="17" t="s">
        <v>4165</v>
      </c>
      <c r="F2886" s="16" t="s">
        <v>394</v>
      </c>
      <c r="G2886" s="16" t="s">
        <v>3117</v>
      </c>
      <c r="H2886" s="16" t="s">
        <v>3118</v>
      </c>
      <c r="I2886" s="16" t="s">
        <v>4159</v>
      </c>
      <c r="J2886" s="40">
        <v>0.13</v>
      </c>
      <c r="K2886" s="16">
        <v>257268.07</v>
      </c>
      <c r="M2886" s="15" t="s">
        <v>127</v>
      </c>
      <c r="N2886" s="19">
        <v>45702.708703703698</v>
      </c>
    </row>
    <row r="2887" spans="1:14" x14ac:dyDescent="0.3">
      <c r="A2887" s="15" t="str">
        <f>VLOOKUP(C2887,销售员!A:D,3,0)</f>
        <v>京津冀</v>
      </c>
      <c r="B2887" s="15">
        <v>821709</v>
      </c>
      <c r="C2887" s="16" t="s">
        <v>311</v>
      </c>
      <c r="D2887" s="17" t="s">
        <v>3116</v>
      </c>
      <c r="E2887" s="17" t="s">
        <v>4165</v>
      </c>
      <c r="F2887" s="16" t="s">
        <v>394</v>
      </c>
      <c r="G2887" s="16" t="s">
        <v>3117</v>
      </c>
      <c r="H2887" s="16" t="s">
        <v>3118</v>
      </c>
      <c r="I2887" s="16" t="s">
        <v>4161</v>
      </c>
      <c r="J2887" s="40">
        <v>0.13</v>
      </c>
      <c r="K2887" s="16">
        <v>1854.12</v>
      </c>
      <c r="M2887" s="15" t="s">
        <v>127</v>
      </c>
      <c r="N2887" s="19">
        <v>45702.708703703698</v>
      </c>
    </row>
    <row r="2888" spans="1:14" x14ac:dyDescent="0.3">
      <c r="A2888" s="15" t="str">
        <f>VLOOKUP(C2888,销售员!A:D,3,0)</f>
        <v>京津冀</v>
      </c>
      <c r="B2888" s="15">
        <v>821709</v>
      </c>
      <c r="C2888" s="16" t="s">
        <v>311</v>
      </c>
      <c r="D2888" s="17" t="s">
        <v>3116</v>
      </c>
      <c r="E2888" s="17" t="s">
        <v>4165</v>
      </c>
      <c r="F2888" s="16" t="s">
        <v>394</v>
      </c>
      <c r="G2888" s="16" t="s">
        <v>3117</v>
      </c>
      <c r="H2888" s="16" t="s">
        <v>3118</v>
      </c>
      <c r="I2888" s="16" t="s">
        <v>4160</v>
      </c>
      <c r="J2888" s="40">
        <v>0.13</v>
      </c>
      <c r="K2888" s="16">
        <v>6030.64</v>
      </c>
      <c r="M2888" s="15" t="s">
        <v>127</v>
      </c>
      <c r="N2888" s="19">
        <v>45702.708703703698</v>
      </c>
    </row>
    <row r="2889" spans="1:14" x14ac:dyDescent="0.3">
      <c r="A2889" s="15" t="str">
        <f>VLOOKUP(C2889,销售员!A:D,3,0)</f>
        <v>京津冀</v>
      </c>
      <c r="B2889" s="15">
        <v>821851</v>
      </c>
      <c r="C2889" s="16" t="s">
        <v>692</v>
      </c>
      <c r="D2889" s="17" t="s">
        <v>3121</v>
      </c>
      <c r="E2889" s="17" t="s">
        <v>4165</v>
      </c>
      <c r="F2889" s="16" t="s">
        <v>3122</v>
      </c>
      <c r="G2889" s="16" t="s">
        <v>3123</v>
      </c>
      <c r="H2889" s="16" t="s">
        <v>3124</v>
      </c>
      <c r="I2889" s="16" t="s">
        <v>4158</v>
      </c>
      <c r="J2889" s="40">
        <v>0.13</v>
      </c>
      <c r="K2889" s="16">
        <v>91717.1</v>
      </c>
      <c r="L2889" s="18">
        <v>95993.600000000006</v>
      </c>
      <c r="M2889" s="15" t="s">
        <v>127</v>
      </c>
      <c r="N2889" s="19">
        <v>45702.718425925901</v>
      </c>
    </row>
    <row r="2890" spans="1:14" x14ac:dyDescent="0.3">
      <c r="A2890" s="15" t="str">
        <f>VLOOKUP(C2890,销售员!A:D,3,0)</f>
        <v>京津冀</v>
      </c>
      <c r="B2890" s="15">
        <v>821851</v>
      </c>
      <c r="C2890" s="16" t="s">
        <v>692</v>
      </c>
      <c r="D2890" s="17" t="s">
        <v>3121</v>
      </c>
      <c r="E2890" s="17" t="s">
        <v>4165</v>
      </c>
      <c r="F2890" s="16" t="s">
        <v>3122</v>
      </c>
      <c r="G2890" s="16" t="s">
        <v>3123</v>
      </c>
      <c r="H2890" s="16" t="s">
        <v>3124</v>
      </c>
      <c r="I2890" s="16" t="s">
        <v>4159</v>
      </c>
      <c r="J2890" s="40">
        <v>0.13</v>
      </c>
      <c r="K2890" s="16">
        <v>0</v>
      </c>
      <c r="M2890" s="15" t="s">
        <v>127</v>
      </c>
      <c r="N2890" s="19">
        <v>45702.718425925901</v>
      </c>
    </row>
    <row r="2891" spans="1:14" x14ac:dyDescent="0.3">
      <c r="A2891" s="15" t="str">
        <f>VLOOKUP(C2891,销售员!A:D,3,0)</f>
        <v>京津冀</v>
      </c>
      <c r="B2891" s="15">
        <v>821851</v>
      </c>
      <c r="C2891" s="16" t="s">
        <v>692</v>
      </c>
      <c r="D2891" s="17" t="s">
        <v>3121</v>
      </c>
      <c r="E2891" s="17" t="s">
        <v>4165</v>
      </c>
      <c r="F2891" s="16" t="s">
        <v>3122</v>
      </c>
      <c r="G2891" s="16" t="s">
        <v>3123</v>
      </c>
      <c r="H2891" s="16" t="s">
        <v>3124</v>
      </c>
      <c r="I2891" s="16" t="s">
        <v>4161</v>
      </c>
      <c r="J2891" s="40">
        <v>0.13</v>
      </c>
      <c r="K2891" s="16">
        <v>0</v>
      </c>
      <c r="M2891" s="15" t="s">
        <v>127</v>
      </c>
      <c r="N2891" s="19">
        <v>45702.718425925901</v>
      </c>
    </row>
    <row r="2892" spans="1:14" x14ac:dyDescent="0.3">
      <c r="A2892" s="15" t="str">
        <f>VLOOKUP(C2892,销售员!A:D,3,0)</f>
        <v>京津冀</v>
      </c>
      <c r="B2892" s="15">
        <v>821851</v>
      </c>
      <c r="C2892" s="16" t="s">
        <v>692</v>
      </c>
      <c r="D2892" s="17" t="s">
        <v>3121</v>
      </c>
      <c r="E2892" s="17" t="s">
        <v>4165</v>
      </c>
      <c r="F2892" s="16" t="s">
        <v>3122</v>
      </c>
      <c r="G2892" s="16" t="s">
        <v>3123</v>
      </c>
      <c r="H2892" s="16" t="s">
        <v>3124</v>
      </c>
      <c r="I2892" s="16" t="s">
        <v>4160</v>
      </c>
      <c r="J2892" s="40">
        <v>0.13</v>
      </c>
      <c r="K2892" s="16">
        <v>1396.7</v>
      </c>
      <c r="M2892" s="15" t="s">
        <v>127</v>
      </c>
      <c r="N2892" s="19">
        <v>45702.718425925901</v>
      </c>
    </row>
    <row r="2893" spans="1:14" x14ac:dyDescent="0.3">
      <c r="A2893" s="15" t="str">
        <f>VLOOKUP(C2893,销售员!A:D,3,0)</f>
        <v>福建</v>
      </c>
      <c r="B2893" s="15">
        <v>821836</v>
      </c>
      <c r="C2893" s="16" t="s">
        <v>226</v>
      </c>
      <c r="D2893" s="17" t="s">
        <v>517</v>
      </c>
      <c r="E2893" s="17" t="s">
        <v>4165</v>
      </c>
      <c r="F2893" s="16" t="s">
        <v>518</v>
      </c>
      <c r="G2893" s="16" t="s">
        <v>519</v>
      </c>
      <c r="H2893" s="16" t="s">
        <v>520</v>
      </c>
      <c r="I2893" s="16" t="s">
        <v>4158</v>
      </c>
      <c r="J2893" s="40">
        <v>0.13</v>
      </c>
      <c r="K2893" s="16">
        <v>3350800.73</v>
      </c>
      <c r="L2893" s="18">
        <v>4077914.77</v>
      </c>
      <c r="M2893" s="15" t="s">
        <v>94</v>
      </c>
      <c r="N2893" s="19">
        <v>45702.724999999999</v>
      </c>
    </row>
    <row r="2894" spans="1:14" x14ac:dyDescent="0.3">
      <c r="A2894" s="15" t="str">
        <f>VLOOKUP(C2894,销售员!A:D,3,0)</f>
        <v>福建</v>
      </c>
      <c r="B2894" s="15">
        <v>821836</v>
      </c>
      <c r="C2894" s="16" t="s">
        <v>226</v>
      </c>
      <c r="D2894" s="17" t="s">
        <v>517</v>
      </c>
      <c r="E2894" s="17" t="s">
        <v>4165</v>
      </c>
      <c r="F2894" s="16" t="s">
        <v>518</v>
      </c>
      <c r="G2894" s="16" t="s">
        <v>519</v>
      </c>
      <c r="H2894" s="16" t="s">
        <v>520</v>
      </c>
      <c r="I2894" s="16" t="s">
        <v>4159</v>
      </c>
      <c r="J2894" s="40">
        <v>0.13</v>
      </c>
      <c r="K2894" s="16">
        <v>502842.2</v>
      </c>
      <c r="M2894" s="15" t="s">
        <v>94</v>
      </c>
      <c r="N2894" s="19">
        <v>45702.724999999999</v>
      </c>
    </row>
    <row r="2895" spans="1:14" x14ac:dyDescent="0.3">
      <c r="A2895" s="15" t="str">
        <f>VLOOKUP(C2895,销售员!A:D,3,0)</f>
        <v>福建</v>
      </c>
      <c r="B2895" s="15">
        <v>821836</v>
      </c>
      <c r="C2895" s="16" t="s">
        <v>226</v>
      </c>
      <c r="D2895" s="17" t="s">
        <v>517</v>
      </c>
      <c r="E2895" s="17" t="s">
        <v>4165</v>
      </c>
      <c r="F2895" s="16" t="s">
        <v>518</v>
      </c>
      <c r="G2895" s="16" t="s">
        <v>519</v>
      </c>
      <c r="H2895" s="16" t="s">
        <v>520</v>
      </c>
      <c r="I2895" s="16" t="s">
        <v>4161</v>
      </c>
      <c r="J2895" s="40">
        <v>0.13</v>
      </c>
      <c r="K2895" s="16">
        <v>40764.71</v>
      </c>
      <c r="M2895" s="15" t="s">
        <v>94</v>
      </c>
      <c r="N2895" s="19">
        <v>45702.724999999999</v>
      </c>
    </row>
    <row r="2896" spans="1:14" x14ac:dyDescent="0.3">
      <c r="A2896" s="15" t="str">
        <f>VLOOKUP(C2896,销售员!A:D,3,0)</f>
        <v>福建</v>
      </c>
      <c r="B2896" s="15">
        <v>821836</v>
      </c>
      <c r="C2896" s="16" t="s">
        <v>226</v>
      </c>
      <c r="D2896" s="17" t="s">
        <v>517</v>
      </c>
      <c r="E2896" s="17" t="s">
        <v>4165</v>
      </c>
      <c r="F2896" s="16" t="s">
        <v>518</v>
      </c>
      <c r="G2896" s="16" t="s">
        <v>519</v>
      </c>
      <c r="H2896" s="16" t="s">
        <v>520</v>
      </c>
      <c r="I2896" s="16" t="s">
        <v>4160</v>
      </c>
      <c r="J2896" s="40">
        <v>0.13</v>
      </c>
      <c r="K2896" s="16">
        <v>0</v>
      </c>
      <c r="M2896" s="15" t="s">
        <v>94</v>
      </c>
      <c r="N2896" s="19">
        <v>45702.724999999999</v>
      </c>
    </row>
    <row r="2897" spans="1:14" x14ac:dyDescent="0.3">
      <c r="A2897" s="15" t="str">
        <f>VLOOKUP(C2897,销售员!A:D,3,0)</f>
        <v>湘桂琼</v>
      </c>
      <c r="B2897" s="15">
        <v>821870</v>
      </c>
      <c r="C2897" s="16" t="s">
        <v>969</v>
      </c>
      <c r="D2897" s="17" t="s">
        <v>3063</v>
      </c>
      <c r="E2897" s="17" t="s">
        <v>4165</v>
      </c>
      <c r="F2897" s="16" t="s">
        <v>971</v>
      </c>
      <c r="G2897" s="16" t="s">
        <v>3064</v>
      </c>
      <c r="H2897" s="16" t="s">
        <v>3065</v>
      </c>
      <c r="I2897" s="16" t="s">
        <v>4158</v>
      </c>
      <c r="J2897" s="40">
        <v>0.13</v>
      </c>
      <c r="K2897" s="16">
        <v>25204.31</v>
      </c>
      <c r="L2897" s="18">
        <v>27146.76</v>
      </c>
      <c r="M2897" s="15" t="s">
        <v>83</v>
      </c>
      <c r="N2897" s="19">
        <v>45702.7344675926</v>
      </c>
    </row>
    <row r="2898" spans="1:14" x14ac:dyDescent="0.3">
      <c r="A2898" s="15" t="str">
        <f>VLOOKUP(C2898,销售员!A:D,3,0)</f>
        <v>湘桂琼</v>
      </c>
      <c r="B2898" s="15">
        <v>821870</v>
      </c>
      <c r="C2898" s="16" t="s">
        <v>969</v>
      </c>
      <c r="D2898" s="17" t="s">
        <v>3063</v>
      </c>
      <c r="E2898" s="17" t="s">
        <v>4165</v>
      </c>
      <c r="F2898" s="16" t="s">
        <v>971</v>
      </c>
      <c r="G2898" s="16" t="s">
        <v>3064</v>
      </c>
      <c r="H2898" s="16" t="s">
        <v>3065</v>
      </c>
      <c r="I2898" s="16" t="s">
        <v>4159</v>
      </c>
      <c r="J2898" s="40">
        <v>0.13</v>
      </c>
      <c r="K2898" s="16">
        <v>0</v>
      </c>
      <c r="M2898" s="15" t="s">
        <v>83</v>
      </c>
      <c r="N2898" s="19">
        <v>45702.7344675926</v>
      </c>
    </row>
    <row r="2899" spans="1:14" x14ac:dyDescent="0.3">
      <c r="A2899" s="15" t="str">
        <f>VLOOKUP(C2899,销售员!A:D,3,0)</f>
        <v>湘桂琼</v>
      </c>
      <c r="B2899" s="15">
        <v>821870</v>
      </c>
      <c r="C2899" s="16" t="s">
        <v>969</v>
      </c>
      <c r="D2899" s="17" t="s">
        <v>3063</v>
      </c>
      <c r="E2899" s="17" t="s">
        <v>4165</v>
      </c>
      <c r="F2899" s="16" t="s">
        <v>971</v>
      </c>
      <c r="G2899" s="16" t="s">
        <v>3064</v>
      </c>
      <c r="H2899" s="16" t="s">
        <v>3065</v>
      </c>
      <c r="I2899" s="16" t="s">
        <v>4161</v>
      </c>
      <c r="J2899" s="40">
        <v>0.13</v>
      </c>
      <c r="K2899" s="16">
        <v>337.08</v>
      </c>
      <c r="M2899" s="15" t="s">
        <v>83</v>
      </c>
      <c r="N2899" s="19">
        <v>45702.7344675926</v>
      </c>
    </row>
    <row r="2900" spans="1:14" x14ac:dyDescent="0.3">
      <c r="A2900" s="15" t="str">
        <f>VLOOKUP(C2900,销售员!A:D,3,0)</f>
        <v>湘桂琼</v>
      </c>
      <c r="B2900" s="15">
        <v>821870</v>
      </c>
      <c r="C2900" s="16" t="s">
        <v>969</v>
      </c>
      <c r="D2900" s="17" t="s">
        <v>3063</v>
      </c>
      <c r="E2900" s="17" t="s">
        <v>4165</v>
      </c>
      <c r="F2900" s="16" t="s">
        <v>971</v>
      </c>
      <c r="G2900" s="16" t="s">
        <v>3064</v>
      </c>
      <c r="H2900" s="16" t="s">
        <v>3065</v>
      </c>
      <c r="I2900" s="16" t="s">
        <v>4160</v>
      </c>
      <c r="J2900" s="40">
        <v>0.13</v>
      </c>
      <c r="K2900" s="16">
        <v>383.76</v>
      </c>
      <c r="M2900" s="15" t="s">
        <v>83</v>
      </c>
      <c r="N2900" s="19">
        <v>45702.7344675926</v>
      </c>
    </row>
    <row r="2901" spans="1:14" x14ac:dyDescent="0.3">
      <c r="A2901" s="15" t="str">
        <f>VLOOKUP(C2901,销售员!A:D,3,0)</f>
        <v>广深</v>
      </c>
      <c r="B2901" s="15">
        <v>821889</v>
      </c>
      <c r="C2901" s="16" t="s">
        <v>843</v>
      </c>
      <c r="D2901" s="17" t="s">
        <v>3129</v>
      </c>
      <c r="E2901" s="17" t="s">
        <v>4165</v>
      </c>
      <c r="F2901" s="16" t="s">
        <v>3130</v>
      </c>
      <c r="G2901" s="16" t="s">
        <v>3131</v>
      </c>
      <c r="H2901" s="16" t="s">
        <v>3132</v>
      </c>
      <c r="I2901" s="16" t="s">
        <v>4158</v>
      </c>
      <c r="J2901" s="40">
        <v>0.13</v>
      </c>
      <c r="K2901" s="16">
        <v>36121.919999999998</v>
      </c>
      <c r="L2901" s="18">
        <v>38976</v>
      </c>
      <c r="M2901" s="15" t="s">
        <v>94</v>
      </c>
      <c r="N2901" s="19">
        <v>45705.414224537002</v>
      </c>
    </row>
    <row r="2902" spans="1:14" x14ac:dyDescent="0.3">
      <c r="A2902" s="15" t="str">
        <f>VLOOKUP(C2902,销售员!A:D,3,0)</f>
        <v>广深</v>
      </c>
      <c r="B2902" s="15">
        <v>821889</v>
      </c>
      <c r="C2902" s="16" t="s">
        <v>843</v>
      </c>
      <c r="D2902" s="17" t="s">
        <v>3129</v>
      </c>
      <c r="E2902" s="17" t="s">
        <v>4165</v>
      </c>
      <c r="F2902" s="16" t="s">
        <v>3130</v>
      </c>
      <c r="G2902" s="16" t="s">
        <v>3131</v>
      </c>
      <c r="H2902" s="16" t="s">
        <v>3132</v>
      </c>
      <c r="I2902" s="16" t="s">
        <v>4159</v>
      </c>
      <c r="J2902" s="40">
        <v>0.13</v>
      </c>
      <c r="K2902" s="16">
        <v>541.83000000000004</v>
      </c>
      <c r="M2902" s="15" t="s">
        <v>94</v>
      </c>
      <c r="N2902" s="19">
        <v>45705.414224537002</v>
      </c>
    </row>
    <row r="2903" spans="1:14" x14ac:dyDescent="0.3">
      <c r="A2903" s="15" t="str">
        <f>VLOOKUP(C2903,销售员!A:D,3,0)</f>
        <v>广深</v>
      </c>
      <c r="B2903" s="15">
        <v>821889</v>
      </c>
      <c r="C2903" s="16" t="s">
        <v>843</v>
      </c>
      <c r="D2903" s="17" t="s">
        <v>3129</v>
      </c>
      <c r="E2903" s="17" t="s">
        <v>4165</v>
      </c>
      <c r="F2903" s="16" t="s">
        <v>3130</v>
      </c>
      <c r="G2903" s="16" t="s">
        <v>3131</v>
      </c>
      <c r="H2903" s="16" t="s">
        <v>3132</v>
      </c>
      <c r="I2903" s="16" t="s">
        <v>4161</v>
      </c>
      <c r="J2903" s="40">
        <v>0.13</v>
      </c>
      <c r="K2903" s="16">
        <v>0</v>
      </c>
      <c r="M2903" s="15" t="s">
        <v>94</v>
      </c>
      <c r="N2903" s="19">
        <v>45705.414224537002</v>
      </c>
    </row>
    <row r="2904" spans="1:14" x14ac:dyDescent="0.3">
      <c r="A2904" s="15" t="str">
        <f>VLOOKUP(C2904,销售员!A:D,3,0)</f>
        <v>广深</v>
      </c>
      <c r="B2904" s="15">
        <v>821889</v>
      </c>
      <c r="C2904" s="16" t="s">
        <v>843</v>
      </c>
      <c r="D2904" s="17" t="s">
        <v>3129</v>
      </c>
      <c r="E2904" s="17" t="s">
        <v>4165</v>
      </c>
      <c r="F2904" s="16" t="s">
        <v>3130</v>
      </c>
      <c r="G2904" s="16" t="s">
        <v>3131</v>
      </c>
      <c r="H2904" s="16" t="s">
        <v>3132</v>
      </c>
      <c r="I2904" s="16" t="s">
        <v>4160</v>
      </c>
      <c r="J2904" s="40">
        <v>0.13</v>
      </c>
      <c r="K2904" s="16">
        <v>558.33000000000004</v>
      </c>
      <c r="M2904" s="15" t="s">
        <v>94</v>
      </c>
      <c r="N2904" s="19">
        <v>45705.414224537002</v>
      </c>
    </row>
    <row r="2905" spans="1:14" x14ac:dyDescent="0.3">
      <c r="A2905" s="15" t="str">
        <f>VLOOKUP(C2905,销售员!A:D,3,0)</f>
        <v>鄂赣</v>
      </c>
      <c r="B2905" s="15">
        <v>821907</v>
      </c>
      <c r="C2905" s="16" t="s">
        <v>121</v>
      </c>
      <c r="D2905" s="17" t="s">
        <v>3134</v>
      </c>
      <c r="E2905" s="17" t="s">
        <v>4165</v>
      </c>
      <c r="F2905" s="16" t="s">
        <v>699</v>
      </c>
      <c r="G2905" s="16" t="s">
        <v>3135</v>
      </c>
      <c r="H2905" s="16" t="s">
        <v>3136</v>
      </c>
      <c r="I2905" s="16" t="s">
        <v>4158</v>
      </c>
      <c r="J2905" s="40">
        <v>0.13</v>
      </c>
      <c r="K2905" s="16">
        <v>17872.59</v>
      </c>
      <c r="L2905" s="18">
        <v>22130</v>
      </c>
      <c r="M2905" s="15" t="s">
        <v>1262</v>
      </c>
      <c r="N2905" s="19">
        <v>45705.447349536997</v>
      </c>
    </row>
    <row r="2906" spans="1:14" x14ac:dyDescent="0.3">
      <c r="A2906" s="15" t="str">
        <f>VLOOKUP(C2906,销售员!A:D,3,0)</f>
        <v>鄂赣</v>
      </c>
      <c r="B2906" s="15">
        <v>821907</v>
      </c>
      <c r="C2906" s="16" t="s">
        <v>121</v>
      </c>
      <c r="D2906" s="17" t="s">
        <v>3134</v>
      </c>
      <c r="E2906" s="17" t="s">
        <v>4165</v>
      </c>
      <c r="F2906" s="16" t="s">
        <v>699</v>
      </c>
      <c r="G2906" s="16" t="s">
        <v>3135</v>
      </c>
      <c r="H2906" s="16" t="s">
        <v>3136</v>
      </c>
      <c r="I2906" s="16" t="s">
        <v>4159</v>
      </c>
      <c r="J2906" s="40">
        <v>0.13</v>
      </c>
      <c r="K2906" s="16">
        <v>2709.1</v>
      </c>
      <c r="M2906" s="15" t="s">
        <v>1262</v>
      </c>
      <c r="N2906" s="19">
        <v>45705.447349536997</v>
      </c>
    </row>
    <row r="2907" spans="1:14" x14ac:dyDescent="0.3">
      <c r="A2907" s="15" t="str">
        <f>VLOOKUP(C2907,销售员!A:D,3,0)</f>
        <v>鄂赣</v>
      </c>
      <c r="B2907" s="15">
        <v>821907</v>
      </c>
      <c r="C2907" s="16" t="s">
        <v>121</v>
      </c>
      <c r="D2907" s="17" t="s">
        <v>3134</v>
      </c>
      <c r="E2907" s="17" t="s">
        <v>4165</v>
      </c>
      <c r="F2907" s="16" t="s">
        <v>699</v>
      </c>
      <c r="G2907" s="16" t="s">
        <v>3135</v>
      </c>
      <c r="H2907" s="16" t="s">
        <v>3136</v>
      </c>
      <c r="I2907" s="16" t="s">
        <v>4161</v>
      </c>
      <c r="J2907" s="40">
        <v>0.13</v>
      </c>
      <c r="K2907" s="16">
        <v>238.99</v>
      </c>
      <c r="M2907" s="15" t="s">
        <v>1262</v>
      </c>
      <c r="N2907" s="19">
        <v>45705.447349536997</v>
      </c>
    </row>
    <row r="2908" spans="1:14" x14ac:dyDescent="0.3">
      <c r="A2908" s="15" t="str">
        <f>VLOOKUP(C2908,销售员!A:D,3,0)</f>
        <v>鄂赣</v>
      </c>
      <c r="B2908" s="15">
        <v>821907</v>
      </c>
      <c r="C2908" s="16" t="s">
        <v>121</v>
      </c>
      <c r="D2908" s="17" t="s">
        <v>3134</v>
      </c>
      <c r="E2908" s="17" t="s">
        <v>4165</v>
      </c>
      <c r="F2908" s="16" t="s">
        <v>699</v>
      </c>
      <c r="G2908" s="16" t="s">
        <v>3135</v>
      </c>
      <c r="H2908" s="16" t="s">
        <v>3136</v>
      </c>
      <c r="I2908" s="16" t="s">
        <v>4160</v>
      </c>
      <c r="J2908" s="40">
        <v>0.13</v>
      </c>
      <c r="K2908" s="16">
        <v>313.47000000000003</v>
      </c>
      <c r="M2908" s="15" t="s">
        <v>1262</v>
      </c>
      <c r="N2908" s="19">
        <v>45705.447349536997</v>
      </c>
    </row>
    <row r="2909" spans="1:14" x14ac:dyDescent="0.3">
      <c r="A2909" s="15" t="str">
        <f>VLOOKUP(C2909,销售员!A:D,3,0)</f>
        <v>行业业务</v>
      </c>
      <c r="B2909" s="15">
        <v>821914</v>
      </c>
      <c r="C2909" s="16" t="s">
        <v>85</v>
      </c>
      <c r="D2909" s="17" t="s">
        <v>3137</v>
      </c>
      <c r="E2909" s="17" t="s">
        <v>4165</v>
      </c>
      <c r="F2909" s="16" t="s">
        <v>87</v>
      </c>
      <c r="G2909" s="16" t="s">
        <v>3138</v>
      </c>
      <c r="H2909" s="16" t="s">
        <v>3139</v>
      </c>
      <c r="I2909" s="16" t="s">
        <v>4158</v>
      </c>
      <c r="J2909" s="40">
        <v>0.13</v>
      </c>
      <c r="K2909" s="16">
        <v>35339.269999999997</v>
      </c>
      <c r="L2909" s="18">
        <v>50000</v>
      </c>
      <c r="M2909" s="15" t="s">
        <v>105</v>
      </c>
      <c r="N2909" s="19">
        <v>45705.4600347222</v>
      </c>
    </row>
    <row r="2910" spans="1:14" x14ac:dyDescent="0.3">
      <c r="A2910" s="15" t="str">
        <f>VLOOKUP(C2910,销售员!A:D,3,0)</f>
        <v>行业业务</v>
      </c>
      <c r="B2910" s="15">
        <v>821914</v>
      </c>
      <c r="C2910" s="16" t="s">
        <v>85</v>
      </c>
      <c r="D2910" s="17" t="s">
        <v>3137</v>
      </c>
      <c r="E2910" s="17" t="s">
        <v>4165</v>
      </c>
      <c r="F2910" s="16" t="s">
        <v>87</v>
      </c>
      <c r="G2910" s="16" t="s">
        <v>3138</v>
      </c>
      <c r="H2910" s="16" t="s">
        <v>3139</v>
      </c>
      <c r="I2910" s="16" t="s">
        <v>4159</v>
      </c>
      <c r="J2910" s="40">
        <v>0.13</v>
      </c>
      <c r="K2910" s="16">
        <v>11319.7</v>
      </c>
      <c r="M2910" s="15" t="s">
        <v>105</v>
      </c>
      <c r="N2910" s="19">
        <v>45705.4600347222</v>
      </c>
    </row>
    <row r="2911" spans="1:14" x14ac:dyDescent="0.3">
      <c r="A2911" s="15" t="str">
        <f>VLOOKUP(C2911,销售员!A:D,3,0)</f>
        <v>行业业务</v>
      </c>
      <c r="B2911" s="15">
        <v>821914</v>
      </c>
      <c r="C2911" s="16" t="s">
        <v>85</v>
      </c>
      <c r="D2911" s="17" t="s">
        <v>3137</v>
      </c>
      <c r="E2911" s="17" t="s">
        <v>4165</v>
      </c>
      <c r="F2911" s="16" t="s">
        <v>87</v>
      </c>
      <c r="G2911" s="16" t="s">
        <v>3138</v>
      </c>
      <c r="H2911" s="16" t="s">
        <v>3139</v>
      </c>
      <c r="I2911" s="16" t="s">
        <v>4161</v>
      </c>
      <c r="J2911" s="40">
        <v>0.13</v>
      </c>
      <c r="K2911" s="16">
        <v>380.48</v>
      </c>
      <c r="M2911" s="15" t="s">
        <v>105</v>
      </c>
      <c r="N2911" s="19">
        <v>45705.4600347222</v>
      </c>
    </row>
    <row r="2912" spans="1:14" x14ac:dyDescent="0.3">
      <c r="A2912" s="15" t="str">
        <f>VLOOKUP(C2912,销售员!A:D,3,0)</f>
        <v>行业业务</v>
      </c>
      <c r="B2912" s="15">
        <v>821914</v>
      </c>
      <c r="C2912" s="16" t="s">
        <v>85</v>
      </c>
      <c r="D2912" s="17" t="s">
        <v>3137</v>
      </c>
      <c r="E2912" s="17" t="s">
        <v>4165</v>
      </c>
      <c r="F2912" s="16" t="s">
        <v>87</v>
      </c>
      <c r="G2912" s="16" t="s">
        <v>3138</v>
      </c>
      <c r="H2912" s="16" t="s">
        <v>3139</v>
      </c>
      <c r="I2912" s="16" t="s">
        <v>4160</v>
      </c>
      <c r="J2912" s="40">
        <v>0.13</v>
      </c>
      <c r="K2912" s="16">
        <v>710.55</v>
      </c>
      <c r="M2912" s="15" t="s">
        <v>105</v>
      </c>
      <c r="N2912" s="19">
        <v>45705.4600347222</v>
      </c>
    </row>
    <row r="2913" spans="1:14" x14ac:dyDescent="0.3">
      <c r="A2913" s="15" t="str">
        <f>VLOOKUP(C2913,销售员!A:D,3,0)</f>
        <v>黑吉辽</v>
      </c>
      <c r="B2913" s="15">
        <v>821902</v>
      </c>
      <c r="C2913" s="16" t="s">
        <v>1673</v>
      </c>
      <c r="D2913" s="17" t="s">
        <v>3140</v>
      </c>
      <c r="E2913" s="17" t="s">
        <v>4165</v>
      </c>
      <c r="F2913" s="16" t="s">
        <v>3141</v>
      </c>
      <c r="G2913" s="16" t="s">
        <v>3142</v>
      </c>
      <c r="H2913" s="16" t="s">
        <v>3143</v>
      </c>
      <c r="I2913" s="16" t="s">
        <v>4158</v>
      </c>
      <c r="J2913" s="40">
        <v>0.13</v>
      </c>
      <c r="K2913" s="16">
        <v>633349.5</v>
      </c>
      <c r="L2913" s="18">
        <v>695653.58</v>
      </c>
      <c r="M2913" s="15" t="s">
        <v>127</v>
      </c>
      <c r="N2913" s="19">
        <v>45705.4608449074</v>
      </c>
    </row>
    <row r="2914" spans="1:14" x14ac:dyDescent="0.3">
      <c r="A2914" s="15" t="str">
        <f>VLOOKUP(C2914,销售员!A:D,3,0)</f>
        <v>黑吉辽</v>
      </c>
      <c r="B2914" s="15">
        <v>821902</v>
      </c>
      <c r="C2914" s="16" t="s">
        <v>1673</v>
      </c>
      <c r="D2914" s="17" t="s">
        <v>3140</v>
      </c>
      <c r="E2914" s="17" t="s">
        <v>4165</v>
      </c>
      <c r="F2914" s="16" t="s">
        <v>3141</v>
      </c>
      <c r="G2914" s="16" t="s">
        <v>3142</v>
      </c>
      <c r="H2914" s="16" t="s">
        <v>3143</v>
      </c>
      <c r="I2914" s="16" t="s">
        <v>4159</v>
      </c>
      <c r="J2914" s="40">
        <v>0.13</v>
      </c>
      <c r="K2914" s="16">
        <v>12831.04</v>
      </c>
      <c r="M2914" s="15" t="s">
        <v>127</v>
      </c>
      <c r="N2914" s="19">
        <v>45705.4608449074</v>
      </c>
    </row>
    <row r="2915" spans="1:14" x14ac:dyDescent="0.3">
      <c r="A2915" s="15" t="str">
        <f>VLOOKUP(C2915,销售员!A:D,3,0)</f>
        <v>黑吉辽</v>
      </c>
      <c r="B2915" s="15">
        <v>821902</v>
      </c>
      <c r="C2915" s="16" t="s">
        <v>1673</v>
      </c>
      <c r="D2915" s="17" t="s">
        <v>3140</v>
      </c>
      <c r="E2915" s="17" t="s">
        <v>4165</v>
      </c>
      <c r="F2915" s="16" t="s">
        <v>3141</v>
      </c>
      <c r="G2915" s="16" t="s">
        <v>3142</v>
      </c>
      <c r="H2915" s="16" t="s">
        <v>3143</v>
      </c>
      <c r="I2915" s="16" t="s">
        <v>4161</v>
      </c>
      <c r="J2915" s="40">
        <v>0.13</v>
      </c>
      <c r="K2915" s="16">
        <v>8328.73</v>
      </c>
      <c r="M2915" s="15" t="s">
        <v>127</v>
      </c>
      <c r="N2915" s="19">
        <v>45705.4608449074</v>
      </c>
    </row>
    <row r="2916" spans="1:14" x14ac:dyDescent="0.3">
      <c r="A2916" s="15" t="str">
        <f>VLOOKUP(C2916,销售员!A:D,3,0)</f>
        <v>黑吉辽</v>
      </c>
      <c r="B2916" s="15">
        <v>821902</v>
      </c>
      <c r="C2916" s="16" t="s">
        <v>1673</v>
      </c>
      <c r="D2916" s="17" t="s">
        <v>3140</v>
      </c>
      <c r="E2916" s="17" t="s">
        <v>4165</v>
      </c>
      <c r="F2916" s="16" t="s">
        <v>3141</v>
      </c>
      <c r="G2916" s="16" t="s">
        <v>3142</v>
      </c>
      <c r="H2916" s="16" t="s">
        <v>3143</v>
      </c>
      <c r="I2916" s="16" t="s">
        <v>4160</v>
      </c>
      <c r="J2916" s="40">
        <v>0.13</v>
      </c>
      <c r="K2916" s="16">
        <v>9840.08</v>
      </c>
      <c r="M2916" s="15" t="s">
        <v>127</v>
      </c>
      <c r="N2916" s="19">
        <v>45705.4608449074</v>
      </c>
    </row>
    <row r="2917" spans="1:14" x14ac:dyDescent="0.3">
      <c r="A2917" s="15" t="str">
        <f>VLOOKUP(C2917,销售员!A:D,3,0)</f>
        <v>黑吉辽</v>
      </c>
      <c r="B2917" s="15">
        <v>821902</v>
      </c>
      <c r="C2917" s="16" t="s">
        <v>1673</v>
      </c>
      <c r="D2917" s="17" t="s">
        <v>3140</v>
      </c>
      <c r="E2917" s="17" t="s">
        <v>4165</v>
      </c>
      <c r="F2917" s="16" t="s">
        <v>3141</v>
      </c>
      <c r="G2917" s="16" t="s">
        <v>3142</v>
      </c>
      <c r="H2917" s="16" t="s">
        <v>3143</v>
      </c>
      <c r="I2917" s="16" t="s">
        <v>4158</v>
      </c>
      <c r="J2917" s="40">
        <v>0.13</v>
      </c>
      <c r="K2917" s="16">
        <v>633349.5</v>
      </c>
      <c r="L2917" s="18">
        <v>695653.58</v>
      </c>
      <c r="M2917" s="15" t="s">
        <v>127</v>
      </c>
      <c r="N2917" s="19">
        <v>45705.4678935185</v>
      </c>
    </row>
    <row r="2918" spans="1:14" x14ac:dyDescent="0.3">
      <c r="A2918" s="15" t="str">
        <f>VLOOKUP(C2918,销售员!A:D,3,0)</f>
        <v>黑吉辽</v>
      </c>
      <c r="B2918" s="15">
        <v>821902</v>
      </c>
      <c r="C2918" s="16" t="s">
        <v>1673</v>
      </c>
      <c r="D2918" s="17" t="s">
        <v>3140</v>
      </c>
      <c r="E2918" s="17" t="s">
        <v>4165</v>
      </c>
      <c r="F2918" s="16" t="s">
        <v>3141</v>
      </c>
      <c r="G2918" s="16" t="s">
        <v>3142</v>
      </c>
      <c r="H2918" s="16" t="s">
        <v>3143</v>
      </c>
      <c r="I2918" s="16" t="s">
        <v>4159</v>
      </c>
      <c r="J2918" s="40">
        <v>0.13</v>
      </c>
      <c r="K2918" s="16">
        <v>12831.04</v>
      </c>
      <c r="M2918" s="15" t="s">
        <v>127</v>
      </c>
      <c r="N2918" s="19">
        <v>45705.4678935185</v>
      </c>
    </row>
    <row r="2919" spans="1:14" x14ac:dyDescent="0.3">
      <c r="A2919" s="15" t="str">
        <f>VLOOKUP(C2919,销售员!A:D,3,0)</f>
        <v>黑吉辽</v>
      </c>
      <c r="B2919" s="15">
        <v>821902</v>
      </c>
      <c r="C2919" s="16" t="s">
        <v>1673</v>
      </c>
      <c r="D2919" s="17" t="s">
        <v>3140</v>
      </c>
      <c r="E2919" s="17" t="s">
        <v>4165</v>
      </c>
      <c r="F2919" s="16" t="s">
        <v>3141</v>
      </c>
      <c r="G2919" s="16" t="s">
        <v>3142</v>
      </c>
      <c r="H2919" s="16" t="s">
        <v>3143</v>
      </c>
      <c r="I2919" s="16" t="s">
        <v>4161</v>
      </c>
      <c r="J2919" s="40">
        <v>0.13</v>
      </c>
      <c r="K2919" s="16">
        <v>8328.73</v>
      </c>
      <c r="M2919" s="15" t="s">
        <v>127</v>
      </c>
      <c r="N2919" s="19">
        <v>45705.4678935185</v>
      </c>
    </row>
    <row r="2920" spans="1:14" x14ac:dyDescent="0.3">
      <c r="A2920" s="15" t="str">
        <f>VLOOKUP(C2920,销售员!A:D,3,0)</f>
        <v>黑吉辽</v>
      </c>
      <c r="B2920" s="15">
        <v>821902</v>
      </c>
      <c r="C2920" s="16" t="s">
        <v>1673</v>
      </c>
      <c r="D2920" s="17" t="s">
        <v>3140</v>
      </c>
      <c r="E2920" s="17" t="s">
        <v>4165</v>
      </c>
      <c r="F2920" s="16" t="s">
        <v>3141</v>
      </c>
      <c r="G2920" s="16" t="s">
        <v>3142</v>
      </c>
      <c r="H2920" s="16" t="s">
        <v>3143</v>
      </c>
      <c r="I2920" s="16" t="s">
        <v>4160</v>
      </c>
      <c r="J2920" s="40">
        <v>0.13</v>
      </c>
      <c r="K2920" s="16">
        <v>9840.08</v>
      </c>
      <c r="M2920" s="15" t="s">
        <v>127</v>
      </c>
      <c r="N2920" s="19">
        <v>45705.4678935185</v>
      </c>
    </row>
    <row r="2921" spans="1:14" x14ac:dyDescent="0.3">
      <c r="A2921" s="15" t="str">
        <f>VLOOKUP(C2921,销售员!A:D,3,0)</f>
        <v>黑吉辽</v>
      </c>
      <c r="B2921" s="15">
        <v>821920</v>
      </c>
      <c r="C2921" s="16" t="s">
        <v>214</v>
      </c>
      <c r="D2921" s="17" t="s">
        <v>3147</v>
      </c>
      <c r="E2921" s="17" t="s">
        <v>4171</v>
      </c>
      <c r="F2921" s="16" t="s">
        <v>216</v>
      </c>
      <c r="G2921" s="16" t="s">
        <v>3148</v>
      </c>
      <c r="H2921" s="16" t="s">
        <v>3149</v>
      </c>
      <c r="I2921" s="16" t="s">
        <v>4158</v>
      </c>
      <c r="J2921" s="40">
        <v>0.13</v>
      </c>
      <c r="K2921" s="16">
        <v>124.2</v>
      </c>
      <c r="L2921" s="18">
        <v>130</v>
      </c>
      <c r="M2921" s="15" t="s">
        <v>127</v>
      </c>
      <c r="N2921" s="19">
        <v>45705.469861111102</v>
      </c>
    </row>
    <row r="2922" spans="1:14" x14ac:dyDescent="0.3">
      <c r="A2922" s="15" t="str">
        <f>VLOOKUP(C2922,销售员!A:D,3,0)</f>
        <v>黑吉辽</v>
      </c>
      <c r="B2922" s="15">
        <v>821920</v>
      </c>
      <c r="C2922" s="16" t="s">
        <v>214</v>
      </c>
      <c r="D2922" s="17" t="s">
        <v>3147</v>
      </c>
      <c r="E2922" s="17" t="s">
        <v>4171</v>
      </c>
      <c r="F2922" s="16" t="s">
        <v>216</v>
      </c>
      <c r="G2922" s="16" t="s">
        <v>3148</v>
      </c>
      <c r="H2922" s="16" t="s">
        <v>3149</v>
      </c>
      <c r="I2922" s="16" t="s">
        <v>4159</v>
      </c>
      <c r="J2922" s="40">
        <v>0.13</v>
      </c>
      <c r="K2922" s="16">
        <v>0</v>
      </c>
      <c r="M2922" s="15" t="s">
        <v>127</v>
      </c>
      <c r="N2922" s="19">
        <v>45705.469861111102</v>
      </c>
    </row>
    <row r="2923" spans="1:14" x14ac:dyDescent="0.3">
      <c r="A2923" s="15" t="str">
        <f>VLOOKUP(C2923,销售员!A:D,3,0)</f>
        <v>黑吉辽</v>
      </c>
      <c r="B2923" s="15">
        <v>821920</v>
      </c>
      <c r="C2923" s="16" t="s">
        <v>214</v>
      </c>
      <c r="D2923" s="17" t="s">
        <v>3147</v>
      </c>
      <c r="E2923" s="17" t="s">
        <v>4171</v>
      </c>
      <c r="F2923" s="16" t="s">
        <v>216</v>
      </c>
      <c r="G2923" s="16" t="s">
        <v>3148</v>
      </c>
      <c r="H2923" s="16" t="s">
        <v>3149</v>
      </c>
      <c r="I2923" s="16" t="s">
        <v>4161</v>
      </c>
      <c r="J2923" s="40">
        <v>0.13</v>
      </c>
      <c r="K2923" s="16">
        <v>0</v>
      </c>
      <c r="M2923" s="15" t="s">
        <v>127</v>
      </c>
      <c r="N2923" s="19">
        <v>45705.469861111102</v>
      </c>
    </row>
    <row r="2924" spans="1:14" x14ac:dyDescent="0.3">
      <c r="A2924" s="15" t="str">
        <f>VLOOKUP(C2924,销售员!A:D,3,0)</f>
        <v>黑吉辽</v>
      </c>
      <c r="B2924" s="15">
        <v>821920</v>
      </c>
      <c r="C2924" s="16" t="s">
        <v>214</v>
      </c>
      <c r="D2924" s="17" t="s">
        <v>3147</v>
      </c>
      <c r="E2924" s="17" t="s">
        <v>4171</v>
      </c>
      <c r="F2924" s="16" t="s">
        <v>216</v>
      </c>
      <c r="G2924" s="16" t="s">
        <v>3148</v>
      </c>
      <c r="H2924" s="16" t="s">
        <v>3149</v>
      </c>
      <c r="I2924" s="16" t="s">
        <v>4160</v>
      </c>
      <c r="J2924" s="40">
        <v>0.13</v>
      </c>
      <c r="K2924" s="16">
        <v>1.9</v>
      </c>
      <c r="M2924" s="15" t="s">
        <v>127</v>
      </c>
      <c r="N2924" s="19">
        <v>45705.469861111102</v>
      </c>
    </row>
    <row r="2925" spans="1:14" x14ac:dyDescent="0.3">
      <c r="A2925" s="15" t="str">
        <f>VLOOKUP(C2925,销售员!A:D,3,0)</f>
        <v>云贵川渝</v>
      </c>
      <c r="B2925" s="15">
        <v>821944</v>
      </c>
      <c r="C2925" s="16" t="s">
        <v>68</v>
      </c>
      <c r="D2925" s="17" t="s">
        <v>3151</v>
      </c>
      <c r="E2925" s="17" t="s">
        <v>4165</v>
      </c>
      <c r="F2925" s="16" t="s">
        <v>852</v>
      </c>
      <c r="G2925" s="16" t="s">
        <v>3152</v>
      </c>
      <c r="H2925" s="16" t="s">
        <v>3153</v>
      </c>
      <c r="I2925" s="16" t="s">
        <v>4166</v>
      </c>
      <c r="J2925" s="40">
        <v>0.13</v>
      </c>
      <c r="K2925" s="16">
        <v>2665.56</v>
      </c>
      <c r="L2925" s="18">
        <v>2871</v>
      </c>
      <c r="M2925" s="15" t="s">
        <v>54</v>
      </c>
      <c r="N2925" s="19">
        <v>45705.582384259302</v>
      </c>
    </row>
    <row r="2926" spans="1:14" x14ac:dyDescent="0.3">
      <c r="A2926" s="15" t="str">
        <f>VLOOKUP(C2926,销售员!A:D,3,0)</f>
        <v>云贵川渝</v>
      </c>
      <c r="B2926" s="15">
        <v>821944</v>
      </c>
      <c r="C2926" s="16" t="s">
        <v>68</v>
      </c>
      <c r="D2926" s="17" t="s">
        <v>3151</v>
      </c>
      <c r="E2926" s="17" t="s">
        <v>4165</v>
      </c>
      <c r="F2926" s="16" t="s">
        <v>852</v>
      </c>
      <c r="G2926" s="16" t="s">
        <v>3152</v>
      </c>
      <c r="H2926" s="16" t="s">
        <v>3153</v>
      </c>
      <c r="I2926" s="16" t="s">
        <v>4167</v>
      </c>
      <c r="J2926" s="40">
        <v>0.13</v>
      </c>
      <c r="K2926" s="16">
        <v>0</v>
      </c>
      <c r="M2926" s="15" t="s">
        <v>54</v>
      </c>
      <c r="N2926" s="19">
        <v>45705.582384259302</v>
      </c>
    </row>
    <row r="2927" spans="1:14" x14ac:dyDescent="0.3">
      <c r="A2927" s="15" t="str">
        <f>VLOOKUP(C2927,销售员!A:D,3,0)</f>
        <v>云贵川渝</v>
      </c>
      <c r="B2927" s="15">
        <v>821944</v>
      </c>
      <c r="C2927" s="16" t="s">
        <v>68</v>
      </c>
      <c r="D2927" s="17" t="s">
        <v>3151</v>
      </c>
      <c r="E2927" s="17" t="s">
        <v>4165</v>
      </c>
      <c r="F2927" s="16" t="s">
        <v>852</v>
      </c>
      <c r="G2927" s="16" t="s">
        <v>3152</v>
      </c>
      <c r="H2927" s="16" t="s">
        <v>3153</v>
      </c>
      <c r="I2927" s="16" t="s">
        <v>4161</v>
      </c>
      <c r="J2927" s="40">
        <v>0.13</v>
      </c>
      <c r="K2927" s="16">
        <v>34.652279999999998</v>
      </c>
      <c r="M2927" s="15" t="s">
        <v>54</v>
      </c>
      <c r="N2927" s="19">
        <v>45705.582384259302</v>
      </c>
    </row>
    <row r="2928" spans="1:14" x14ac:dyDescent="0.3">
      <c r="A2928" s="15" t="str">
        <f>VLOOKUP(C2928,销售员!A:D,3,0)</f>
        <v>云贵川渝</v>
      </c>
      <c r="B2928" s="15">
        <v>821944</v>
      </c>
      <c r="C2928" s="16" t="s">
        <v>68</v>
      </c>
      <c r="D2928" s="17" t="s">
        <v>3151</v>
      </c>
      <c r="E2928" s="17" t="s">
        <v>4165</v>
      </c>
      <c r="F2928" s="16" t="s">
        <v>852</v>
      </c>
      <c r="G2928" s="16" t="s">
        <v>3152</v>
      </c>
      <c r="H2928" s="16" t="s">
        <v>3153</v>
      </c>
      <c r="I2928" s="16" t="s">
        <v>4160</v>
      </c>
      <c r="J2928" s="40">
        <v>0.13</v>
      </c>
      <c r="K2928" s="16">
        <v>39.983400000000003</v>
      </c>
      <c r="M2928" s="15" t="s">
        <v>54</v>
      </c>
      <c r="N2928" s="19">
        <v>45705.582384259302</v>
      </c>
    </row>
    <row r="2929" spans="1:18" x14ac:dyDescent="0.3">
      <c r="A2929" s="15" t="str">
        <f>VLOOKUP(C2929,销售员!A:D,3,0)</f>
        <v>云贵川渝</v>
      </c>
      <c r="B2929" s="15">
        <v>821945</v>
      </c>
      <c r="C2929" s="16" t="s">
        <v>68</v>
      </c>
      <c r="D2929" s="17" t="s">
        <v>3155</v>
      </c>
      <c r="E2929" s="17" t="s">
        <v>4165</v>
      </c>
      <c r="F2929" s="16" t="s">
        <v>852</v>
      </c>
      <c r="G2929" s="16" t="s">
        <v>3156</v>
      </c>
      <c r="H2929" s="16" t="s">
        <v>3157</v>
      </c>
      <c r="I2929" s="16" t="s">
        <v>4166</v>
      </c>
      <c r="J2929" s="40">
        <v>0.13</v>
      </c>
      <c r="K2929" s="16">
        <v>26486.66</v>
      </c>
      <c r="L2929" s="18">
        <v>29758.5</v>
      </c>
      <c r="M2929" s="15" t="s">
        <v>54</v>
      </c>
      <c r="N2929" s="19">
        <v>45705.584282407399</v>
      </c>
      <c r="P2929" s="20" t="s">
        <v>4256</v>
      </c>
      <c r="Q2929" s="20" t="s">
        <v>4257</v>
      </c>
      <c r="R2929" s="20" t="s">
        <v>4258</v>
      </c>
    </row>
    <row r="2930" spans="1:18" x14ac:dyDescent="0.3">
      <c r="A2930" s="15" t="str">
        <f>VLOOKUP(C2930,销售员!A:D,3,0)</f>
        <v>云贵川渝</v>
      </c>
      <c r="B2930" s="15">
        <v>821945</v>
      </c>
      <c r="C2930" s="16" t="s">
        <v>68</v>
      </c>
      <c r="D2930" s="17" t="s">
        <v>3155</v>
      </c>
      <c r="E2930" s="17" t="s">
        <v>4165</v>
      </c>
      <c r="F2930" s="16" t="s">
        <v>852</v>
      </c>
      <c r="G2930" s="16" t="s">
        <v>3156</v>
      </c>
      <c r="H2930" s="16" t="s">
        <v>3157</v>
      </c>
      <c r="I2930" s="16" t="s">
        <v>4167</v>
      </c>
      <c r="J2930" s="40">
        <v>0.13</v>
      </c>
      <c r="K2930" s="16">
        <v>1185.26</v>
      </c>
      <c r="M2930" s="15" t="s">
        <v>54</v>
      </c>
      <c r="N2930" s="19">
        <v>45705.584282407399</v>
      </c>
      <c r="P2930" s="20" t="s">
        <v>4256</v>
      </c>
      <c r="Q2930" s="20" t="s">
        <v>4257</v>
      </c>
      <c r="R2930" s="20" t="s">
        <v>4258</v>
      </c>
    </row>
    <row r="2931" spans="1:18" x14ac:dyDescent="0.3">
      <c r="A2931" s="15" t="str">
        <f>VLOOKUP(C2931,销售员!A:D,3,0)</f>
        <v>云贵川渝</v>
      </c>
      <c r="B2931" s="15">
        <v>821945</v>
      </c>
      <c r="C2931" s="16" t="s">
        <v>68</v>
      </c>
      <c r="D2931" s="17" t="s">
        <v>3155</v>
      </c>
      <c r="E2931" s="17" t="s">
        <v>4165</v>
      </c>
      <c r="F2931" s="16" t="s">
        <v>852</v>
      </c>
      <c r="G2931" s="16" t="s">
        <v>3156</v>
      </c>
      <c r="H2931" s="16" t="s">
        <v>3157</v>
      </c>
      <c r="I2931" s="16" t="s">
        <v>4161</v>
      </c>
      <c r="J2931" s="40">
        <v>0.13</v>
      </c>
      <c r="K2931" s="16">
        <v>344.32657999999998</v>
      </c>
      <c r="M2931" s="15" t="s">
        <v>54</v>
      </c>
      <c r="N2931" s="19">
        <v>45705.584282407399</v>
      </c>
      <c r="P2931" s="20" t="s">
        <v>4256</v>
      </c>
      <c r="Q2931" s="20" t="s">
        <v>4257</v>
      </c>
      <c r="R2931" s="20" t="s">
        <v>4258</v>
      </c>
    </row>
    <row r="2932" spans="1:18" x14ac:dyDescent="0.3">
      <c r="A2932" s="15" t="str">
        <f>VLOOKUP(C2932,销售员!A:D,3,0)</f>
        <v>云贵川渝</v>
      </c>
      <c r="B2932" s="15">
        <v>821945</v>
      </c>
      <c r="C2932" s="16" t="s">
        <v>68</v>
      </c>
      <c r="D2932" s="17" t="s">
        <v>3155</v>
      </c>
      <c r="E2932" s="17" t="s">
        <v>4165</v>
      </c>
      <c r="F2932" s="16" t="s">
        <v>852</v>
      </c>
      <c r="G2932" s="16" t="s">
        <v>3156</v>
      </c>
      <c r="H2932" s="16" t="s">
        <v>3157</v>
      </c>
      <c r="I2932" s="16" t="s">
        <v>4160</v>
      </c>
      <c r="J2932" s="40">
        <v>0.13</v>
      </c>
      <c r="K2932" s="16">
        <v>415.0788</v>
      </c>
      <c r="M2932" s="15" t="s">
        <v>54</v>
      </c>
      <c r="N2932" s="19">
        <v>45705.584282407399</v>
      </c>
      <c r="P2932" s="20" t="s">
        <v>4256</v>
      </c>
      <c r="Q2932" s="20" t="s">
        <v>4257</v>
      </c>
      <c r="R2932" s="20" t="s">
        <v>4258</v>
      </c>
    </row>
    <row r="2933" spans="1:18" x14ac:dyDescent="0.3">
      <c r="A2933" s="15" t="str">
        <f>VLOOKUP(C2933,销售员!A:D,3,0)</f>
        <v>云贵川渝</v>
      </c>
      <c r="B2933" s="15">
        <v>821951</v>
      </c>
      <c r="C2933" s="16" t="s">
        <v>68</v>
      </c>
      <c r="D2933" s="17" t="s">
        <v>3159</v>
      </c>
      <c r="E2933" s="17" t="s">
        <v>4165</v>
      </c>
      <c r="F2933" s="16" t="s">
        <v>3160</v>
      </c>
      <c r="G2933" s="16" t="s">
        <v>3161</v>
      </c>
      <c r="H2933" s="16" t="s">
        <v>3162</v>
      </c>
      <c r="I2933" s="16" t="s">
        <v>4158</v>
      </c>
      <c r="J2933" s="40">
        <v>0.13</v>
      </c>
      <c r="K2933" s="16">
        <v>1965398.14</v>
      </c>
      <c r="L2933" s="18">
        <v>2390527.9900000002</v>
      </c>
      <c r="M2933" s="15" t="s">
        <v>54</v>
      </c>
      <c r="N2933" s="19">
        <v>45705.585543981499</v>
      </c>
      <c r="P2933" s="20" t="s">
        <v>4256</v>
      </c>
      <c r="Q2933" s="20" t="s">
        <v>4257</v>
      </c>
      <c r="R2933" s="20" t="s">
        <v>4258</v>
      </c>
    </row>
    <row r="2934" spans="1:18" x14ac:dyDescent="0.3">
      <c r="A2934" s="15" t="str">
        <f>VLOOKUP(C2934,销售员!A:D,3,0)</f>
        <v>云贵川渝</v>
      </c>
      <c r="B2934" s="15">
        <v>821951</v>
      </c>
      <c r="C2934" s="16" t="s">
        <v>68</v>
      </c>
      <c r="D2934" s="17" t="s">
        <v>3159</v>
      </c>
      <c r="E2934" s="17" t="s">
        <v>4165</v>
      </c>
      <c r="F2934" s="16" t="s">
        <v>3160</v>
      </c>
      <c r="G2934" s="16" t="s">
        <v>3161</v>
      </c>
      <c r="H2934" s="16" t="s">
        <v>3162</v>
      </c>
      <c r="I2934" s="16" t="s">
        <v>4159</v>
      </c>
      <c r="J2934" s="40">
        <v>0.13</v>
      </c>
      <c r="K2934" s="16">
        <v>259925.46</v>
      </c>
      <c r="M2934" s="15" t="s">
        <v>54</v>
      </c>
      <c r="N2934" s="19">
        <v>45705.585543981499</v>
      </c>
      <c r="P2934" s="20" t="s">
        <v>4256</v>
      </c>
      <c r="Q2934" s="20" t="s">
        <v>4257</v>
      </c>
      <c r="R2934" s="20" t="s">
        <v>4258</v>
      </c>
    </row>
    <row r="2935" spans="1:18" x14ac:dyDescent="0.3">
      <c r="A2935" s="15" t="str">
        <f>VLOOKUP(C2935,销售员!A:D,3,0)</f>
        <v>云贵川渝</v>
      </c>
      <c r="B2935" s="15">
        <v>821951</v>
      </c>
      <c r="C2935" s="16" t="s">
        <v>68</v>
      </c>
      <c r="D2935" s="17" t="s">
        <v>3159</v>
      </c>
      <c r="E2935" s="17" t="s">
        <v>4165</v>
      </c>
      <c r="F2935" s="16" t="s">
        <v>3160</v>
      </c>
      <c r="G2935" s="16" t="s">
        <v>3161</v>
      </c>
      <c r="H2935" s="16" t="s">
        <v>3162</v>
      </c>
      <c r="I2935" s="16" t="s">
        <v>4161</v>
      </c>
      <c r="J2935" s="40">
        <v>0.13</v>
      </c>
      <c r="K2935" s="16">
        <v>23742.25</v>
      </c>
      <c r="M2935" s="15" t="s">
        <v>54</v>
      </c>
      <c r="N2935" s="19">
        <v>45705.585543981499</v>
      </c>
      <c r="P2935" s="20" t="s">
        <v>4256</v>
      </c>
      <c r="Q2935" s="20" t="s">
        <v>4257</v>
      </c>
      <c r="R2935" s="20" t="s">
        <v>4258</v>
      </c>
    </row>
    <row r="2936" spans="1:18" x14ac:dyDescent="0.3">
      <c r="A2936" s="15" t="str">
        <f>VLOOKUP(C2936,销售员!A:D,3,0)</f>
        <v>云贵川渝</v>
      </c>
      <c r="B2936" s="15">
        <v>821951</v>
      </c>
      <c r="C2936" s="16" t="s">
        <v>68</v>
      </c>
      <c r="D2936" s="17" t="s">
        <v>3159</v>
      </c>
      <c r="E2936" s="17" t="s">
        <v>4165</v>
      </c>
      <c r="F2936" s="16" t="s">
        <v>3160</v>
      </c>
      <c r="G2936" s="16" t="s">
        <v>3161</v>
      </c>
      <c r="H2936" s="16" t="s">
        <v>3162</v>
      </c>
      <c r="I2936" s="16" t="s">
        <v>4160</v>
      </c>
      <c r="J2936" s="40">
        <v>0.13</v>
      </c>
      <c r="K2936" s="16">
        <v>33888.06</v>
      </c>
      <c r="M2936" s="15" t="s">
        <v>54</v>
      </c>
      <c r="N2936" s="19">
        <v>45705.585543981499</v>
      </c>
      <c r="P2936" s="20" t="s">
        <v>4256</v>
      </c>
      <c r="Q2936" s="20" t="s">
        <v>4257</v>
      </c>
      <c r="R2936" s="20" t="s">
        <v>4258</v>
      </c>
    </row>
    <row r="2937" spans="1:18" x14ac:dyDescent="0.3">
      <c r="A2937" s="15" t="str">
        <f>VLOOKUP(C2937,销售员!A:D,3,0)</f>
        <v>沪浙</v>
      </c>
      <c r="B2937" s="15">
        <v>821890</v>
      </c>
      <c r="C2937" s="16" t="s">
        <v>338</v>
      </c>
      <c r="D2937" s="17" t="s">
        <v>3165</v>
      </c>
      <c r="E2937" s="17" t="s">
        <v>4168</v>
      </c>
      <c r="F2937" s="16" t="s">
        <v>1074</v>
      </c>
      <c r="G2937" s="16" t="s">
        <v>3166</v>
      </c>
      <c r="H2937" s="16" t="s">
        <v>3167</v>
      </c>
      <c r="I2937" s="16" t="s">
        <v>4158</v>
      </c>
      <c r="J2937" s="40">
        <v>0.13</v>
      </c>
      <c r="K2937" s="16">
        <v>8355752.7300000004</v>
      </c>
      <c r="L2937" s="18">
        <v>8759150.2100000009</v>
      </c>
      <c r="M2937" s="15" t="s">
        <v>1262</v>
      </c>
      <c r="N2937" s="19">
        <v>45705.587546296301</v>
      </c>
      <c r="P2937" s="20" t="s">
        <v>4256</v>
      </c>
      <c r="Q2937" s="20" t="s">
        <v>4259</v>
      </c>
      <c r="R2937" s="20" t="s">
        <v>4260</v>
      </c>
    </row>
    <row r="2938" spans="1:18" x14ac:dyDescent="0.3">
      <c r="A2938" s="15" t="str">
        <f>VLOOKUP(C2938,销售员!A:D,3,0)</f>
        <v>沪浙</v>
      </c>
      <c r="B2938" s="15">
        <v>821890</v>
      </c>
      <c r="C2938" s="16" t="s">
        <v>338</v>
      </c>
      <c r="D2938" s="17" t="s">
        <v>3165</v>
      </c>
      <c r="E2938" s="17" t="s">
        <v>4168</v>
      </c>
      <c r="F2938" s="16" t="s">
        <v>1074</v>
      </c>
      <c r="G2938" s="16" t="s">
        <v>3166</v>
      </c>
      <c r="H2938" s="16" t="s">
        <v>3167</v>
      </c>
      <c r="I2938" s="16" t="s">
        <v>4159</v>
      </c>
      <c r="J2938" s="40">
        <v>0.13</v>
      </c>
      <c r="K2938" s="16">
        <v>0</v>
      </c>
      <c r="M2938" s="15" t="s">
        <v>1262</v>
      </c>
      <c r="N2938" s="19">
        <v>45705.587546296301</v>
      </c>
      <c r="P2938" s="20" t="s">
        <v>4256</v>
      </c>
      <c r="Q2938" s="20" t="s">
        <v>4259</v>
      </c>
      <c r="R2938" s="20" t="s">
        <v>4260</v>
      </c>
    </row>
    <row r="2939" spans="1:18" x14ac:dyDescent="0.3">
      <c r="A2939" s="15" t="str">
        <f>VLOOKUP(C2939,销售员!A:D,3,0)</f>
        <v>沪浙</v>
      </c>
      <c r="B2939" s="15">
        <v>821890</v>
      </c>
      <c r="C2939" s="16" t="s">
        <v>338</v>
      </c>
      <c r="D2939" s="17" t="s">
        <v>3165</v>
      </c>
      <c r="E2939" s="17" t="s">
        <v>4168</v>
      </c>
      <c r="F2939" s="16" t="s">
        <v>1074</v>
      </c>
      <c r="G2939" s="16" t="s">
        <v>3166</v>
      </c>
      <c r="H2939" s="16" t="s">
        <v>3167</v>
      </c>
      <c r="I2939" s="16" t="s">
        <v>4161</v>
      </c>
      <c r="J2939" s="40">
        <v>0.13</v>
      </c>
      <c r="K2939" s="16">
        <v>13352.59</v>
      </c>
      <c r="M2939" s="15" t="s">
        <v>1262</v>
      </c>
      <c r="N2939" s="19">
        <v>45705.587546296301</v>
      </c>
      <c r="P2939" s="20" t="s">
        <v>4256</v>
      </c>
      <c r="Q2939" s="20" t="s">
        <v>4259</v>
      </c>
      <c r="R2939" s="20" t="s">
        <v>4260</v>
      </c>
    </row>
    <row r="2940" spans="1:18" x14ac:dyDescent="0.3">
      <c r="A2940" s="15" t="str">
        <f>VLOOKUP(C2940,销售员!A:D,3,0)</f>
        <v>沪浙</v>
      </c>
      <c r="B2940" s="15">
        <v>821890</v>
      </c>
      <c r="C2940" s="16" t="s">
        <v>338</v>
      </c>
      <c r="D2940" s="17" t="s">
        <v>3165</v>
      </c>
      <c r="E2940" s="17" t="s">
        <v>4168</v>
      </c>
      <c r="F2940" s="16" t="s">
        <v>1074</v>
      </c>
      <c r="G2940" s="16" t="s">
        <v>3166</v>
      </c>
      <c r="H2940" s="16" t="s">
        <v>3167</v>
      </c>
      <c r="I2940" s="16" t="s">
        <v>4160</v>
      </c>
      <c r="J2940" s="40">
        <v>0.13</v>
      </c>
      <c r="K2940" s="16">
        <v>127244.86</v>
      </c>
      <c r="M2940" s="15" t="s">
        <v>1262</v>
      </c>
      <c r="N2940" s="19">
        <v>45705.587546296301</v>
      </c>
      <c r="P2940" s="20" t="s">
        <v>4256</v>
      </c>
      <c r="Q2940" s="20" t="s">
        <v>4259</v>
      </c>
      <c r="R2940" s="20" t="s">
        <v>4260</v>
      </c>
    </row>
    <row r="2941" spans="1:18" x14ac:dyDescent="0.3">
      <c r="A2941" s="15" t="str">
        <f>VLOOKUP(C2941,销售员!A:D,3,0)</f>
        <v>云贵川渝</v>
      </c>
      <c r="B2941" s="15">
        <v>821958</v>
      </c>
      <c r="C2941" s="16" t="s">
        <v>68</v>
      </c>
      <c r="D2941" s="17" t="s">
        <v>3170</v>
      </c>
      <c r="E2941" s="17" t="s">
        <v>4165</v>
      </c>
      <c r="F2941" s="16" t="s">
        <v>828</v>
      </c>
      <c r="G2941" s="16" t="s">
        <v>3171</v>
      </c>
      <c r="H2941" s="16" t="s">
        <v>3172</v>
      </c>
      <c r="I2941" s="16" t="s">
        <v>4158</v>
      </c>
      <c r="J2941" s="40">
        <v>0.13</v>
      </c>
      <c r="K2941" s="16">
        <v>1189794.68</v>
      </c>
      <c r="L2941" s="18">
        <v>1498612.82</v>
      </c>
      <c r="M2941" s="15" t="s">
        <v>54</v>
      </c>
      <c r="N2941" s="19">
        <v>45705.588344907403</v>
      </c>
      <c r="P2941" s="20" t="s">
        <v>4256</v>
      </c>
      <c r="Q2941" s="20" t="s">
        <v>4257</v>
      </c>
      <c r="R2941" s="20" t="s">
        <v>4258</v>
      </c>
    </row>
    <row r="2942" spans="1:18" x14ac:dyDescent="0.3">
      <c r="A2942" s="15" t="str">
        <f>VLOOKUP(C2942,销售员!A:D,3,0)</f>
        <v>云贵川渝</v>
      </c>
      <c r="B2942" s="15">
        <v>821958</v>
      </c>
      <c r="C2942" s="16" t="s">
        <v>68</v>
      </c>
      <c r="D2942" s="17" t="s">
        <v>3170</v>
      </c>
      <c r="E2942" s="17" t="s">
        <v>4165</v>
      </c>
      <c r="F2942" s="16" t="s">
        <v>828</v>
      </c>
      <c r="G2942" s="16" t="s">
        <v>3171</v>
      </c>
      <c r="H2942" s="16" t="s">
        <v>3172</v>
      </c>
      <c r="I2942" s="16" t="s">
        <v>4159</v>
      </c>
      <c r="J2942" s="40">
        <v>0.13</v>
      </c>
      <c r="K2942" s="16">
        <v>206248.67</v>
      </c>
      <c r="M2942" s="15" t="s">
        <v>54</v>
      </c>
      <c r="N2942" s="19">
        <v>45705.588344907403</v>
      </c>
      <c r="P2942" s="20" t="s">
        <v>4256</v>
      </c>
      <c r="Q2942" s="20" t="s">
        <v>4257</v>
      </c>
      <c r="R2942" s="20" t="s">
        <v>4258</v>
      </c>
    </row>
    <row r="2943" spans="1:18" x14ac:dyDescent="0.3">
      <c r="A2943" s="15" t="str">
        <f>VLOOKUP(C2943,销售员!A:D,3,0)</f>
        <v>云贵川渝</v>
      </c>
      <c r="B2943" s="15">
        <v>821958</v>
      </c>
      <c r="C2943" s="16" t="s">
        <v>68</v>
      </c>
      <c r="D2943" s="17" t="s">
        <v>3170</v>
      </c>
      <c r="E2943" s="17" t="s">
        <v>4165</v>
      </c>
      <c r="F2943" s="16" t="s">
        <v>828</v>
      </c>
      <c r="G2943" s="16" t="s">
        <v>3171</v>
      </c>
      <c r="H2943" s="16" t="s">
        <v>3172</v>
      </c>
      <c r="I2943" s="16" t="s">
        <v>4161</v>
      </c>
      <c r="J2943" s="40">
        <v>0.13</v>
      </c>
      <c r="K2943" s="16">
        <v>13821.85</v>
      </c>
      <c r="M2943" s="15" t="s">
        <v>54</v>
      </c>
      <c r="N2943" s="19">
        <v>45705.588344907403</v>
      </c>
      <c r="P2943" s="20" t="s">
        <v>4256</v>
      </c>
      <c r="Q2943" s="20" t="s">
        <v>4257</v>
      </c>
      <c r="R2943" s="20" t="s">
        <v>4258</v>
      </c>
    </row>
    <row r="2944" spans="1:18" x14ac:dyDescent="0.3">
      <c r="A2944" s="15" t="str">
        <f>VLOOKUP(C2944,销售员!A:D,3,0)</f>
        <v>云贵川渝</v>
      </c>
      <c r="B2944" s="15">
        <v>821958</v>
      </c>
      <c r="C2944" s="16" t="s">
        <v>68</v>
      </c>
      <c r="D2944" s="17" t="s">
        <v>3170</v>
      </c>
      <c r="E2944" s="17" t="s">
        <v>4165</v>
      </c>
      <c r="F2944" s="16" t="s">
        <v>828</v>
      </c>
      <c r="G2944" s="16" t="s">
        <v>3171</v>
      </c>
      <c r="H2944" s="16" t="s">
        <v>3172</v>
      </c>
      <c r="I2944" s="16" t="s">
        <v>4160</v>
      </c>
      <c r="J2944" s="40">
        <v>0.13</v>
      </c>
      <c r="K2944" s="16">
        <v>21258.99</v>
      </c>
      <c r="M2944" s="15" t="s">
        <v>54</v>
      </c>
      <c r="N2944" s="19">
        <v>45705.588344907403</v>
      </c>
      <c r="P2944" s="20" t="s">
        <v>4256</v>
      </c>
      <c r="Q2944" s="20" t="s">
        <v>4257</v>
      </c>
      <c r="R2944" s="20" t="s">
        <v>4258</v>
      </c>
    </row>
    <row r="2945" spans="1:18" x14ac:dyDescent="0.3">
      <c r="A2945" s="15" t="str">
        <f>VLOOKUP(C2945,销售员!A:D,3,0)</f>
        <v>新甘青</v>
      </c>
      <c r="B2945" s="15">
        <v>821916</v>
      </c>
      <c r="C2945" s="16" t="s">
        <v>44</v>
      </c>
      <c r="D2945" s="17" t="s">
        <v>3174</v>
      </c>
      <c r="E2945" s="17" t="s">
        <v>4165</v>
      </c>
      <c r="F2945" s="16" t="s">
        <v>2168</v>
      </c>
      <c r="G2945" s="16" t="s">
        <v>3175</v>
      </c>
      <c r="H2945" s="16" t="s">
        <v>3176</v>
      </c>
      <c r="I2945" s="16" t="s">
        <v>4158</v>
      </c>
      <c r="J2945" s="40">
        <v>0.13</v>
      </c>
      <c r="K2945" s="16">
        <v>8314.25</v>
      </c>
      <c r="L2945" s="18">
        <v>11335.79</v>
      </c>
      <c r="M2945" s="15" t="s">
        <v>105</v>
      </c>
      <c r="N2945" s="19">
        <v>45705.590486111098</v>
      </c>
      <c r="P2945" s="20" t="s">
        <v>4261</v>
      </c>
      <c r="Q2945" s="20" t="s">
        <v>4262</v>
      </c>
      <c r="R2945" s="20" t="s">
        <v>4263</v>
      </c>
    </row>
    <row r="2946" spans="1:18" x14ac:dyDescent="0.3">
      <c r="A2946" s="15" t="str">
        <f>VLOOKUP(C2946,销售员!A:D,3,0)</f>
        <v>新甘青</v>
      </c>
      <c r="B2946" s="15">
        <v>821916</v>
      </c>
      <c r="C2946" s="16" t="s">
        <v>44</v>
      </c>
      <c r="D2946" s="17" t="s">
        <v>3174</v>
      </c>
      <c r="E2946" s="17" t="s">
        <v>4165</v>
      </c>
      <c r="F2946" s="16" t="s">
        <v>2168</v>
      </c>
      <c r="G2946" s="16" t="s">
        <v>3175</v>
      </c>
      <c r="H2946" s="16" t="s">
        <v>3176</v>
      </c>
      <c r="I2946" s="16" t="s">
        <v>4159</v>
      </c>
      <c r="J2946" s="40">
        <v>0.13</v>
      </c>
      <c r="K2946" s="16">
        <v>2239.5500000000002</v>
      </c>
      <c r="M2946" s="15" t="s">
        <v>105</v>
      </c>
      <c r="N2946" s="19">
        <v>45705.590486111098</v>
      </c>
      <c r="P2946" s="20" t="s">
        <v>4261</v>
      </c>
      <c r="Q2946" s="20" t="s">
        <v>4262</v>
      </c>
      <c r="R2946" s="20" t="s">
        <v>4263</v>
      </c>
    </row>
    <row r="2947" spans="1:18" x14ac:dyDescent="0.3">
      <c r="A2947" s="15" t="str">
        <f>VLOOKUP(C2947,销售员!A:D,3,0)</f>
        <v>新甘青</v>
      </c>
      <c r="B2947" s="15">
        <v>821916</v>
      </c>
      <c r="C2947" s="16" t="s">
        <v>44</v>
      </c>
      <c r="D2947" s="17" t="s">
        <v>3174</v>
      </c>
      <c r="E2947" s="17" t="s">
        <v>4165</v>
      </c>
      <c r="F2947" s="16" t="s">
        <v>2168</v>
      </c>
      <c r="G2947" s="16" t="s">
        <v>3175</v>
      </c>
      <c r="H2947" s="16" t="s">
        <v>3176</v>
      </c>
      <c r="I2947" s="16" t="s">
        <v>4161</v>
      </c>
      <c r="J2947" s="40">
        <v>0.13</v>
      </c>
      <c r="K2947" s="16">
        <v>111.17</v>
      </c>
      <c r="M2947" s="15" t="s">
        <v>105</v>
      </c>
      <c r="N2947" s="19">
        <v>45705.590486111098</v>
      </c>
      <c r="P2947" s="20" t="s">
        <v>4261</v>
      </c>
      <c r="Q2947" s="20" t="s">
        <v>4262</v>
      </c>
      <c r="R2947" s="20" t="s">
        <v>4263</v>
      </c>
    </row>
    <row r="2948" spans="1:18" x14ac:dyDescent="0.3">
      <c r="A2948" s="15" t="str">
        <f>VLOOKUP(C2948,销售员!A:D,3,0)</f>
        <v>新甘青</v>
      </c>
      <c r="B2948" s="15">
        <v>821916</v>
      </c>
      <c r="C2948" s="16" t="s">
        <v>44</v>
      </c>
      <c r="D2948" s="17" t="s">
        <v>3174</v>
      </c>
      <c r="E2948" s="17" t="s">
        <v>4165</v>
      </c>
      <c r="F2948" s="16" t="s">
        <v>2168</v>
      </c>
      <c r="G2948" s="16" t="s">
        <v>3175</v>
      </c>
      <c r="H2948" s="16" t="s">
        <v>3176</v>
      </c>
      <c r="I2948" s="16" t="s">
        <v>4160</v>
      </c>
      <c r="J2948" s="40">
        <v>0.13</v>
      </c>
      <c r="K2948" s="16">
        <v>160.69999999999999</v>
      </c>
      <c r="M2948" s="15" t="s">
        <v>105</v>
      </c>
      <c r="N2948" s="19">
        <v>45705.590486111098</v>
      </c>
      <c r="P2948" s="20" t="s">
        <v>4261</v>
      </c>
      <c r="Q2948" s="20" t="s">
        <v>4262</v>
      </c>
      <c r="R2948" s="20" t="s">
        <v>4263</v>
      </c>
    </row>
    <row r="2949" spans="1:18" x14ac:dyDescent="0.3">
      <c r="A2949" s="15" t="str">
        <f>VLOOKUP(C2949,销售员!A:D,3,0)</f>
        <v>云贵川渝</v>
      </c>
      <c r="B2949" s="15">
        <v>821953</v>
      </c>
      <c r="C2949" s="16" t="s">
        <v>1106</v>
      </c>
      <c r="D2949" s="17" t="s">
        <v>3178</v>
      </c>
      <c r="E2949" s="17" t="s">
        <v>4165</v>
      </c>
      <c r="F2949" s="16" t="s">
        <v>3179</v>
      </c>
      <c r="G2949" s="16" t="s">
        <v>3180</v>
      </c>
      <c r="H2949" s="16" t="s">
        <v>3181</v>
      </c>
      <c r="I2949" s="16" t="s">
        <v>4158</v>
      </c>
      <c r="J2949" s="40">
        <v>0.13</v>
      </c>
      <c r="K2949" s="16">
        <v>219583.88</v>
      </c>
      <c r="L2949" s="18">
        <v>289912.96000000002</v>
      </c>
      <c r="M2949" s="15" t="s">
        <v>54</v>
      </c>
      <c r="N2949" s="19">
        <v>45705.591712963003</v>
      </c>
      <c r="P2949" s="20" t="s">
        <v>4256</v>
      </c>
      <c r="Q2949" s="20" t="s">
        <v>4257</v>
      </c>
      <c r="R2949" s="20" t="s">
        <v>4264</v>
      </c>
    </row>
    <row r="2950" spans="1:18" x14ac:dyDescent="0.3">
      <c r="A2950" s="15" t="str">
        <f>VLOOKUP(C2950,销售员!A:D,3,0)</f>
        <v>云贵川渝</v>
      </c>
      <c r="B2950" s="15">
        <v>821953</v>
      </c>
      <c r="C2950" s="16" t="s">
        <v>1106</v>
      </c>
      <c r="D2950" s="17" t="s">
        <v>3178</v>
      </c>
      <c r="E2950" s="17" t="s">
        <v>4165</v>
      </c>
      <c r="F2950" s="16" t="s">
        <v>3179</v>
      </c>
      <c r="G2950" s="16" t="s">
        <v>3180</v>
      </c>
      <c r="H2950" s="16" t="s">
        <v>3181</v>
      </c>
      <c r="I2950" s="16" t="s">
        <v>4159</v>
      </c>
      <c r="J2950" s="40">
        <v>0.13</v>
      </c>
      <c r="K2950" s="16">
        <v>54266.36</v>
      </c>
      <c r="M2950" s="15" t="s">
        <v>54</v>
      </c>
      <c r="N2950" s="19">
        <v>45705.591712963003</v>
      </c>
      <c r="P2950" s="20" t="s">
        <v>4256</v>
      </c>
      <c r="Q2950" s="20" t="s">
        <v>4257</v>
      </c>
      <c r="R2950" s="20" t="s">
        <v>4264</v>
      </c>
    </row>
    <row r="2951" spans="1:18" x14ac:dyDescent="0.3">
      <c r="A2951" s="15" t="str">
        <f>VLOOKUP(C2951,销售员!A:D,3,0)</f>
        <v>云贵川渝</v>
      </c>
      <c r="B2951" s="15">
        <v>821953</v>
      </c>
      <c r="C2951" s="16" t="s">
        <v>1106</v>
      </c>
      <c r="D2951" s="17" t="s">
        <v>3178</v>
      </c>
      <c r="E2951" s="17" t="s">
        <v>4165</v>
      </c>
      <c r="F2951" s="16" t="s">
        <v>3179</v>
      </c>
      <c r="G2951" s="16" t="s">
        <v>3180</v>
      </c>
      <c r="H2951" s="16" t="s">
        <v>3181</v>
      </c>
      <c r="I2951" s="16" t="s">
        <v>4161</v>
      </c>
      <c r="J2951" s="40">
        <v>0.13</v>
      </c>
      <c r="K2951" s="16">
        <v>2690.8</v>
      </c>
      <c r="M2951" s="15" t="s">
        <v>54</v>
      </c>
      <c r="N2951" s="19">
        <v>45705.591712963003</v>
      </c>
      <c r="P2951" s="20" t="s">
        <v>4256</v>
      </c>
      <c r="Q2951" s="20" t="s">
        <v>4257</v>
      </c>
      <c r="R2951" s="20" t="s">
        <v>4264</v>
      </c>
    </row>
    <row r="2952" spans="1:18" x14ac:dyDescent="0.3">
      <c r="A2952" s="15" t="str">
        <f>VLOOKUP(C2952,销售员!A:D,3,0)</f>
        <v>云贵川渝</v>
      </c>
      <c r="B2952" s="15">
        <v>821953</v>
      </c>
      <c r="C2952" s="16" t="s">
        <v>1106</v>
      </c>
      <c r="D2952" s="17" t="s">
        <v>3178</v>
      </c>
      <c r="E2952" s="17" t="s">
        <v>4165</v>
      </c>
      <c r="F2952" s="16" t="s">
        <v>3179</v>
      </c>
      <c r="G2952" s="16" t="s">
        <v>3180</v>
      </c>
      <c r="H2952" s="16" t="s">
        <v>3181</v>
      </c>
      <c r="I2952" s="16" t="s">
        <v>4160</v>
      </c>
      <c r="J2952" s="40">
        <v>0.13</v>
      </c>
      <c r="K2952" s="16">
        <v>4169.59</v>
      </c>
      <c r="M2952" s="15" t="s">
        <v>54</v>
      </c>
      <c r="N2952" s="19">
        <v>45705.591712963003</v>
      </c>
      <c r="P2952" s="20" t="s">
        <v>4256</v>
      </c>
      <c r="Q2952" s="20" t="s">
        <v>4257</v>
      </c>
      <c r="R2952" s="20" t="s">
        <v>4264</v>
      </c>
    </row>
    <row r="2953" spans="1:18" x14ac:dyDescent="0.3">
      <c r="A2953" s="15" t="str">
        <f>VLOOKUP(C2953,销售员!A:D,3,0)</f>
        <v>鄂赣</v>
      </c>
      <c r="B2953" s="15">
        <v>821939</v>
      </c>
      <c r="C2953" s="16" t="s">
        <v>670</v>
      </c>
      <c r="D2953" s="17" t="s">
        <v>3185</v>
      </c>
      <c r="E2953" s="17" t="s">
        <v>4165</v>
      </c>
      <c r="F2953" s="16" t="s">
        <v>3186</v>
      </c>
      <c r="G2953" s="16" t="s">
        <v>3187</v>
      </c>
      <c r="H2953" s="16" t="s">
        <v>3188</v>
      </c>
      <c r="I2953" s="16" t="s">
        <v>4166</v>
      </c>
      <c r="J2953" s="40">
        <v>0.13</v>
      </c>
      <c r="K2953" s="16">
        <v>2227</v>
      </c>
      <c r="L2953" s="18">
        <v>2399</v>
      </c>
      <c r="M2953" s="15" t="s">
        <v>1262</v>
      </c>
      <c r="N2953" s="19">
        <v>45705.6030439815</v>
      </c>
      <c r="P2953" s="20" t="s">
        <v>4256</v>
      </c>
      <c r="Q2953" s="20" t="s">
        <v>4246</v>
      </c>
      <c r="R2953" s="20" t="s">
        <v>4265</v>
      </c>
    </row>
    <row r="2954" spans="1:18" x14ac:dyDescent="0.3">
      <c r="A2954" s="15" t="str">
        <f>VLOOKUP(C2954,销售员!A:D,3,0)</f>
        <v>鄂赣</v>
      </c>
      <c r="B2954" s="15">
        <v>821939</v>
      </c>
      <c r="C2954" s="16" t="s">
        <v>670</v>
      </c>
      <c r="D2954" s="17" t="s">
        <v>3185</v>
      </c>
      <c r="E2954" s="17" t="s">
        <v>4165</v>
      </c>
      <c r="F2954" s="16" t="s">
        <v>3186</v>
      </c>
      <c r="G2954" s="16" t="s">
        <v>3187</v>
      </c>
      <c r="H2954" s="16" t="s">
        <v>3188</v>
      </c>
      <c r="I2954" s="16" t="s">
        <v>4167</v>
      </c>
      <c r="J2954" s="40">
        <v>0.13</v>
      </c>
      <c r="K2954" s="16">
        <v>0</v>
      </c>
      <c r="M2954" s="15" t="s">
        <v>1262</v>
      </c>
      <c r="N2954" s="19">
        <v>45705.6030439815</v>
      </c>
      <c r="P2954" s="20" t="s">
        <v>4256</v>
      </c>
      <c r="Q2954" s="20" t="s">
        <v>4246</v>
      </c>
      <c r="R2954" s="20" t="s">
        <v>4265</v>
      </c>
    </row>
    <row r="2955" spans="1:18" x14ac:dyDescent="0.3">
      <c r="A2955" s="15" t="str">
        <f>VLOOKUP(C2955,销售员!A:D,3,0)</f>
        <v>鄂赣</v>
      </c>
      <c r="B2955" s="15">
        <v>821939</v>
      </c>
      <c r="C2955" s="16" t="s">
        <v>670</v>
      </c>
      <c r="D2955" s="17" t="s">
        <v>3185</v>
      </c>
      <c r="E2955" s="17" t="s">
        <v>4165</v>
      </c>
      <c r="F2955" s="16" t="s">
        <v>3186</v>
      </c>
      <c r="G2955" s="16" t="s">
        <v>3187</v>
      </c>
      <c r="H2955" s="16" t="s">
        <v>3188</v>
      </c>
      <c r="I2955" s="16" t="s">
        <v>4161</v>
      </c>
      <c r="J2955" s="40">
        <v>0.13</v>
      </c>
      <c r="K2955" s="16">
        <v>28.951000000000001</v>
      </c>
      <c r="M2955" s="15" t="s">
        <v>1262</v>
      </c>
      <c r="N2955" s="19">
        <v>45705.6030439815</v>
      </c>
      <c r="P2955" s="20" t="s">
        <v>4256</v>
      </c>
      <c r="Q2955" s="20" t="s">
        <v>4246</v>
      </c>
      <c r="R2955" s="20" t="s">
        <v>4265</v>
      </c>
    </row>
    <row r="2956" spans="1:18" x14ac:dyDescent="0.3">
      <c r="A2956" s="15" t="str">
        <f>VLOOKUP(C2956,销售员!A:D,3,0)</f>
        <v>鄂赣</v>
      </c>
      <c r="B2956" s="15">
        <v>821939</v>
      </c>
      <c r="C2956" s="16" t="s">
        <v>670</v>
      </c>
      <c r="D2956" s="17" t="s">
        <v>3185</v>
      </c>
      <c r="E2956" s="17" t="s">
        <v>4165</v>
      </c>
      <c r="F2956" s="16" t="s">
        <v>3186</v>
      </c>
      <c r="G2956" s="16" t="s">
        <v>3187</v>
      </c>
      <c r="H2956" s="16" t="s">
        <v>3188</v>
      </c>
      <c r="I2956" s="16" t="s">
        <v>4160</v>
      </c>
      <c r="J2956" s="40">
        <v>0.13</v>
      </c>
      <c r="K2956" s="16">
        <v>33.405000000000001</v>
      </c>
      <c r="M2956" s="15" t="s">
        <v>1262</v>
      </c>
      <c r="N2956" s="19">
        <v>45705.6030439815</v>
      </c>
      <c r="P2956" s="20" t="s">
        <v>4256</v>
      </c>
      <c r="Q2956" s="20" t="s">
        <v>4246</v>
      </c>
      <c r="R2956" s="20" t="s">
        <v>4265</v>
      </c>
    </row>
    <row r="2957" spans="1:18" x14ac:dyDescent="0.3">
      <c r="A2957" s="15" t="str">
        <f>VLOOKUP(C2957,销售员!A:D,3,0)</f>
        <v>晋蒙宁</v>
      </c>
      <c r="B2957" s="15">
        <v>821912</v>
      </c>
      <c r="C2957" s="16" t="s">
        <v>378</v>
      </c>
      <c r="D2957" s="17" t="s">
        <v>3191</v>
      </c>
      <c r="E2957" s="17" t="s">
        <v>4165</v>
      </c>
      <c r="F2957" s="16" t="s">
        <v>1319</v>
      </c>
      <c r="G2957" s="16" t="s">
        <v>3192</v>
      </c>
      <c r="H2957" s="16" t="s">
        <v>3193</v>
      </c>
      <c r="I2957" s="16" t="s">
        <v>4158</v>
      </c>
      <c r="J2957" s="40">
        <v>0.13</v>
      </c>
      <c r="K2957" s="16">
        <v>2214393.64</v>
      </c>
      <c r="L2957" s="18">
        <v>2386297.34</v>
      </c>
      <c r="M2957" s="15" t="s">
        <v>127</v>
      </c>
      <c r="N2957" s="19">
        <v>45705.618935185201</v>
      </c>
      <c r="P2957" s="20" t="s">
        <v>4261</v>
      </c>
      <c r="Q2957" s="20" t="s">
        <v>4266</v>
      </c>
      <c r="R2957" s="20" t="s">
        <v>4267</v>
      </c>
    </row>
    <row r="2958" spans="1:18" x14ac:dyDescent="0.3">
      <c r="A2958" s="15" t="str">
        <f>VLOOKUP(C2958,销售员!A:D,3,0)</f>
        <v>晋蒙宁</v>
      </c>
      <c r="B2958" s="15">
        <v>821912</v>
      </c>
      <c r="C2958" s="16" t="s">
        <v>378</v>
      </c>
      <c r="D2958" s="17" t="s">
        <v>3191</v>
      </c>
      <c r="E2958" s="17" t="s">
        <v>4165</v>
      </c>
      <c r="F2958" s="16" t="s">
        <v>1319</v>
      </c>
      <c r="G2958" s="16" t="s">
        <v>3192</v>
      </c>
      <c r="H2958" s="16" t="s">
        <v>3193</v>
      </c>
      <c r="I2958" s="16" t="s">
        <v>4159</v>
      </c>
      <c r="J2958" s="40">
        <v>0.13</v>
      </c>
      <c r="K2958" s="16">
        <v>36848.339999999997</v>
      </c>
      <c r="M2958" s="15" t="s">
        <v>127</v>
      </c>
      <c r="N2958" s="19">
        <v>45705.618935185201</v>
      </c>
      <c r="P2958" s="20" t="s">
        <v>4261</v>
      </c>
      <c r="Q2958" s="20" t="s">
        <v>4266</v>
      </c>
      <c r="R2958" s="20" t="s">
        <v>4267</v>
      </c>
    </row>
    <row r="2959" spans="1:18" x14ac:dyDescent="0.3">
      <c r="A2959" s="15" t="str">
        <f>VLOOKUP(C2959,销售员!A:D,3,0)</f>
        <v>晋蒙宁</v>
      </c>
      <c r="B2959" s="15">
        <v>821912</v>
      </c>
      <c r="C2959" s="16" t="s">
        <v>378</v>
      </c>
      <c r="D2959" s="17" t="s">
        <v>3191</v>
      </c>
      <c r="E2959" s="17" t="s">
        <v>4165</v>
      </c>
      <c r="F2959" s="16" t="s">
        <v>1319</v>
      </c>
      <c r="G2959" s="16" t="s">
        <v>3192</v>
      </c>
      <c r="H2959" s="16" t="s">
        <v>3193</v>
      </c>
      <c r="I2959" s="16" t="s">
        <v>4161</v>
      </c>
      <c r="J2959" s="40">
        <v>0.13</v>
      </c>
      <c r="K2959" s="16">
        <v>29185.13</v>
      </c>
      <c r="M2959" s="15" t="s">
        <v>127</v>
      </c>
      <c r="N2959" s="19">
        <v>45705.618935185201</v>
      </c>
      <c r="P2959" s="20" t="s">
        <v>4261</v>
      </c>
      <c r="Q2959" s="20" t="s">
        <v>4266</v>
      </c>
      <c r="R2959" s="20" t="s">
        <v>4267</v>
      </c>
    </row>
    <row r="2960" spans="1:18" x14ac:dyDescent="0.3">
      <c r="A2960" s="15" t="str">
        <f>VLOOKUP(C2960,销售员!A:D,3,0)</f>
        <v>晋蒙宁</v>
      </c>
      <c r="B2960" s="15">
        <v>821912</v>
      </c>
      <c r="C2960" s="16" t="s">
        <v>378</v>
      </c>
      <c r="D2960" s="17" t="s">
        <v>3191</v>
      </c>
      <c r="E2960" s="17" t="s">
        <v>4165</v>
      </c>
      <c r="F2960" s="16" t="s">
        <v>1319</v>
      </c>
      <c r="G2960" s="16" t="s">
        <v>3192</v>
      </c>
      <c r="H2960" s="16" t="s">
        <v>3193</v>
      </c>
      <c r="I2960" s="16" t="s">
        <v>4160</v>
      </c>
      <c r="J2960" s="40">
        <v>0.13</v>
      </c>
      <c r="K2960" s="16">
        <v>34281.47</v>
      </c>
      <c r="M2960" s="15" t="s">
        <v>127</v>
      </c>
      <c r="N2960" s="19">
        <v>45705.618935185201</v>
      </c>
      <c r="P2960" s="20" t="s">
        <v>4261</v>
      </c>
      <c r="Q2960" s="20" t="s">
        <v>4266</v>
      </c>
      <c r="R2960" s="20" t="s">
        <v>4267</v>
      </c>
    </row>
    <row r="2961" spans="1:18" x14ac:dyDescent="0.3">
      <c r="A2961" s="15" t="str">
        <f>VLOOKUP(C2961,销售员!A:D,3,0)</f>
        <v>福建</v>
      </c>
      <c r="B2961" s="15">
        <v>821771</v>
      </c>
      <c r="C2961" s="16" t="s">
        <v>226</v>
      </c>
      <c r="D2961" s="17" t="s">
        <v>3053</v>
      </c>
      <c r="E2961" s="17" t="s">
        <v>4165</v>
      </c>
      <c r="F2961" s="16" t="s">
        <v>531</v>
      </c>
      <c r="G2961" s="16" t="s">
        <v>3054</v>
      </c>
      <c r="H2961" s="16" t="s">
        <v>3055</v>
      </c>
      <c r="I2961" s="16" t="s">
        <v>4158</v>
      </c>
      <c r="J2961" s="40">
        <v>0.13</v>
      </c>
      <c r="K2961" s="16">
        <v>243944.52</v>
      </c>
      <c r="L2961" s="18">
        <v>294954.90000000002</v>
      </c>
      <c r="M2961" s="15" t="s">
        <v>94</v>
      </c>
      <c r="N2961" s="19">
        <v>45705.627800925897</v>
      </c>
      <c r="P2961" s="20" t="s">
        <v>4256</v>
      </c>
      <c r="Q2961" s="20" t="s">
        <v>4268</v>
      </c>
      <c r="R2961" s="20" t="s">
        <v>4268</v>
      </c>
    </row>
    <row r="2962" spans="1:18" x14ac:dyDescent="0.3">
      <c r="A2962" s="15" t="str">
        <f>VLOOKUP(C2962,销售员!A:D,3,0)</f>
        <v>福建</v>
      </c>
      <c r="B2962" s="15">
        <v>821771</v>
      </c>
      <c r="C2962" s="16" t="s">
        <v>226</v>
      </c>
      <c r="D2962" s="17" t="s">
        <v>3053</v>
      </c>
      <c r="E2962" s="17" t="s">
        <v>4165</v>
      </c>
      <c r="F2962" s="16" t="s">
        <v>531</v>
      </c>
      <c r="G2962" s="16" t="s">
        <v>3054</v>
      </c>
      <c r="H2962" s="16" t="s">
        <v>3055</v>
      </c>
      <c r="I2962" s="16" t="s">
        <v>4159</v>
      </c>
      <c r="J2962" s="40">
        <v>0.13</v>
      </c>
      <c r="K2962" s="16">
        <v>30355.06</v>
      </c>
      <c r="M2962" s="15" t="s">
        <v>94</v>
      </c>
      <c r="N2962" s="19">
        <v>45705.627800925897</v>
      </c>
      <c r="P2962" s="20" t="s">
        <v>4256</v>
      </c>
      <c r="Q2962" s="20" t="s">
        <v>4268</v>
      </c>
      <c r="R2962" s="20" t="s">
        <v>4268</v>
      </c>
    </row>
    <row r="2963" spans="1:18" x14ac:dyDescent="0.3">
      <c r="A2963" s="15" t="str">
        <f>VLOOKUP(C2963,销售员!A:D,3,0)</f>
        <v>福建</v>
      </c>
      <c r="B2963" s="15">
        <v>821771</v>
      </c>
      <c r="C2963" s="16" t="s">
        <v>226</v>
      </c>
      <c r="D2963" s="17" t="s">
        <v>3053</v>
      </c>
      <c r="E2963" s="17" t="s">
        <v>4165</v>
      </c>
      <c r="F2963" s="16" t="s">
        <v>531</v>
      </c>
      <c r="G2963" s="16" t="s">
        <v>3054</v>
      </c>
      <c r="H2963" s="16" t="s">
        <v>3055</v>
      </c>
      <c r="I2963" s="16" t="s">
        <v>4161</v>
      </c>
      <c r="J2963" s="40">
        <v>0.13</v>
      </c>
      <c r="K2963" s="16">
        <v>3204.68</v>
      </c>
      <c r="M2963" s="15" t="s">
        <v>94</v>
      </c>
      <c r="N2963" s="19">
        <v>45705.627800925897</v>
      </c>
      <c r="P2963" s="20" t="s">
        <v>4256</v>
      </c>
      <c r="Q2963" s="20" t="s">
        <v>4268</v>
      </c>
      <c r="R2963" s="20" t="s">
        <v>4268</v>
      </c>
    </row>
    <row r="2964" spans="1:18" x14ac:dyDescent="0.3">
      <c r="A2964" s="15" t="str">
        <f>VLOOKUP(C2964,销售员!A:D,3,0)</f>
        <v>福建</v>
      </c>
      <c r="B2964" s="15">
        <v>821771</v>
      </c>
      <c r="C2964" s="16" t="s">
        <v>226</v>
      </c>
      <c r="D2964" s="17" t="s">
        <v>3053</v>
      </c>
      <c r="E2964" s="17" t="s">
        <v>4165</v>
      </c>
      <c r="F2964" s="16" t="s">
        <v>531</v>
      </c>
      <c r="G2964" s="16" t="s">
        <v>3054</v>
      </c>
      <c r="H2964" s="16" t="s">
        <v>3055</v>
      </c>
      <c r="I2964" s="16" t="s">
        <v>4160</v>
      </c>
      <c r="J2964" s="40">
        <v>0.13</v>
      </c>
      <c r="K2964" s="16">
        <v>4177.59</v>
      </c>
      <c r="M2964" s="15" t="s">
        <v>94</v>
      </c>
      <c r="N2964" s="19">
        <v>45705.627800925897</v>
      </c>
      <c r="P2964" s="20" t="s">
        <v>4256</v>
      </c>
      <c r="Q2964" s="20" t="s">
        <v>4268</v>
      </c>
      <c r="R2964" s="20" t="s">
        <v>4268</v>
      </c>
    </row>
    <row r="2965" spans="1:18" x14ac:dyDescent="0.3">
      <c r="A2965" s="15" t="str">
        <f>VLOOKUP(C2965,销售员!A:D,3,0)</f>
        <v>陕豫鲁</v>
      </c>
      <c r="B2965" s="15">
        <v>821974</v>
      </c>
      <c r="C2965" s="16" t="s">
        <v>140</v>
      </c>
      <c r="D2965" s="17" t="s">
        <v>3197</v>
      </c>
      <c r="E2965" s="17" t="s">
        <v>4165</v>
      </c>
      <c r="F2965" s="16" t="s">
        <v>142</v>
      </c>
      <c r="G2965" s="16" t="s">
        <v>3198</v>
      </c>
      <c r="H2965" s="16" t="s">
        <v>3199</v>
      </c>
      <c r="I2965" s="16" t="s">
        <v>4158</v>
      </c>
      <c r="J2965" s="40">
        <v>0.13</v>
      </c>
      <c r="K2965" s="16">
        <v>447497.6</v>
      </c>
      <c r="L2965" s="18">
        <v>474932.66</v>
      </c>
      <c r="M2965" s="15" t="s">
        <v>105</v>
      </c>
      <c r="N2965" s="19">
        <v>45705.629664351902</v>
      </c>
      <c r="P2965" s="20" t="s">
        <v>4261</v>
      </c>
      <c r="Q2965" s="20" t="s">
        <v>4269</v>
      </c>
      <c r="R2965" s="20" t="s">
        <v>4270</v>
      </c>
    </row>
    <row r="2966" spans="1:18" x14ac:dyDescent="0.3">
      <c r="A2966" s="15" t="str">
        <f>VLOOKUP(C2966,销售员!A:D,3,0)</f>
        <v>陕豫鲁</v>
      </c>
      <c r="B2966" s="15">
        <v>821974</v>
      </c>
      <c r="C2966" s="16" t="s">
        <v>140</v>
      </c>
      <c r="D2966" s="17" t="s">
        <v>3197</v>
      </c>
      <c r="E2966" s="17" t="s">
        <v>4165</v>
      </c>
      <c r="F2966" s="16" t="s">
        <v>142</v>
      </c>
      <c r="G2966" s="16" t="s">
        <v>3198</v>
      </c>
      <c r="H2966" s="16" t="s">
        <v>3199</v>
      </c>
      <c r="I2966" s="16" t="s">
        <v>4159</v>
      </c>
      <c r="J2966" s="40">
        <v>0.13</v>
      </c>
      <c r="K2966" s="16">
        <v>382.64</v>
      </c>
      <c r="M2966" s="15" t="s">
        <v>105</v>
      </c>
      <c r="N2966" s="19">
        <v>45705.629664351902</v>
      </c>
      <c r="P2966" s="20" t="s">
        <v>4261</v>
      </c>
      <c r="Q2966" s="20" t="s">
        <v>4269</v>
      </c>
      <c r="R2966" s="20" t="s">
        <v>4270</v>
      </c>
    </row>
    <row r="2967" spans="1:18" x14ac:dyDescent="0.3">
      <c r="A2967" s="15" t="str">
        <f>VLOOKUP(C2967,销售员!A:D,3,0)</f>
        <v>陕豫鲁</v>
      </c>
      <c r="B2967" s="15">
        <v>821974</v>
      </c>
      <c r="C2967" s="16" t="s">
        <v>140</v>
      </c>
      <c r="D2967" s="17" t="s">
        <v>3197</v>
      </c>
      <c r="E2967" s="17" t="s">
        <v>4165</v>
      </c>
      <c r="F2967" s="16" t="s">
        <v>142</v>
      </c>
      <c r="G2967" s="16" t="s">
        <v>3198</v>
      </c>
      <c r="H2967" s="16" t="s">
        <v>3199</v>
      </c>
      <c r="I2967" s="16" t="s">
        <v>4161</v>
      </c>
      <c r="J2967" s="40">
        <v>0.13</v>
      </c>
      <c r="K2967" s="16">
        <v>5983.9</v>
      </c>
      <c r="M2967" s="15" t="s">
        <v>105</v>
      </c>
      <c r="N2967" s="19">
        <v>45705.629664351902</v>
      </c>
      <c r="P2967" s="20" t="s">
        <v>4261</v>
      </c>
      <c r="Q2967" s="20" t="s">
        <v>4269</v>
      </c>
      <c r="R2967" s="20" t="s">
        <v>4270</v>
      </c>
    </row>
    <row r="2968" spans="1:18" x14ac:dyDescent="0.3">
      <c r="A2968" s="15" t="str">
        <f>VLOOKUP(C2968,销售员!A:D,3,0)</f>
        <v>陕豫鲁</v>
      </c>
      <c r="B2968" s="15">
        <v>821974</v>
      </c>
      <c r="C2968" s="16" t="s">
        <v>140</v>
      </c>
      <c r="D2968" s="17" t="s">
        <v>3197</v>
      </c>
      <c r="E2968" s="17" t="s">
        <v>4165</v>
      </c>
      <c r="F2968" s="16" t="s">
        <v>142</v>
      </c>
      <c r="G2968" s="16" t="s">
        <v>3198</v>
      </c>
      <c r="H2968" s="16" t="s">
        <v>3199</v>
      </c>
      <c r="I2968" s="16" t="s">
        <v>4160</v>
      </c>
      <c r="J2968" s="40">
        <v>0.13</v>
      </c>
      <c r="K2968" s="16">
        <v>6820.49</v>
      </c>
      <c r="M2968" s="15" t="s">
        <v>105</v>
      </c>
      <c r="N2968" s="19">
        <v>45705.629664351902</v>
      </c>
      <c r="P2968" s="20" t="s">
        <v>4261</v>
      </c>
      <c r="Q2968" s="20" t="s">
        <v>4269</v>
      </c>
      <c r="R2968" s="20" t="s">
        <v>4270</v>
      </c>
    </row>
    <row r="2969" spans="1:18" x14ac:dyDescent="0.3">
      <c r="A2969" s="15" t="str">
        <f>VLOOKUP(C2969,销售员!A:D,3,0)</f>
        <v>福建</v>
      </c>
      <c r="B2969" s="15">
        <v>821930</v>
      </c>
      <c r="C2969" s="16" t="s">
        <v>822</v>
      </c>
      <c r="D2969" s="17" t="s">
        <v>2544</v>
      </c>
      <c r="E2969" s="17" t="s">
        <v>4165</v>
      </c>
      <c r="F2969" s="16" t="s">
        <v>1051</v>
      </c>
      <c r="G2969" s="16" t="s">
        <v>2545</v>
      </c>
      <c r="H2969" s="16" t="s">
        <v>2546</v>
      </c>
      <c r="I2969" s="16" t="s">
        <v>4158</v>
      </c>
      <c r="J2969" s="40">
        <v>0.13</v>
      </c>
      <c r="K2969" s="16">
        <v>2195373.84</v>
      </c>
      <c r="L2969" s="18">
        <v>3051657.61</v>
      </c>
      <c r="M2969" s="15" t="s">
        <v>94</v>
      </c>
      <c r="N2969" s="19">
        <v>45705.631261574097</v>
      </c>
      <c r="P2969" s="20" t="s">
        <v>4256</v>
      </c>
      <c r="Q2969" s="20" t="s">
        <v>4268</v>
      </c>
      <c r="R2969" s="20" t="s">
        <v>4268</v>
      </c>
    </row>
    <row r="2970" spans="1:18" x14ac:dyDescent="0.3">
      <c r="A2970" s="15" t="str">
        <f>VLOOKUP(C2970,销售员!A:D,3,0)</f>
        <v>福建</v>
      </c>
      <c r="B2970" s="15">
        <v>821930</v>
      </c>
      <c r="C2970" s="16" t="s">
        <v>822</v>
      </c>
      <c r="D2970" s="17" t="s">
        <v>2544</v>
      </c>
      <c r="E2970" s="17" t="s">
        <v>4165</v>
      </c>
      <c r="F2970" s="16" t="s">
        <v>1051</v>
      </c>
      <c r="G2970" s="16" t="s">
        <v>2545</v>
      </c>
      <c r="H2970" s="16" t="s">
        <v>2546</v>
      </c>
      <c r="I2970" s="16" t="s">
        <v>4159</v>
      </c>
      <c r="J2970" s="40">
        <v>0.13</v>
      </c>
      <c r="K2970" s="16">
        <v>648760.4</v>
      </c>
      <c r="M2970" s="15" t="s">
        <v>94</v>
      </c>
      <c r="N2970" s="19">
        <v>45705.631261574097</v>
      </c>
      <c r="P2970" s="20" t="s">
        <v>4256</v>
      </c>
      <c r="Q2970" s="20" t="s">
        <v>4268</v>
      </c>
      <c r="R2970" s="20" t="s">
        <v>4268</v>
      </c>
    </row>
    <row r="2971" spans="1:18" x14ac:dyDescent="0.3">
      <c r="A2971" s="15" t="str">
        <f>VLOOKUP(C2971,销售员!A:D,3,0)</f>
        <v>福建</v>
      </c>
      <c r="B2971" s="15">
        <v>821930</v>
      </c>
      <c r="C2971" s="16" t="s">
        <v>822</v>
      </c>
      <c r="D2971" s="17" t="s">
        <v>2544</v>
      </c>
      <c r="E2971" s="17" t="s">
        <v>4165</v>
      </c>
      <c r="F2971" s="16" t="s">
        <v>1051</v>
      </c>
      <c r="G2971" s="16" t="s">
        <v>2545</v>
      </c>
      <c r="H2971" s="16" t="s">
        <v>2546</v>
      </c>
      <c r="I2971" s="16" t="s">
        <v>4161</v>
      </c>
      <c r="J2971" s="40">
        <v>0.13</v>
      </c>
      <c r="K2971" s="16">
        <v>26886.97</v>
      </c>
      <c r="M2971" s="15" t="s">
        <v>94</v>
      </c>
      <c r="N2971" s="19">
        <v>45705.631261574097</v>
      </c>
      <c r="P2971" s="20" t="s">
        <v>4256</v>
      </c>
      <c r="Q2971" s="20" t="s">
        <v>4268</v>
      </c>
      <c r="R2971" s="20" t="s">
        <v>4268</v>
      </c>
    </row>
    <row r="2972" spans="1:18" x14ac:dyDescent="0.3">
      <c r="A2972" s="15" t="str">
        <f>VLOOKUP(C2972,销售员!A:D,3,0)</f>
        <v>福建</v>
      </c>
      <c r="B2972" s="15">
        <v>821930</v>
      </c>
      <c r="C2972" s="16" t="s">
        <v>822</v>
      </c>
      <c r="D2972" s="17" t="s">
        <v>2544</v>
      </c>
      <c r="E2972" s="17" t="s">
        <v>4165</v>
      </c>
      <c r="F2972" s="16" t="s">
        <v>1051</v>
      </c>
      <c r="G2972" s="16" t="s">
        <v>2545</v>
      </c>
      <c r="H2972" s="16" t="s">
        <v>2546</v>
      </c>
      <c r="I2972" s="16" t="s">
        <v>4160</v>
      </c>
      <c r="J2972" s="40">
        <v>0.13</v>
      </c>
      <c r="K2972" s="16">
        <v>43311.65</v>
      </c>
      <c r="M2972" s="15" t="s">
        <v>94</v>
      </c>
      <c r="N2972" s="19">
        <v>45705.631261574097</v>
      </c>
      <c r="P2972" s="20" t="s">
        <v>4256</v>
      </c>
      <c r="Q2972" s="20" t="s">
        <v>4268</v>
      </c>
      <c r="R2972" s="20" t="s">
        <v>4268</v>
      </c>
    </row>
    <row r="2973" spans="1:18" x14ac:dyDescent="0.3">
      <c r="A2973" s="15" t="str">
        <f>VLOOKUP(C2973,销售员!A:D,3,0)</f>
        <v>福建</v>
      </c>
      <c r="B2973" s="15">
        <v>821970</v>
      </c>
      <c r="C2973" s="16" t="s">
        <v>822</v>
      </c>
      <c r="D2973" s="17" t="s">
        <v>1569</v>
      </c>
      <c r="E2973" s="17" t="s">
        <v>4165</v>
      </c>
      <c r="F2973" s="16" t="s">
        <v>1051</v>
      </c>
      <c r="G2973" s="16" t="s">
        <v>1570</v>
      </c>
      <c r="H2973" s="16" t="s">
        <v>1571</v>
      </c>
      <c r="I2973" s="16" t="s">
        <v>4158</v>
      </c>
      <c r="J2973" s="40">
        <v>0.13</v>
      </c>
      <c r="K2973" s="16">
        <v>1247857.98</v>
      </c>
      <c r="L2973" s="18">
        <v>2944062</v>
      </c>
      <c r="M2973" s="15" t="s">
        <v>94</v>
      </c>
      <c r="N2973" s="19">
        <v>45705.633726851898</v>
      </c>
      <c r="P2973" s="20" t="s">
        <v>4256</v>
      </c>
      <c r="Q2973" s="20" t="s">
        <v>4268</v>
      </c>
      <c r="R2973" s="20" t="s">
        <v>4268</v>
      </c>
    </row>
    <row r="2974" spans="1:18" x14ac:dyDescent="0.3">
      <c r="A2974" s="15" t="str">
        <f>VLOOKUP(C2974,销售员!A:D,3,0)</f>
        <v>福建</v>
      </c>
      <c r="B2974" s="15">
        <v>821970</v>
      </c>
      <c r="C2974" s="16" t="s">
        <v>822</v>
      </c>
      <c r="D2974" s="17" t="s">
        <v>1569</v>
      </c>
      <c r="E2974" s="17" t="s">
        <v>4165</v>
      </c>
      <c r="F2974" s="16" t="s">
        <v>1051</v>
      </c>
      <c r="G2974" s="16" t="s">
        <v>1570</v>
      </c>
      <c r="H2974" s="16" t="s">
        <v>1571</v>
      </c>
      <c r="I2974" s="16" t="s">
        <v>4159</v>
      </c>
      <c r="J2974" s="40">
        <v>0.13</v>
      </c>
      <c r="K2974" s="16">
        <v>1506944.5</v>
      </c>
      <c r="M2974" s="15" t="s">
        <v>94</v>
      </c>
      <c r="N2974" s="19">
        <v>45705.633726851898</v>
      </c>
      <c r="P2974" s="20" t="s">
        <v>4256</v>
      </c>
      <c r="Q2974" s="20" t="s">
        <v>4268</v>
      </c>
      <c r="R2974" s="20" t="s">
        <v>4268</v>
      </c>
    </row>
    <row r="2975" spans="1:18" x14ac:dyDescent="0.3">
      <c r="A2975" s="15" t="str">
        <f>VLOOKUP(C2975,销售员!A:D,3,0)</f>
        <v>福建</v>
      </c>
      <c r="B2975" s="15">
        <v>821970</v>
      </c>
      <c r="C2975" s="16" t="s">
        <v>822</v>
      </c>
      <c r="D2975" s="17" t="s">
        <v>1569</v>
      </c>
      <c r="E2975" s="17" t="s">
        <v>4165</v>
      </c>
      <c r="F2975" s="16" t="s">
        <v>1051</v>
      </c>
      <c r="G2975" s="16" t="s">
        <v>1570</v>
      </c>
      <c r="H2975" s="16" t="s">
        <v>1571</v>
      </c>
      <c r="I2975" s="16" t="s">
        <v>4161</v>
      </c>
      <c r="J2975" s="40">
        <v>0.13</v>
      </c>
      <c r="K2975" s="16">
        <v>14825.52</v>
      </c>
      <c r="M2975" s="15" t="s">
        <v>94</v>
      </c>
      <c r="N2975" s="19">
        <v>45705.633726851898</v>
      </c>
      <c r="P2975" s="20" t="s">
        <v>4256</v>
      </c>
      <c r="Q2975" s="20" t="s">
        <v>4268</v>
      </c>
      <c r="R2975" s="20" t="s">
        <v>4268</v>
      </c>
    </row>
    <row r="2976" spans="1:18" x14ac:dyDescent="0.3">
      <c r="A2976" s="15" t="str">
        <f>VLOOKUP(C2976,销售员!A:D,3,0)</f>
        <v>福建</v>
      </c>
      <c r="B2976" s="15">
        <v>821970</v>
      </c>
      <c r="C2976" s="16" t="s">
        <v>822</v>
      </c>
      <c r="D2976" s="17" t="s">
        <v>1569</v>
      </c>
      <c r="E2976" s="17" t="s">
        <v>4165</v>
      </c>
      <c r="F2976" s="16" t="s">
        <v>1051</v>
      </c>
      <c r="G2976" s="16" t="s">
        <v>1570</v>
      </c>
      <c r="H2976" s="16" t="s">
        <v>1571</v>
      </c>
      <c r="I2976" s="16" t="s">
        <v>4160</v>
      </c>
      <c r="J2976" s="40">
        <v>0.13</v>
      </c>
      <c r="K2976" s="16">
        <v>41951.199999999997</v>
      </c>
      <c r="M2976" s="15" t="s">
        <v>94</v>
      </c>
      <c r="N2976" s="19">
        <v>45705.633726851898</v>
      </c>
      <c r="P2976" s="20" t="s">
        <v>4256</v>
      </c>
      <c r="Q2976" s="20" t="s">
        <v>4268</v>
      </c>
      <c r="R2976" s="20" t="s">
        <v>4268</v>
      </c>
    </row>
    <row r="2977" spans="1:18" x14ac:dyDescent="0.3">
      <c r="A2977" s="15" t="str">
        <f>VLOOKUP(C2977,销售员!A:D,3,0)</f>
        <v>福建</v>
      </c>
      <c r="B2977" s="15">
        <v>821977</v>
      </c>
      <c r="C2977" s="16" t="s">
        <v>822</v>
      </c>
      <c r="D2977" s="17" t="s">
        <v>1560</v>
      </c>
      <c r="E2977" s="17" t="s">
        <v>4165</v>
      </c>
      <c r="F2977" s="16" t="s">
        <v>1051</v>
      </c>
      <c r="G2977" s="16" t="s">
        <v>1561</v>
      </c>
      <c r="H2977" s="16" t="s">
        <v>1562</v>
      </c>
      <c r="I2977" s="16" t="s">
        <v>4158</v>
      </c>
      <c r="J2977" s="40">
        <v>0.13</v>
      </c>
      <c r="K2977" s="16">
        <v>1431192.26</v>
      </c>
      <c r="L2977" s="18">
        <v>2117638.66</v>
      </c>
      <c r="M2977" s="15" t="s">
        <v>94</v>
      </c>
      <c r="N2977" s="19">
        <v>45705.635254629597</v>
      </c>
      <c r="P2977" s="20" t="s">
        <v>4256</v>
      </c>
      <c r="Q2977" s="20" t="s">
        <v>4268</v>
      </c>
      <c r="R2977" s="20" t="s">
        <v>4268</v>
      </c>
    </row>
    <row r="2978" spans="1:18" x14ac:dyDescent="0.3">
      <c r="A2978" s="15" t="str">
        <f>VLOOKUP(C2978,销售员!A:D,3,0)</f>
        <v>福建</v>
      </c>
      <c r="B2978" s="15">
        <v>821977</v>
      </c>
      <c r="C2978" s="16" t="s">
        <v>822</v>
      </c>
      <c r="D2978" s="17" t="s">
        <v>1560</v>
      </c>
      <c r="E2978" s="17" t="s">
        <v>4165</v>
      </c>
      <c r="F2978" s="16" t="s">
        <v>1051</v>
      </c>
      <c r="G2978" s="16" t="s">
        <v>1561</v>
      </c>
      <c r="H2978" s="16" t="s">
        <v>1562</v>
      </c>
      <c r="I2978" s="16" t="s">
        <v>4159</v>
      </c>
      <c r="J2978" s="40">
        <v>0.13</v>
      </c>
      <c r="K2978" s="16">
        <v>544399.1</v>
      </c>
      <c r="M2978" s="15" t="s">
        <v>94</v>
      </c>
      <c r="N2978" s="19">
        <v>45705.635254629597</v>
      </c>
      <c r="P2978" s="20" t="s">
        <v>4256</v>
      </c>
      <c r="Q2978" s="20" t="s">
        <v>4268</v>
      </c>
      <c r="R2978" s="20" t="s">
        <v>4268</v>
      </c>
    </row>
    <row r="2979" spans="1:18" x14ac:dyDescent="0.3">
      <c r="A2979" s="15" t="str">
        <f>VLOOKUP(C2979,销售员!A:D,3,0)</f>
        <v>福建</v>
      </c>
      <c r="B2979" s="15">
        <v>821977</v>
      </c>
      <c r="C2979" s="16" t="s">
        <v>822</v>
      </c>
      <c r="D2979" s="17" t="s">
        <v>1560</v>
      </c>
      <c r="E2979" s="17" t="s">
        <v>4165</v>
      </c>
      <c r="F2979" s="16" t="s">
        <v>1051</v>
      </c>
      <c r="G2979" s="16" t="s">
        <v>1561</v>
      </c>
      <c r="H2979" s="16" t="s">
        <v>1562</v>
      </c>
      <c r="I2979" s="16" t="s">
        <v>4161</v>
      </c>
      <c r="J2979" s="40">
        <v>0.13</v>
      </c>
      <c r="K2979" s="16">
        <v>16668.419999999998</v>
      </c>
      <c r="M2979" s="15" t="s">
        <v>94</v>
      </c>
      <c r="N2979" s="19">
        <v>45705.635254629597</v>
      </c>
      <c r="P2979" s="20" t="s">
        <v>4256</v>
      </c>
      <c r="Q2979" s="20" t="s">
        <v>4268</v>
      </c>
      <c r="R2979" s="20" t="s">
        <v>4268</v>
      </c>
    </row>
    <row r="2980" spans="1:18" x14ac:dyDescent="0.3">
      <c r="A2980" s="15" t="str">
        <f>VLOOKUP(C2980,销售员!A:D,3,0)</f>
        <v>福建</v>
      </c>
      <c r="B2980" s="15">
        <v>821977</v>
      </c>
      <c r="C2980" s="16" t="s">
        <v>822</v>
      </c>
      <c r="D2980" s="17" t="s">
        <v>1560</v>
      </c>
      <c r="E2980" s="17" t="s">
        <v>4165</v>
      </c>
      <c r="F2980" s="16" t="s">
        <v>1051</v>
      </c>
      <c r="G2980" s="16" t="s">
        <v>1561</v>
      </c>
      <c r="H2980" s="16" t="s">
        <v>1562</v>
      </c>
      <c r="I2980" s="16" t="s">
        <v>4160</v>
      </c>
      <c r="J2980" s="40">
        <v>0.13</v>
      </c>
      <c r="K2980" s="16">
        <v>30085.14</v>
      </c>
      <c r="M2980" s="15" t="s">
        <v>94</v>
      </c>
      <c r="N2980" s="19">
        <v>45705.635254629597</v>
      </c>
      <c r="P2980" s="20" t="s">
        <v>4256</v>
      </c>
      <c r="Q2980" s="20" t="s">
        <v>4268</v>
      </c>
      <c r="R2980" s="20" t="s">
        <v>4268</v>
      </c>
    </row>
    <row r="2981" spans="1:18" x14ac:dyDescent="0.3">
      <c r="A2981" s="15" t="str">
        <f>VLOOKUP(C2981,销售员!A:D,3,0)</f>
        <v>福建</v>
      </c>
      <c r="B2981" s="15">
        <v>821909</v>
      </c>
      <c r="C2981" s="16" t="s">
        <v>226</v>
      </c>
      <c r="D2981" s="17" t="s">
        <v>3058</v>
      </c>
      <c r="E2981" s="17" t="s">
        <v>4165</v>
      </c>
      <c r="F2981" s="16" t="s">
        <v>3059</v>
      </c>
      <c r="G2981" s="16" t="s">
        <v>3060</v>
      </c>
      <c r="H2981" s="16" t="s">
        <v>3061</v>
      </c>
      <c r="I2981" s="16" t="s">
        <v>4158</v>
      </c>
      <c r="J2981" s="40">
        <v>0.13</v>
      </c>
      <c r="K2981" s="16">
        <v>48353.46</v>
      </c>
      <c r="L2981" s="18">
        <v>52861.2</v>
      </c>
      <c r="M2981" s="15" t="s">
        <v>94</v>
      </c>
      <c r="N2981" s="19">
        <v>45705.636273148099</v>
      </c>
      <c r="P2981" s="20" t="s">
        <v>4256</v>
      </c>
      <c r="Q2981" s="20" t="s">
        <v>4268</v>
      </c>
      <c r="R2981" s="20" t="s">
        <v>4268</v>
      </c>
    </row>
    <row r="2982" spans="1:18" x14ac:dyDescent="0.3">
      <c r="A2982" s="15" t="str">
        <f>VLOOKUP(C2982,销售员!A:D,3,0)</f>
        <v>福建</v>
      </c>
      <c r="B2982" s="15">
        <v>821909</v>
      </c>
      <c r="C2982" s="16" t="s">
        <v>226</v>
      </c>
      <c r="D2982" s="17" t="s">
        <v>3058</v>
      </c>
      <c r="E2982" s="17" t="s">
        <v>4165</v>
      </c>
      <c r="F2982" s="16" t="s">
        <v>3059</v>
      </c>
      <c r="G2982" s="16" t="s">
        <v>3060</v>
      </c>
      <c r="H2982" s="16" t="s">
        <v>3061</v>
      </c>
      <c r="I2982" s="16" t="s">
        <v>4159</v>
      </c>
      <c r="J2982" s="40">
        <v>0.13</v>
      </c>
      <c r="K2982" s="16">
        <v>734.86</v>
      </c>
      <c r="M2982" s="15" t="s">
        <v>94</v>
      </c>
      <c r="N2982" s="19">
        <v>45705.636273148099</v>
      </c>
      <c r="P2982" s="20" t="s">
        <v>4256</v>
      </c>
      <c r="Q2982" s="20" t="s">
        <v>4268</v>
      </c>
      <c r="R2982" s="20" t="s">
        <v>4268</v>
      </c>
    </row>
    <row r="2983" spans="1:18" x14ac:dyDescent="0.3">
      <c r="A2983" s="15" t="str">
        <f>VLOOKUP(C2983,销售员!A:D,3,0)</f>
        <v>福建</v>
      </c>
      <c r="B2983" s="15">
        <v>821909</v>
      </c>
      <c r="C2983" s="16" t="s">
        <v>226</v>
      </c>
      <c r="D2983" s="17" t="s">
        <v>3058</v>
      </c>
      <c r="E2983" s="17" t="s">
        <v>4165</v>
      </c>
      <c r="F2983" s="16" t="s">
        <v>3059</v>
      </c>
      <c r="G2983" s="16" t="s">
        <v>3060</v>
      </c>
      <c r="H2983" s="16" t="s">
        <v>3061</v>
      </c>
      <c r="I2983" s="16" t="s">
        <v>4161</v>
      </c>
      <c r="J2983" s="40">
        <v>0.13</v>
      </c>
      <c r="K2983" s="16">
        <v>646.6</v>
      </c>
      <c r="M2983" s="15" t="s">
        <v>94</v>
      </c>
      <c r="N2983" s="19">
        <v>45705.636273148099</v>
      </c>
      <c r="P2983" s="20" t="s">
        <v>4256</v>
      </c>
      <c r="Q2983" s="20" t="s">
        <v>4268</v>
      </c>
      <c r="R2983" s="20" t="s">
        <v>4268</v>
      </c>
    </row>
    <row r="2984" spans="1:18" x14ac:dyDescent="0.3">
      <c r="A2984" s="15" t="str">
        <f>VLOOKUP(C2984,销售员!A:D,3,0)</f>
        <v>福建</v>
      </c>
      <c r="B2984" s="15">
        <v>821909</v>
      </c>
      <c r="C2984" s="16" t="s">
        <v>226</v>
      </c>
      <c r="D2984" s="17" t="s">
        <v>3058</v>
      </c>
      <c r="E2984" s="17" t="s">
        <v>4165</v>
      </c>
      <c r="F2984" s="16" t="s">
        <v>3059</v>
      </c>
      <c r="G2984" s="16" t="s">
        <v>3060</v>
      </c>
      <c r="H2984" s="16" t="s">
        <v>3061</v>
      </c>
      <c r="I2984" s="16" t="s">
        <v>4160</v>
      </c>
      <c r="J2984" s="40">
        <v>0.13</v>
      </c>
      <c r="K2984" s="16">
        <v>747.53</v>
      </c>
      <c r="M2984" s="15" t="s">
        <v>94</v>
      </c>
      <c r="N2984" s="19">
        <v>45705.636273148099</v>
      </c>
      <c r="P2984" s="20" t="s">
        <v>4256</v>
      </c>
      <c r="Q2984" s="20" t="s">
        <v>4268</v>
      </c>
      <c r="R2984" s="20" t="s">
        <v>4268</v>
      </c>
    </row>
    <row r="2985" spans="1:18" x14ac:dyDescent="0.3">
      <c r="A2985" s="15" t="str">
        <f>VLOOKUP(C2985,销售员!A:D,3,0)</f>
        <v>广深</v>
      </c>
      <c r="B2985" s="15">
        <v>821984</v>
      </c>
      <c r="C2985" s="16" t="s">
        <v>1126</v>
      </c>
      <c r="D2985" s="17" t="s">
        <v>3205</v>
      </c>
      <c r="E2985" s="17" t="s">
        <v>4165</v>
      </c>
      <c r="F2985" s="16" t="s">
        <v>3206</v>
      </c>
      <c r="G2985" s="16" t="s">
        <v>3207</v>
      </c>
      <c r="H2985" s="16" t="s">
        <v>3208</v>
      </c>
      <c r="I2985" s="16" t="s">
        <v>4158</v>
      </c>
      <c r="J2985" s="40">
        <v>0.13</v>
      </c>
      <c r="K2985" s="16">
        <v>2100813.5299999998</v>
      </c>
      <c r="L2985" s="18">
        <v>2682072.88</v>
      </c>
      <c r="M2985" s="15" t="s">
        <v>94</v>
      </c>
      <c r="N2985" s="19">
        <v>45705.640648148103</v>
      </c>
      <c r="P2985" s="20" t="s">
        <v>4256</v>
      </c>
      <c r="Q2985" s="20" t="s">
        <v>4271</v>
      </c>
      <c r="R2985" s="20" t="s">
        <v>4272</v>
      </c>
    </row>
    <row r="2986" spans="1:18" x14ac:dyDescent="0.3">
      <c r="A2986" s="15" t="str">
        <f>VLOOKUP(C2986,销售员!A:D,3,0)</f>
        <v>广深</v>
      </c>
      <c r="B2986" s="15">
        <v>821984</v>
      </c>
      <c r="C2986" s="16" t="s">
        <v>1126</v>
      </c>
      <c r="D2986" s="17" t="s">
        <v>3205</v>
      </c>
      <c r="E2986" s="17" t="s">
        <v>4165</v>
      </c>
      <c r="F2986" s="16" t="s">
        <v>3206</v>
      </c>
      <c r="G2986" s="16" t="s">
        <v>3207</v>
      </c>
      <c r="H2986" s="16" t="s">
        <v>3208</v>
      </c>
      <c r="I2986" s="16" t="s">
        <v>4159</v>
      </c>
      <c r="J2986" s="40">
        <v>0.13</v>
      </c>
      <c r="K2986" s="16">
        <v>430883.21</v>
      </c>
      <c r="M2986" s="15" t="s">
        <v>94</v>
      </c>
      <c r="N2986" s="19">
        <v>45705.640648148103</v>
      </c>
      <c r="P2986" s="20" t="s">
        <v>4256</v>
      </c>
      <c r="Q2986" s="20" t="s">
        <v>4271</v>
      </c>
      <c r="R2986" s="20" t="s">
        <v>4272</v>
      </c>
    </row>
    <row r="2987" spans="1:18" x14ac:dyDescent="0.3">
      <c r="A2987" s="15" t="str">
        <f>VLOOKUP(C2987,销售员!A:D,3,0)</f>
        <v>广深</v>
      </c>
      <c r="B2987" s="15">
        <v>821984</v>
      </c>
      <c r="C2987" s="16" t="s">
        <v>1126</v>
      </c>
      <c r="D2987" s="17" t="s">
        <v>3205</v>
      </c>
      <c r="E2987" s="17" t="s">
        <v>4165</v>
      </c>
      <c r="F2987" s="16" t="s">
        <v>3206</v>
      </c>
      <c r="G2987" s="16" t="s">
        <v>3207</v>
      </c>
      <c r="H2987" s="16" t="s">
        <v>3208</v>
      </c>
      <c r="I2987" s="16" t="s">
        <v>4161</v>
      </c>
      <c r="J2987" s="40">
        <v>0.13</v>
      </c>
      <c r="K2987" s="16">
        <v>27125.48</v>
      </c>
      <c r="M2987" s="15" t="s">
        <v>94</v>
      </c>
      <c r="N2987" s="19">
        <v>45705.640648148103</v>
      </c>
      <c r="P2987" s="20" t="s">
        <v>4256</v>
      </c>
      <c r="Q2987" s="20" t="s">
        <v>4271</v>
      </c>
      <c r="R2987" s="20" t="s">
        <v>4272</v>
      </c>
    </row>
    <row r="2988" spans="1:18" x14ac:dyDescent="0.3">
      <c r="A2988" s="15" t="str">
        <f>VLOOKUP(C2988,销售员!A:D,3,0)</f>
        <v>广深</v>
      </c>
      <c r="B2988" s="15">
        <v>821984</v>
      </c>
      <c r="C2988" s="16" t="s">
        <v>1126</v>
      </c>
      <c r="D2988" s="17" t="s">
        <v>3205</v>
      </c>
      <c r="E2988" s="17" t="s">
        <v>4165</v>
      </c>
      <c r="F2988" s="16" t="s">
        <v>3206</v>
      </c>
      <c r="G2988" s="16" t="s">
        <v>3207</v>
      </c>
      <c r="H2988" s="16" t="s">
        <v>3208</v>
      </c>
      <c r="I2988" s="16" t="s">
        <v>4160</v>
      </c>
      <c r="J2988" s="40">
        <v>0.13</v>
      </c>
      <c r="K2988" s="16">
        <v>38553.56</v>
      </c>
      <c r="M2988" s="15" t="s">
        <v>94</v>
      </c>
      <c r="N2988" s="19">
        <v>45705.640648148103</v>
      </c>
      <c r="P2988" s="20" t="s">
        <v>4256</v>
      </c>
      <c r="Q2988" s="20" t="s">
        <v>4271</v>
      </c>
      <c r="R2988" s="20" t="s">
        <v>4272</v>
      </c>
    </row>
    <row r="2989" spans="1:18" x14ac:dyDescent="0.3">
      <c r="A2989" s="15" t="str">
        <f>VLOOKUP(C2989,销售员!A:D,3,0)</f>
        <v>沪浙</v>
      </c>
      <c r="B2989" s="15">
        <v>822003</v>
      </c>
      <c r="C2989" s="16" t="s">
        <v>246</v>
      </c>
      <c r="D2989" s="17" t="s">
        <v>2952</v>
      </c>
      <c r="E2989" s="17" t="s">
        <v>4168</v>
      </c>
      <c r="F2989" s="16" t="s">
        <v>275</v>
      </c>
      <c r="G2989" s="16" t="s">
        <v>276</v>
      </c>
      <c r="H2989" s="16" t="s">
        <v>2953</v>
      </c>
      <c r="I2989" s="16" t="s">
        <v>4158</v>
      </c>
      <c r="J2989" s="40">
        <v>0.06</v>
      </c>
      <c r="K2989" s="16">
        <v>0</v>
      </c>
      <c r="L2989" s="18">
        <v>2877951.5</v>
      </c>
      <c r="M2989" s="15" t="s">
        <v>1262</v>
      </c>
      <c r="N2989" s="19">
        <v>45705.667280092603</v>
      </c>
      <c r="P2989" s="20" t="s">
        <v>4256</v>
      </c>
      <c r="Q2989" s="20" t="s">
        <v>4259</v>
      </c>
      <c r="R2989" s="20" t="s">
        <v>4273</v>
      </c>
    </row>
    <row r="2990" spans="1:18" x14ac:dyDescent="0.3">
      <c r="A2990" s="15" t="str">
        <f>VLOOKUP(C2990,销售员!A:D,3,0)</f>
        <v>沪浙</v>
      </c>
      <c r="B2990" s="15">
        <v>822003</v>
      </c>
      <c r="C2990" s="16" t="s">
        <v>246</v>
      </c>
      <c r="D2990" s="17" t="s">
        <v>2952</v>
      </c>
      <c r="E2990" s="17" t="s">
        <v>4168</v>
      </c>
      <c r="F2990" s="16" t="s">
        <v>275</v>
      </c>
      <c r="G2990" s="16" t="s">
        <v>276</v>
      </c>
      <c r="H2990" s="16" t="s">
        <v>2953</v>
      </c>
      <c r="I2990" s="16" t="s">
        <v>4159</v>
      </c>
      <c r="J2990" s="40">
        <v>0.06</v>
      </c>
      <c r="K2990" s="16">
        <v>2749738.74</v>
      </c>
      <c r="M2990" s="15" t="s">
        <v>1262</v>
      </c>
      <c r="N2990" s="19">
        <v>45705.667280092603</v>
      </c>
      <c r="P2990" s="20" t="s">
        <v>4256</v>
      </c>
      <c r="Q2990" s="20" t="s">
        <v>4259</v>
      </c>
      <c r="R2990" s="20" t="s">
        <v>4273</v>
      </c>
    </row>
    <row r="2991" spans="1:18" x14ac:dyDescent="0.3">
      <c r="A2991" s="15" t="str">
        <f>VLOOKUP(C2991,销售员!A:D,3,0)</f>
        <v>沪浙</v>
      </c>
      <c r="B2991" s="15">
        <v>822003</v>
      </c>
      <c r="C2991" s="16" t="s">
        <v>246</v>
      </c>
      <c r="D2991" s="17" t="s">
        <v>2952</v>
      </c>
      <c r="E2991" s="17" t="s">
        <v>4168</v>
      </c>
      <c r="F2991" s="16" t="s">
        <v>275</v>
      </c>
      <c r="G2991" s="16" t="s">
        <v>276</v>
      </c>
      <c r="H2991" s="16" t="s">
        <v>2953</v>
      </c>
      <c r="I2991" s="16" t="s">
        <v>4161</v>
      </c>
      <c r="J2991" s="40">
        <v>0.06</v>
      </c>
      <c r="K2991" s="16">
        <v>0</v>
      </c>
      <c r="M2991" s="15" t="s">
        <v>1262</v>
      </c>
      <c r="N2991" s="19">
        <v>45705.667280092603</v>
      </c>
      <c r="P2991" s="20" t="s">
        <v>4256</v>
      </c>
      <c r="Q2991" s="20" t="s">
        <v>4259</v>
      </c>
      <c r="R2991" s="20" t="s">
        <v>4273</v>
      </c>
    </row>
    <row r="2992" spans="1:18" x14ac:dyDescent="0.3">
      <c r="A2992" s="15" t="str">
        <f>VLOOKUP(C2992,销售员!A:D,3,0)</f>
        <v>沪浙</v>
      </c>
      <c r="B2992" s="15">
        <v>822003</v>
      </c>
      <c r="C2992" s="16" t="s">
        <v>246</v>
      </c>
      <c r="D2992" s="17" t="s">
        <v>2952</v>
      </c>
      <c r="E2992" s="17" t="s">
        <v>4168</v>
      </c>
      <c r="F2992" s="16" t="s">
        <v>275</v>
      </c>
      <c r="G2992" s="16" t="s">
        <v>276</v>
      </c>
      <c r="H2992" s="16" t="s">
        <v>2953</v>
      </c>
      <c r="I2992" s="16" t="s">
        <v>4160</v>
      </c>
      <c r="J2992" s="40">
        <v>0.06</v>
      </c>
      <c r="K2992" s="16">
        <v>41874.21</v>
      </c>
      <c r="M2992" s="15" t="s">
        <v>1262</v>
      </c>
      <c r="N2992" s="19">
        <v>45705.667280092603</v>
      </c>
      <c r="P2992" s="20" t="s">
        <v>4256</v>
      </c>
      <c r="Q2992" s="20" t="s">
        <v>4259</v>
      </c>
      <c r="R2992" s="20" t="s">
        <v>4273</v>
      </c>
    </row>
    <row r="2993" spans="1:18" x14ac:dyDescent="0.3">
      <c r="A2993" s="15" t="str">
        <f>VLOOKUP(C2993,销售员!A:D,3,0)</f>
        <v>京津冀</v>
      </c>
      <c r="B2993" s="15">
        <v>822006</v>
      </c>
      <c r="C2993" s="16" t="s">
        <v>267</v>
      </c>
      <c r="D2993" s="17" t="s">
        <v>3213</v>
      </c>
      <c r="E2993" s="17" t="s">
        <v>4165</v>
      </c>
      <c r="F2993" s="16" t="s">
        <v>3214</v>
      </c>
      <c r="G2993" s="16" t="s">
        <v>3215</v>
      </c>
      <c r="H2993" s="16" t="s">
        <v>3216</v>
      </c>
      <c r="I2993" s="16" t="s">
        <v>4158</v>
      </c>
      <c r="J2993" s="40">
        <v>0.13</v>
      </c>
      <c r="K2993" s="16">
        <v>45331.9</v>
      </c>
      <c r="L2993" s="18">
        <v>51957</v>
      </c>
      <c r="M2993" s="15" t="s">
        <v>127</v>
      </c>
      <c r="N2993" s="19">
        <v>45705.669282407398</v>
      </c>
      <c r="P2993" s="20" t="s">
        <v>4261</v>
      </c>
      <c r="Q2993" s="20" t="s">
        <v>4243</v>
      </c>
      <c r="R2993" s="20" t="s">
        <v>4274</v>
      </c>
    </row>
    <row r="2994" spans="1:18" x14ac:dyDescent="0.3">
      <c r="A2994" s="15" t="str">
        <f>VLOOKUP(C2994,销售员!A:D,3,0)</f>
        <v>京津冀</v>
      </c>
      <c r="B2994" s="15">
        <v>822006</v>
      </c>
      <c r="C2994" s="16" t="s">
        <v>267</v>
      </c>
      <c r="D2994" s="17" t="s">
        <v>3213</v>
      </c>
      <c r="E2994" s="17" t="s">
        <v>4165</v>
      </c>
      <c r="F2994" s="16" t="s">
        <v>3214</v>
      </c>
      <c r="G2994" s="16" t="s">
        <v>3215</v>
      </c>
      <c r="H2994" s="16" t="s">
        <v>3216</v>
      </c>
      <c r="I2994" s="16" t="s">
        <v>4159</v>
      </c>
      <c r="J2994" s="40">
        <v>0.13</v>
      </c>
      <c r="K2994" s="16">
        <v>2980</v>
      </c>
      <c r="M2994" s="15" t="s">
        <v>127</v>
      </c>
      <c r="N2994" s="19">
        <v>45705.669282407398</v>
      </c>
      <c r="P2994" s="20" t="s">
        <v>4261</v>
      </c>
      <c r="Q2994" s="20" t="s">
        <v>4243</v>
      </c>
      <c r="R2994" s="20" t="s">
        <v>4274</v>
      </c>
    </row>
    <row r="2995" spans="1:18" x14ac:dyDescent="0.3">
      <c r="A2995" s="15" t="str">
        <f>VLOOKUP(C2995,销售员!A:D,3,0)</f>
        <v>京津冀</v>
      </c>
      <c r="B2995" s="15">
        <v>822006</v>
      </c>
      <c r="C2995" s="16" t="s">
        <v>267</v>
      </c>
      <c r="D2995" s="17" t="s">
        <v>3213</v>
      </c>
      <c r="E2995" s="17" t="s">
        <v>4165</v>
      </c>
      <c r="F2995" s="16" t="s">
        <v>3214</v>
      </c>
      <c r="G2995" s="16" t="s">
        <v>3215</v>
      </c>
      <c r="H2995" s="16" t="s">
        <v>3216</v>
      </c>
      <c r="I2995" s="16" t="s">
        <v>4161</v>
      </c>
      <c r="J2995" s="40">
        <v>0.13</v>
      </c>
      <c r="K2995" s="16">
        <v>571.1</v>
      </c>
      <c r="M2995" s="15" t="s">
        <v>127</v>
      </c>
      <c r="N2995" s="19">
        <v>45705.669282407398</v>
      </c>
      <c r="P2995" s="20" t="s">
        <v>4261</v>
      </c>
      <c r="Q2995" s="20" t="s">
        <v>4243</v>
      </c>
      <c r="R2995" s="20" t="s">
        <v>4274</v>
      </c>
    </row>
    <row r="2996" spans="1:18" x14ac:dyDescent="0.3">
      <c r="A2996" s="15" t="str">
        <f>VLOOKUP(C2996,销售员!A:D,3,0)</f>
        <v>京津冀</v>
      </c>
      <c r="B2996" s="15">
        <v>822006</v>
      </c>
      <c r="C2996" s="16" t="s">
        <v>267</v>
      </c>
      <c r="D2996" s="17" t="s">
        <v>3213</v>
      </c>
      <c r="E2996" s="17" t="s">
        <v>4165</v>
      </c>
      <c r="F2996" s="16" t="s">
        <v>3214</v>
      </c>
      <c r="G2996" s="16" t="s">
        <v>3215</v>
      </c>
      <c r="H2996" s="16" t="s">
        <v>3216</v>
      </c>
      <c r="I2996" s="16" t="s">
        <v>4160</v>
      </c>
      <c r="J2996" s="40">
        <v>0.13</v>
      </c>
      <c r="K2996" s="16">
        <v>735.8</v>
      </c>
      <c r="M2996" s="15" t="s">
        <v>127</v>
      </c>
      <c r="N2996" s="19">
        <v>45705.669282407398</v>
      </c>
      <c r="P2996" s="20" t="s">
        <v>4261</v>
      </c>
      <c r="Q2996" s="20" t="s">
        <v>4243</v>
      </c>
      <c r="R2996" s="20" t="s">
        <v>4274</v>
      </c>
    </row>
    <row r="2997" spans="1:18" x14ac:dyDescent="0.3">
      <c r="A2997" s="15" t="str">
        <f>VLOOKUP(C2997,销售员!A:D,3,0)</f>
        <v>沪浙</v>
      </c>
      <c r="B2997" s="15">
        <v>822043</v>
      </c>
      <c r="C2997" s="16" t="s">
        <v>1420</v>
      </c>
      <c r="D2997" s="17" t="s">
        <v>3218</v>
      </c>
      <c r="E2997" s="17" t="s">
        <v>4165</v>
      </c>
      <c r="F2997" s="16" t="s">
        <v>2442</v>
      </c>
      <c r="G2997" s="16" t="s">
        <v>3219</v>
      </c>
      <c r="H2997" s="16" t="s">
        <v>3220</v>
      </c>
      <c r="I2997" s="16" t="s">
        <v>4158</v>
      </c>
      <c r="J2997" s="40">
        <v>0.13</v>
      </c>
      <c r="K2997" s="16">
        <v>23387.32</v>
      </c>
      <c r="L2997" s="18">
        <v>27302</v>
      </c>
      <c r="M2997" s="15" t="s">
        <v>1262</v>
      </c>
      <c r="N2997" s="19">
        <v>45705.769398148099</v>
      </c>
      <c r="P2997" s="20" t="s">
        <v>4256</v>
      </c>
      <c r="Q2997" s="20" t="s">
        <v>4259</v>
      </c>
      <c r="R2997" s="20" t="s">
        <v>4273</v>
      </c>
    </row>
    <row r="2998" spans="1:18" x14ac:dyDescent="0.3">
      <c r="A2998" s="15" t="str">
        <f>VLOOKUP(C2998,销售员!A:D,3,0)</f>
        <v>沪浙</v>
      </c>
      <c r="B2998" s="15">
        <v>822043</v>
      </c>
      <c r="C2998" s="16" t="s">
        <v>1420</v>
      </c>
      <c r="D2998" s="17" t="s">
        <v>3218</v>
      </c>
      <c r="E2998" s="17" t="s">
        <v>4165</v>
      </c>
      <c r="F2998" s="16" t="s">
        <v>2442</v>
      </c>
      <c r="G2998" s="16" t="s">
        <v>3219</v>
      </c>
      <c r="H2998" s="16" t="s">
        <v>3220</v>
      </c>
      <c r="I2998" s="16" t="s">
        <v>4159</v>
      </c>
      <c r="J2998" s="40">
        <v>0.13</v>
      </c>
      <c r="K2998" s="16">
        <v>1986.6</v>
      </c>
      <c r="M2998" s="15" t="s">
        <v>1262</v>
      </c>
      <c r="N2998" s="19">
        <v>45705.769398148099</v>
      </c>
      <c r="P2998" s="20" t="s">
        <v>4256</v>
      </c>
      <c r="Q2998" s="20" t="s">
        <v>4259</v>
      </c>
      <c r="R2998" s="20" t="s">
        <v>4273</v>
      </c>
    </row>
    <row r="2999" spans="1:18" x14ac:dyDescent="0.3">
      <c r="A2999" s="15" t="str">
        <f>VLOOKUP(C2999,销售员!A:D,3,0)</f>
        <v>沪浙</v>
      </c>
      <c r="B2999" s="15">
        <v>822043</v>
      </c>
      <c r="C2999" s="16" t="s">
        <v>1420</v>
      </c>
      <c r="D2999" s="17" t="s">
        <v>3218</v>
      </c>
      <c r="E2999" s="17" t="s">
        <v>4165</v>
      </c>
      <c r="F2999" s="16" t="s">
        <v>2442</v>
      </c>
      <c r="G2999" s="16" t="s">
        <v>3219</v>
      </c>
      <c r="H2999" s="16" t="s">
        <v>3220</v>
      </c>
      <c r="I2999" s="16" t="s">
        <v>4161</v>
      </c>
      <c r="J2999" s="40">
        <v>0.13</v>
      </c>
      <c r="K2999" s="16">
        <v>312.83999999999997</v>
      </c>
      <c r="M2999" s="15" t="s">
        <v>1262</v>
      </c>
      <c r="N2999" s="19">
        <v>45705.769398148099</v>
      </c>
      <c r="P2999" s="20" t="s">
        <v>4256</v>
      </c>
      <c r="Q2999" s="20" t="s">
        <v>4259</v>
      </c>
      <c r="R2999" s="20" t="s">
        <v>4273</v>
      </c>
    </row>
    <row r="3000" spans="1:18" x14ac:dyDescent="0.3">
      <c r="A3000" s="15" t="str">
        <f>VLOOKUP(C3000,销售员!A:D,3,0)</f>
        <v>沪浙</v>
      </c>
      <c r="B3000" s="15">
        <v>822043</v>
      </c>
      <c r="C3000" s="16" t="s">
        <v>1420</v>
      </c>
      <c r="D3000" s="17" t="s">
        <v>3218</v>
      </c>
      <c r="E3000" s="17" t="s">
        <v>4165</v>
      </c>
      <c r="F3000" s="16" t="s">
        <v>2442</v>
      </c>
      <c r="G3000" s="16" t="s">
        <v>3219</v>
      </c>
      <c r="H3000" s="16" t="s">
        <v>3220</v>
      </c>
      <c r="I3000" s="16" t="s">
        <v>4160</v>
      </c>
      <c r="J3000" s="40">
        <v>0.13</v>
      </c>
      <c r="K3000" s="16">
        <v>386.54</v>
      </c>
      <c r="M3000" s="15" t="s">
        <v>1262</v>
      </c>
      <c r="N3000" s="19">
        <v>45705.769398148099</v>
      </c>
      <c r="P3000" s="20" t="s">
        <v>4256</v>
      </c>
      <c r="Q3000" s="20" t="s">
        <v>4259</v>
      </c>
      <c r="R3000" s="20" t="s">
        <v>4273</v>
      </c>
    </row>
    <row r="3001" spans="1:18" x14ac:dyDescent="0.3">
      <c r="A3001" s="15" t="str">
        <f>VLOOKUP(C3001,销售员!A:D,3,0)</f>
        <v>新甘青</v>
      </c>
      <c r="B3001" s="15">
        <v>821937</v>
      </c>
      <c r="C3001" s="16" t="s">
        <v>1864</v>
      </c>
      <c r="D3001" s="17" t="s">
        <v>3223</v>
      </c>
      <c r="E3001" s="17" t="s">
        <v>4165</v>
      </c>
      <c r="F3001" s="16" t="s">
        <v>3224</v>
      </c>
      <c r="G3001" s="16" t="s">
        <v>3225</v>
      </c>
      <c r="H3001" s="16" t="s">
        <v>3226</v>
      </c>
      <c r="I3001" s="16" t="s">
        <v>4166</v>
      </c>
      <c r="J3001" s="40">
        <v>0.13</v>
      </c>
      <c r="K3001" s="16">
        <v>113019.8</v>
      </c>
      <c r="L3001" s="18">
        <v>130261</v>
      </c>
      <c r="M3001" s="15" t="s">
        <v>105</v>
      </c>
      <c r="N3001" s="19">
        <v>45706.401539351798</v>
      </c>
      <c r="P3001" s="20" t="s">
        <v>4261</v>
      </c>
      <c r="Q3001" s="20" t="s">
        <v>4262</v>
      </c>
      <c r="R3001" s="20" t="s">
        <v>4275</v>
      </c>
    </row>
    <row r="3002" spans="1:18" x14ac:dyDescent="0.3">
      <c r="A3002" s="15" t="str">
        <f>VLOOKUP(C3002,销售员!A:D,3,0)</f>
        <v>新甘青</v>
      </c>
      <c r="B3002" s="15">
        <v>821937</v>
      </c>
      <c r="C3002" s="16" t="s">
        <v>1864</v>
      </c>
      <c r="D3002" s="17" t="s">
        <v>3223</v>
      </c>
      <c r="E3002" s="17" t="s">
        <v>4165</v>
      </c>
      <c r="F3002" s="16" t="s">
        <v>3224</v>
      </c>
      <c r="G3002" s="16" t="s">
        <v>3225</v>
      </c>
      <c r="H3002" s="16" t="s">
        <v>3226</v>
      </c>
      <c r="I3002" s="16" t="s">
        <v>4167</v>
      </c>
      <c r="J3002" s="40">
        <v>0.13</v>
      </c>
      <c r="K3002" s="16">
        <v>8024.95</v>
      </c>
      <c r="M3002" s="15" t="s">
        <v>105</v>
      </c>
      <c r="N3002" s="19">
        <v>45706.401539351798</v>
      </c>
      <c r="P3002" s="20" t="s">
        <v>4261</v>
      </c>
      <c r="Q3002" s="20" t="s">
        <v>4262</v>
      </c>
      <c r="R3002" s="20" t="s">
        <v>4275</v>
      </c>
    </row>
    <row r="3003" spans="1:18" x14ac:dyDescent="0.3">
      <c r="A3003" s="15" t="str">
        <f>VLOOKUP(C3003,销售员!A:D,3,0)</f>
        <v>新甘青</v>
      </c>
      <c r="B3003" s="15">
        <v>821937</v>
      </c>
      <c r="C3003" s="16" t="s">
        <v>1864</v>
      </c>
      <c r="D3003" s="17" t="s">
        <v>3223</v>
      </c>
      <c r="E3003" s="17" t="s">
        <v>4165</v>
      </c>
      <c r="F3003" s="16" t="s">
        <v>3224</v>
      </c>
      <c r="G3003" s="16" t="s">
        <v>3225</v>
      </c>
      <c r="H3003" s="16" t="s">
        <v>3226</v>
      </c>
      <c r="I3003" s="16" t="s">
        <v>4161</v>
      </c>
      <c r="J3003" s="40">
        <v>0.13</v>
      </c>
      <c r="K3003" s="16">
        <v>1469.2574</v>
      </c>
      <c r="M3003" s="15" t="s">
        <v>105</v>
      </c>
      <c r="N3003" s="19">
        <v>45706.401539351798</v>
      </c>
      <c r="P3003" s="20" t="s">
        <v>4261</v>
      </c>
      <c r="Q3003" s="20" t="s">
        <v>4262</v>
      </c>
      <c r="R3003" s="20" t="s">
        <v>4275</v>
      </c>
    </row>
    <row r="3004" spans="1:18" x14ac:dyDescent="0.3">
      <c r="A3004" s="15" t="str">
        <f>VLOOKUP(C3004,销售员!A:D,3,0)</f>
        <v>新甘青</v>
      </c>
      <c r="B3004" s="15">
        <v>821937</v>
      </c>
      <c r="C3004" s="16" t="s">
        <v>1864</v>
      </c>
      <c r="D3004" s="17" t="s">
        <v>3223</v>
      </c>
      <c r="E3004" s="17" t="s">
        <v>4165</v>
      </c>
      <c r="F3004" s="16" t="s">
        <v>3224</v>
      </c>
      <c r="G3004" s="16" t="s">
        <v>3225</v>
      </c>
      <c r="H3004" s="16" t="s">
        <v>3226</v>
      </c>
      <c r="I3004" s="16" t="s">
        <v>4160</v>
      </c>
      <c r="J3004" s="40">
        <v>0.13</v>
      </c>
      <c r="K3004" s="16">
        <v>1815.6712500000001</v>
      </c>
      <c r="M3004" s="15" t="s">
        <v>105</v>
      </c>
      <c r="N3004" s="19">
        <v>45706.401539351798</v>
      </c>
      <c r="P3004" s="20" t="s">
        <v>4261</v>
      </c>
      <c r="Q3004" s="20" t="s">
        <v>4262</v>
      </c>
      <c r="R3004" s="20" t="s">
        <v>4275</v>
      </c>
    </row>
    <row r="3005" spans="1:18" x14ac:dyDescent="0.3">
      <c r="A3005" s="15" t="str">
        <f>VLOOKUP(C3005,销售员!A:D,3,0)</f>
        <v>沪浙</v>
      </c>
      <c r="B3005" s="15">
        <v>822040</v>
      </c>
      <c r="C3005" s="16" t="s">
        <v>157</v>
      </c>
      <c r="D3005" s="17" t="s">
        <v>3228</v>
      </c>
      <c r="E3005" s="17" t="s">
        <v>4165</v>
      </c>
      <c r="F3005" s="16" t="s">
        <v>3229</v>
      </c>
      <c r="G3005" s="16" t="s">
        <v>3230</v>
      </c>
      <c r="H3005" s="16" t="s">
        <v>3231</v>
      </c>
      <c r="I3005" s="16" t="s">
        <v>4158</v>
      </c>
      <c r="J3005" s="40">
        <v>0.13</v>
      </c>
      <c r="K3005" s="16">
        <v>45925.13</v>
      </c>
      <c r="L3005" s="18">
        <v>57831.27</v>
      </c>
      <c r="M3005" s="15" t="s">
        <v>1262</v>
      </c>
      <c r="N3005" s="19">
        <v>45706.428958333301</v>
      </c>
      <c r="P3005" s="20" t="s">
        <v>4256</v>
      </c>
      <c r="Q3005" s="20" t="s">
        <v>4259</v>
      </c>
      <c r="R3005" s="20" t="s">
        <v>4260</v>
      </c>
    </row>
    <row r="3006" spans="1:18" x14ac:dyDescent="0.3">
      <c r="A3006" s="15" t="str">
        <f>VLOOKUP(C3006,销售员!A:D,3,0)</f>
        <v>沪浙</v>
      </c>
      <c r="B3006" s="15">
        <v>822040</v>
      </c>
      <c r="C3006" s="16" t="s">
        <v>157</v>
      </c>
      <c r="D3006" s="17" t="s">
        <v>3228</v>
      </c>
      <c r="E3006" s="17" t="s">
        <v>4165</v>
      </c>
      <c r="F3006" s="16" t="s">
        <v>3229</v>
      </c>
      <c r="G3006" s="16" t="s">
        <v>3230</v>
      </c>
      <c r="H3006" s="16" t="s">
        <v>3231</v>
      </c>
      <c r="I3006" s="16" t="s">
        <v>4159</v>
      </c>
      <c r="J3006" s="40">
        <v>0.13</v>
      </c>
      <c r="K3006" s="16">
        <v>8030.95</v>
      </c>
      <c r="M3006" s="15" t="s">
        <v>1262</v>
      </c>
      <c r="N3006" s="19">
        <v>45706.428958333301</v>
      </c>
      <c r="P3006" s="20" t="s">
        <v>4256</v>
      </c>
      <c r="Q3006" s="20" t="s">
        <v>4259</v>
      </c>
      <c r="R3006" s="20" t="s">
        <v>4260</v>
      </c>
    </row>
    <row r="3007" spans="1:18" x14ac:dyDescent="0.3">
      <c r="A3007" s="15" t="str">
        <f>VLOOKUP(C3007,销售员!A:D,3,0)</f>
        <v>沪浙</v>
      </c>
      <c r="B3007" s="15">
        <v>822040</v>
      </c>
      <c r="C3007" s="16" t="s">
        <v>157</v>
      </c>
      <c r="D3007" s="17" t="s">
        <v>3228</v>
      </c>
      <c r="E3007" s="17" t="s">
        <v>4165</v>
      </c>
      <c r="F3007" s="16" t="s">
        <v>3229</v>
      </c>
      <c r="G3007" s="16" t="s">
        <v>3230</v>
      </c>
      <c r="H3007" s="16" t="s">
        <v>3231</v>
      </c>
      <c r="I3007" s="16" t="s">
        <v>4161</v>
      </c>
      <c r="J3007" s="40">
        <v>0.13</v>
      </c>
      <c r="K3007" s="16">
        <v>451.15</v>
      </c>
      <c r="M3007" s="15" t="s">
        <v>1262</v>
      </c>
      <c r="N3007" s="19">
        <v>45706.428958333301</v>
      </c>
      <c r="P3007" s="20" t="s">
        <v>4256</v>
      </c>
      <c r="Q3007" s="20" t="s">
        <v>4259</v>
      </c>
      <c r="R3007" s="20" t="s">
        <v>4260</v>
      </c>
    </row>
    <row r="3008" spans="1:18" x14ac:dyDescent="0.3">
      <c r="A3008" s="15" t="str">
        <f>VLOOKUP(C3008,销售员!A:D,3,0)</f>
        <v>沪浙</v>
      </c>
      <c r="B3008" s="15">
        <v>822040</v>
      </c>
      <c r="C3008" s="16" t="s">
        <v>157</v>
      </c>
      <c r="D3008" s="17" t="s">
        <v>3228</v>
      </c>
      <c r="E3008" s="17" t="s">
        <v>4165</v>
      </c>
      <c r="F3008" s="16" t="s">
        <v>3229</v>
      </c>
      <c r="G3008" s="16" t="s">
        <v>3230</v>
      </c>
      <c r="H3008" s="16" t="s">
        <v>3231</v>
      </c>
      <c r="I3008" s="16" t="s">
        <v>4160</v>
      </c>
      <c r="J3008" s="40">
        <v>0.13</v>
      </c>
      <c r="K3008" s="16">
        <v>821.64</v>
      </c>
      <c r="M3008" s="15" t="s">
        <v>1262</v>
      </c>
      <c r="N3008" s="19">
        <v>45706.428958333301</v>
      </c>
      <c r="P3008" s="20" t="s">
        <v>4256</v>
      </c>
      <c r="Q3008" s="20" t="s">
        <v>4259</v>
      </c>
      <c r="R3008" s="20" t="s">
        <v>4260</v>
      </c>
    </row>
    <row r="3009" spans="1:18" x14ac:dyDescent="0.3">
      <c r="A3009" s="15" t="str">
        <f>VLOOKUP(C3009,销售员!A:D,3,0)</f>
        <v>云贵川渝</v>
      </c>
      <c r="B3009" s="15">
        <v>821808</v>
      </c>
      <c r="C3009" s="16" t="s">
        <v>938</v>
      </c>
      <c r="D3009" s="17" t="s">
        <v>2402</v>
      </c>
      <c r="E3009" s="17" t="s">
        <v>4168</v>
      </c>
      <c r="F3009" s="16" t="s">
        <v>2071</v>
      </c>
      <c r="G3009" s="16" t="s">
        <v>2403</v>
      </c>
      <c r="H3009" s="16" t="s">
        <v>2404</v>
      </c>
      <c r="I3009" s="16" t="s">
        <v>4158</v>
      </c>
      <c r="J3009" s="40">
        <v>0.13</v>
      </c>
      <c r="K3009" s="16">
        <v>499122.87</v>
      </c>
      <c r="L3009" s="18">
        <v>522393.95</v>
      </c>
      <c r="M3009" s="15" t="s">
        <v>54</v>
      </c>
      <c r="N3009" s="19">
        <v>45706.437673611101</v>
      </c>
      <c r="P3009" s="20" t="s">
        <v>4256</v>
      </c>
      <c r="Q3009" s="20" t="s">
        <v>4257</v>
      </c>
      <c r="R3009" s="20" t="s">
        <v>4276</v>
      </c>
    </row>
    <row r="3010" spans="1:18" x14ac:dyDescent="0.3">
      <c r="A3010" s="15" t="str">
        <f>VLOOKUP(C3010,销售员!A:D,3,0)</f>
        <v>云贵川渝</v>
      </c>
      <c r="B3010" s="15">
        <v>821808</v>
      </c>
      <c r="C3010" s="16" t="s">
        <v>938</v>
      </c>
      <c r="D3010" s="17" t="s">
        <v>2402</v>
      </c>
      <c r="E3010" s="17" t="s">
        <v>4168</v>
      </c>
      <c r="F3010" s="16" t="s">
        <v>2071</v>
      </c>
      <c r="G3010" s="16" t="s">
        <v>2403</v>
      </c>
      <c r="H3010" s="16" t="s">
        <v>2404</v>
      </c>
      <c r="I3010" s="16" t="s">
        <v>4159</v>
      </c>
      <c r="J3010" s="40">
        <v>0.13</v>
      </c>
      <c r="K3010" s="16">
        <v>0</v>
      </c>
      <c r="M3010" s="15" t="s">
        <v>54</v>
      </c>
      <c r="N3010" s="19">
        <v>45706.437673611101</v>
      </c>
      <c r="P3010" s="20" t="s">
        <v>4256</v>
      </c>
      <c r="Q3010" s="20" t="s">
        <v>4257</v>
      </c>
      <c r="R3010" s="20" t="s">
        <v>4276</v>
      </c>
    </row>
    <row r="3011" spans="1:18" x14ac:dyDescent="0.3">
      <c r="A3011" s="15" t="str">
        <f>VLOOKUP(C3011,销售员!A:D,3,0)</f>
        <v>云贵川渝</v>
      </c>
      <c r="B3011" s="15">
        <v>821808</v>
      </c>
      <c r="C3011" s="16" t="s">
        <v>938</v>
      </c>
      <c r="D3011" s="17" t="s">
        <v>2402</v>
      </c>
      <c r="E3011" s="17" t="s">
        <v>4168</v>
      </c>
      <c r="F3011" s="16" t="s">
        <v>2071</v>
      </c>
      <c r="G3011" s="16" t="s">
        <v>2403</v>
      </c>
      <c r="H3011" s="16" t="s">
        <v>2404</v>
      </c>
      <c r="I3011" s="16" t="s">
        <v>4161</v>
      </c>
      <c r="J3011" s="40">
        <v>0.13</v>
      </c>
      <c r="K3011" s="16">
        <v>0</v>
      </c>
      <c r="M3011" s="15" t="s">
        <v>54</v>
      </c>
      <c r="N3011" s="19">
        <v>45706.437673611101</v>
      </c>
      <c r="P3011" s="20" t="s">
        <v>4256</v>
      </c>
      <c r="Q3011" s="20" t="s">
        <v>4257</v>
      </c>
      <c r="R3011" s="20" t="s">
        <v>4276</v>
      </c>
    </row>
    <row r="3012" spans="1:18" x14ac:dyDescent="0.3">
      <c r="A3012" s="15" t="str">
        <f>VLOOKUP(C3012,销售员!A:D,3,0)</f>
        <v>云贵川渝</v>
      </c>
      <c r="B3012" s="15">
        <v>821808</v>
      </c>
      <c r="C3012" s="16" t="s">
        <v>938</v>
      </c>
      <c r="D3012" s="17" t="s">
        <v>2402</v>
      </c>
      <c r="E3012" s="17" t="s">
        <v>4168</v>
      </c>
      <c r="F3012" s="16" t="s">
        <v>2071</v>
      </c>
      <c r="G3012" s="16" t="s">
        <v>2403</v>
      </c>
      <c r="H3012" s="16" t="s">
        <v>2404</v>
      </c>
      <c r="I3012" s="16" t="s">
        <v>4160</v>
      </c>
      <c r="J3012" s="40">
        <v>0.13</v>
      </c>
      <c r="K3012" s="16">
        <v>7598.43</v>
      </c>
      <c r="M3012" s="15" t="s">
        <v>54</v>
      </c>
      <c r="N3012" s="19">
        <v>45706.437673611101</v>
      </c>
      <c r="P3012" s="20" t="s">
        <v>4256</v>
      </c>
      <c r="Q3012" s="20" t="s">
        <v>4257</v>
      </c>
      <c r="R3012" s="20" t="s">
        <v>4276</v>
      </c>
    </row>
    <row r="3013" spans="1:18" x14ac:dyDescent="0.3">
      <c r="A3013" s="15" t="str">
        <f>VLOOKUP(C3013,销售员!A:D,3,0)</f>
        <v>湘桂琼</v>
      </c>
      <c r="B3013" s="15">
        <v>821940</v>
      </c>
      <c r="C3013" s="16" t="s">
        <v>523</v>
      </c>
      <c r="D3013" s="17" t="s">
        <v>2994</v>
      </c>
      <c r="E3013" s="17" t="s">
        <v>4165</v>
      </c>
      <c r="F3013" s="16" t="s">
        <v>704</v>
      </c>
      <c r="G3013" s="16" t="s">
        <v>2995</v>
      </c>
      <c r="H3013" s="16" t="s">
        <v>2996</v>
      </c>
      <c r="I3013" s="16" t="s">
        <v>4158</v>
      </c>
      <c r="J3013" s="40">
        <v>0.13</v>
      </c>
      <c r="K3013" s="16">
        <v>518425.28</v>
      </c>
      <c r="L3013" s="18">
        <v>564319.68999999994</v>
      </c>
      <c r="M3013" s="15" t="s">
        <v>83</v>
      </c>
      <c r="N3013" s="19">
        <v>45706.456597222197</v>
      </c>
      <c r="P3013" s="20" t="s">
        <v>4256</v>
      </c>
      <c r="Q3013" s="20" t="s">
        <v>4277</v>
      </c>
      <c r="R3013" s="20" t="s">
        <v>4278</v>
      </c>
    </row>
    <row r="3014" spans="1:18" x14ac:dyDescent="0.3">
      <c r="A3014" s="15" t="str">
        <f>VLOOKUP(C3014,销售员!A:D,3,0)</f>
        <v>湘桂琼</v>
      </c>
      <c r="B3014" s="15">
        <v>821940</v>
      </c>
      <c r="C3014" s="16" t="s">
        <v>523</v>
      </c>
      <c r="D3014" s="17" t="s">
        <v>2994</v>
      </c>
      <c r="E3014" s="17" t="s">
        <v>4165</v>
      </c>
      <c r="F3014" s="16" t="s">
        <v>704</v>
      </c>
      <c r="G3014" s="16" t="s">
        <v>2995</v>
      </c>
      <c r="H3014" s="16" t="s">
        <v>2996</v>
      </c>
      <c r="I3014" s="16" t="s">
        <v>4159</v>
      </c>
      <c r="J3014" s="40">
        <v>0.13</v>
      </c>
      <c r="K3014" s="16">
        <v>13663.83</v>
      </c>
      <c r="M3014" s="15" t="s">
        <v>83</v>
      </c>
      <c r="N3014" s="19">
        <v>45706.456597222197</v>
      </c>
      <c r="P3014" s="20" t="s">
        <v>4256</v>
      </c>
      <c r="Q3014" s="20" t="s">
        <v>4277</v>
      </c>
      <c r="R3014" s="20" t="s">
        <v>4278</v>
      </c>
    </row>
    <row r="3015" spans="1:18" x14ac:dyDescent="0.3">
      <c r="A3015" s="15" t="str">
        <f>VLOOKUP(C3015,销售员!A:D,3,0)</f>
        <v>湘桂琼</v>
      </c>
      <c r="B3015" s="15">
        <v>821940</v>
      </c>
      <c r="C3015" s="16" t="s">
        <v>523</v>
      </c>
      <c r="D3015" s="17" t="s">
        <v>2994</v>
      </c>
      <c r="E3015" s="17" t="s">
        <v>4165</v>
      </c>
      <c r="F3015" s="16" t="s">
        <v>704</v>
      </c>
      <c r="G3015" s="16" t="s">
        <v>2995</v>
      </c>
      <c r="H3015" s="16" t="s">
        <v>2996</v>
      </c>
      <c r="I3015" s="16" t="s">
        <v>4161</v>
      </c>
      <c r="J3015" s="40">
        <v>0.13</v>
      </c>
      <c r="K3015" s="16">
        <v>6492.99</v>
      </c>
      <c r="M3015" s="15" t="s">
        <v>83</v>
      </c>
      <c r="N3015" s="19">
        <v>45706.456597222197</v>
      </c>
      <c r="P3015" s="20" t="s">
        <v>4256</v>
      </c>
      <c r="Q3015" s="20" t="s">
        <v>4277</v>
      </c>
      <c r="R3015" s="20" t="s">
        <v>4278</v>
      </c>
    </row>
    <row r="3016" spans="1:18" x14ac:dyDescent="0.3">
      <c r="A3016" s="15" t="str">
        <f>VLOOKUP(C3016,销售员!A:D,3,0)</f>
        <v>湘桂琼</v>
      </c>
      <c r="B3016" s="15">
        <v>821940</v>
      </c>
      <c r="C3016" s="16" t="s">
        <v>523</v>
      </c>
      <c r="D3016" s="17" t="s">
        <v>2994</v>
      </c>
      <c r="E3016" s="17" t="s">
        <v>4165</v>
      </c>
      <c r="F3016" s="16" t="s">
        <v>704</v>
      </c>
      <c r="G3016" s="16" t="s">
        <v>2995</v>
      </c>
      <c r="H3016" s="16" t="s">
        <v>2996</v>
      </c>
      <c r="I3016" s="16" t="s">
        <v>4160</v>
      </c>
      <c r="J3016" s="40">
        <v>0.13</v>
      </c>
      <c r="K3016" s="16">
        <v>8101.8</v>
      </c>
      <c r="M3016" s="15" t="s">
        <v>83</v>
      </c>
      <c r="N3016" s="19">
        <v>45706.456597222197</v>
      </c>
      <c r="P3016" s="20" t="s">
        <v>4256</v>
      </c>
      <c r="Q3016" s="20" t="s">
        <v>4277</v>
      </c>
      <c r="R3016" s="20" t="s">
        <v>4278</v>
      </c>
    </row>
    <row r="3017" spans="1:18" x14ac:dyDescent="0.3">
      <c r="A3017" s="15" t="str">
        <f>VLOOKUP(C3017,销售员!A:D,3,0)</f>
        <v>新甘青</v>
      </c>
      <c r="B3017" s="15">
        <v>821833</v>
      </c>
      <c r="C3017" s="16" t="s">
        <v>193</v>
      </c>
      <c r="D3017" s="17" t="s">
        <v>3237</v>
      </c>
      <c r="E3017" s="17" t="s">
        <v>4165</v>
      </c>
      <c r="F3017" s="16" t="s">
        <v>3238</v>
      </c>
      <c r="G3017" s="16" t="s">
        <v>3239</v>
      </c>
      <c r="H3017" s="16" t="s">
        <v>3240</v>
      </c>
      <c r="I3017" s="16" t="s">
        <v>4158</v>
      </c>
      <c r="J3017" s="40">
        <v>0.13</v>
      </c>
      <c r="K3017" s="16">
        <v>202590.34</v>
      </c>
      <c r="L3017" s="18">
        <v>248859.32</v>
      </c>
      <c r="M3017" s="15" t="s">
        <v>105</v>
      </c>
      <c r="N3017" s="19">
        <v>45706.456840277802</v>
      </c>
      <c r="P3017" s="20" t="s">
        <v>4261</v>
      </c>
      <c r="Q3017" s="20" t="s">
        <v>4262</v>
      </c>
      <c r="R3017" s="20" t="s">
        <v>4279</v>
      </c>
    </row>
    <row r="3018" spans="1:18" x14ac:dyDescent="0.3">
      <c r="A3018" s="15" t="str">
        <f>VLOOKUP(C3018,销售员!A:D,3,0)</f>
        <v>新甘青</v>
      </c>
      <c r="B3018" s="15">
        <v>821833</v>
      </c>
      <c r="C3018" s="16" t="s">
        <v>193</v>
      </c>
      <c r="D3018" s="17" t="s">
        <v>3237</v>
      </c>
      <c r="E3018" s="17" t="s">
        <v>4165</v>
      </c>
      <c r="F3018" s="16" t="s">
        <v>3238</v>
      </c>
      <c r="G3018" s="16" t="s">
        <v>3239</v>
      </c>
      <c r="H3018" s="16" t="s">
        <v>3240</v>
      </c>
      <c r="I3018" s="16" t="s">
        <v>4159</v>
      </c>
      <c r="J3018" s="40">
        <v>0.13</v>
      </c>
      <c r="K3018" s="16">
        <v>29794.63</v>
      </c>
      <c r="M3018" s="15" t="s">
        <v>105</v>
      </c>
      <c r="N3018" s="19">
        <v>45706.456840277802</v>
      </c>
      <c r="P3018" s="20" t="s">
        <v>4261</v>
      </c>
      <c r="Q3018" s="20" t="s">
        <v>4262</v>
      </c>
      <c r="R3018" s="20" t="s">
        <v>4279</v>
      </c>
    </row>
    <row r="3019" spans="1:18" x14ac:dyDescent="0.3">
      <c r="A3019" s="15" t="str">
        <f>VLOOKUP(C3019,销售员!A:D,3,0)</f>
        <v>新甘青</v>
      </c>
      <c r="B3019" s="15">
        <v>821833</v>
      </c>
      <c r="C3019" s="16" t="s">
        <v>193</v>
      </c>
      <c r="D3019" s="17" t="s">
        <v>3237</v>
      </c>
      <c r="E3019" s="17" t="s">
        <v>4165</v>
      </c>
      <c r="F3019" s="16" t="s">
        <v>3238</v>
      </c>
      <c r="G3019" s="16" t="s">
        <v>3239</v>
      </c>
      <c r="H3019" s="16" t="s">
        <v>3240</v>
      </c>
      <c r="I3019" s="16" t="s">
        <v>4161</v>
      </c>
      <c r="J3019" s="40">
        <v>0.13</v>
      </c>
      <c r="K3019" s="16">
        <v>1736.92</v>
      </c>
      <c r="M3019" s="15" t="s">
        <v>105</v>
      </c>
      <c r="N3019" s="19">
        <v>45706.456840277802</v>
      </c>
      <c r="P3019" s="20" t="s">
        <v>4261</v>
      </c>
      <c r="Q3019" s="20" t="s">
        <v>4262</v>
      </c>
      <c r="R3019" s="20" t="s">
        <v>4279</v>
      </c>
    </row>
    <row r="3020" spans="1:18" x14ac:dyDescent="0.3">
      <c r="A3020" s="15" t="str">
        <f>VLOOKUP(C3020,销售员!A:D,3,0)</f>
        <v>新甘青</v>
      </c>
      <c r="B3020" s="15">
        <v>821833</v>
      </c>
      <c r="C3020" s="16" t="s">
        <v>193</v>
      </c>
      <c r="D3020" s="17" t="s">
        <v>3237</v>
      </c>
      <c r="E3020" s="17" t="s">
        <v>4165</v>
      </c>
      <c r="F3020" s="16" t="s">
        <v>3238</v>
      </c>
      <c r="G3020" s="16" t="s">
        <v>3239</v>
      </c>
      <c r="H3020" s="16" t="s">
        <v>3240</v>
      </c>
      <c r="I3020" s="16" t="s">
        <v>4160</v>
      </c>
      <c r="J3020" s="40">
        <v>0.13</v>
      </c>
      <c r="K3020" s="16">
        <v>3538.87</v>
      </c>
      <c r="M3020" s="15" t="s">
        <v>105</v>
      </c>
      <c r="N3020" s="19">
        <v>45706.456840277802</v>
      </c>
      <c r="P3020" s="20" t="s">
        <v>4261</v>
      </c>
      <c r="Q3020" s="20" t="s">
        <v>4262</v>
      </c>
      <c r="R3020" s="20" t="s">
        <v>4279</v>
      </c>
    </row>
    <row r="3021" spans="1:18" x14ac:dyDescent="0.3">
      <c r="A3021" s="15" t="str">
        <f>VLOOKUP(C3021,销售员!A:D,3,0)</f>
        <v>京津冀</v>
      </c>
      <c r="B3021" s="15">
        <v>822042</v>
      </c>
      <c r="C3021" s="16" t="s">
        <v>392</v>
      </c>
      <c r="D3021" s="17" t="s">
        <v>3243</v>
      </c>
      <c r="E3021" s="17" t="s">
        <v>4165</v>
      </c>
      <c r="F3021" s="16" t="s">
        <v>410</v>
      </c>
      <c r="G3021" s="16" t="s">
        <v>3244</v>
      </c>
      <c r="H3021" s="16" t="s">
        <v>3245</v>
      </c>
      <c r="I3021" s="16" t="s">
        <v>4158</v>
      </c>
      <c r="J3021" s="40">
        <v>0.13</v>
      </c>
      <c r="K3021" s="16">
        <v>260165.62</v>
      </c>
      <c r="L3021" s="18">
        <v>302981.13</v>
      </c>
      <c r="M3021" s="15" t="s">
        <v>127</v>
      </c>
      <c r="N3021" s="19">
        <v>45706.534513888902</v>
      </c>
      <c r="P3021" s="20" t="s">
        <v>4261</v>
      </c>
      <c r="Q3021" s="20" t="s">
        <v>4243</v>
      </c>
      <c r="R3021" s="20" t="s">
        <v>4280</v>
      </c>
    </row>
    <row r="3022" spans="1:18" x14ac:dyDescent="0.3">
      <c r="A3022" s="15" t="str">
        <f>VLOOKUP(C3022,销售员!A:D,3,0)</f>
        <v>京津冀</v>
      </c>
      <c r="B3022" s="15">
        <v>822042</v>
      </c>
      <c r="C3022" s="16" t="s">
        <v>392</v>
      </c>
      <c r="D3022" s="17" t="s">
        <v>3243</v>
      </c>
      <c r="E3022" s="17" t="s">
        <v>4165</v>
      </c>
      <c r="F3022" s="16" t="s">
        <v>410</v>
      </c>
      <c r="G3022" s="16" t="s">
        <v>3244</v>
      </c>
      <c r="H3022" s="16" t="s">
        <v>3245</v>
      </c>
      <c r="I3022" s="16" t="s">
        <v>4159</v>
      </c>
      <c r="J3022" s="40">
        <v>0.13</v>
      </c>
      <c r="K3022" s="16">
        <v>21568.27</v>
      </c>
      <c r="M3022" s="15" t="s">
        <v>127</v>
      </c>
      <c r="N3022" s="19">
        <v>45706.534513888902</v>
      </c>
      <c r="P3022" s="20" t="s">
        <v>4261</v>
      </c>
      <c r="Q3022" s="20" t="s">
        <v>4243</v>
      </c>
      <c r="R3022" s="20" t="s">
        <v>4280</v>
      </c>
    </row>
    <row r="3023" spans="1:18" x14ac:dyDescent="0.3">
      <c r="A3023" s="15" t="str">
        <f>VLOOKUP(C3023,销售员!A:D,3,0)</f>
        <v>京津冀</v>
      </c>
      <c r="B3023" s="15">
        <v>822042</v>
      </c>
      <c r="C3023" s="16" t="s">
        <v>392</v>
      </c>
      <c r="D3023" s="17" t="s">
        <v>3243</v>
      </c>
      <c r="E3023" s="17" t="s">
        <v>4165</v>
      </c>
      <c r="F3023" s="16" t="s">
        <v>410</v>
      </c>
      <c r="G3023" s="16" t="s">
        <v>3244</v>
      </c>
      <c r="H3023" s="16" t="s">
        <v>3245</v>
      </c>
      <c r="I3023" s="16" t="s">
        <v>4161</v>
      </c>
      <c r="J3023" s="40">
        <v>0.13</v>
      </c>
      <c r="K3023" s="16">
        <v>3322.72</v>
      </c>
      <c r="M3023" s="15" t="s">
        <v>127</v>
      </c>
      <c r="N3023" s="19">
        <v>45706.534513888902</v>
      </c>
      <c r="P3023" s="20" t="s">
        <v>4261</v>
      </c>
      <c r="Q3023" s="20" t="s">
        <v>4243</v>
      </c>
      <c r="R3023" s="20" t="s">
        <v>4280</v>
      </c>
    </row>
    <row r="3024" spans="1:18" x14ac:dyDescent="0.3">
      <c r="A3024" s="15" t="str">
        <f>VLOOKUP(C3024,销售员!A:D,3,0)</f>
        <v>京津冀</v>
      </c>
      <c r="B3024" s="15">
        <v>822042</v>
      </c>
      <c r="C3024" s="16" t="s">
        <v>392</v>
      </c>
      <c r="D3024" s="17" t="s">
        <v>3243</v>
      </c>
      <c r="E3024" s="17" t="s">
        <v>4165</v>
      </c>
      <c r="F3024" s="16" t="s">
        <v>410</v>
      </c>
      <c r="G3024" s="16" t="s">
        <v>3244</v>
      </c>
      <c r="H3024" s="16" t="s">
        <v>3245</v>
      </c>
      <c r="I3024" s="16" t="s">
        <v>4160</v>
      </c>
      <c r="J3024" s="40">
        <v>0.13</v>
      </c>
      <c r="K3024" s="16">
        <v>4290.3599999999997</v>
      </c>
      <c r="M3024" s="15" t="s">
        <v>127</v>
      </c>
      <c r="N3024" s="19">
        <v>45706.534513888902</v>
      </c>
      <c r="P3024" s="20" t="s">
        <v>4261</v>
      </c>
      <c r="Q3024" s="20" t="s">
        <v>4243</v>
      </c>
      <c r="R3024" s="20" t="s">
        <v>4280</v>
      </c>
    </row>
    <row r="3025" spans="1:18" x14ac:dyDescent="0.3">
      <c r="A3025" s="15" t="str">
        <f>VLOOKUP(C3025,销售员!A:D,3,0)</f>
        <v>广深</v>
      </c>
      <c r="B3025" s="15">
        <v>822118</v>
      </c>
      <c r="C3025" s="16" t="s">
        <v>97</v>
      </c>
      <c r="D3025" s="17" t="s">
        <v>3248</v>
      </c>
      <c r="E3025" s="17" t="s">
        <v>4165</v>
      </c>
      <c r="F3025" s="16" t="s">
        <v>3249</v>
      </c>
      <c r="G3025" s="16" t="s">
        <v>3250</v>
      </c>
      <c r="H3025" s="16" t="s">
        <v>3251</v>
      </c>
      <c r="I3025" s="16" t="s">
        <v>4158</v>
      </c>
      <c r="J3025" s="40">
        <v>0.13</v>
      </c>
      <c r="K3025" s="16">
        <v>3650</v>
      </c>
      <c r="L3025" s="18">
        <v>3794</v>
      </c>
      <c r="M3025" s="15" t="s">
        <v>94</v>
      </c>
      <c r="N3025" s="19">
        <v>45706.589942129598</v>
      </c>
      <c r="P3025" s="20" t="s">
        <v>4256</v>
      </c>
      <c r="Q3025" s="20" t="s">
        <v>4271</v>
      </c>
      <c r="R3025" s="20" t="s">
        <v>4281</v>
      </c>
    </row>
    <row r="3026" spans="1:18" x14ac:dyDescent="0.3">
      <c r="A3026" s="15" t="str">
        <f>VLOOKUP(C3026,销售员!A:D,3,0)</f>
        <v>广深</v>
      </c>
      <c r="B3026" s="15">
        <v>822118</v>
      </c>
      <c r="C3026" s="16" t="s">
        <v>97</v>
      </c>
      <c r="D3026" s="17" t="s">
        <v>3248</v>
      </c>
      <c r="E3026" s="17" t="s">
        <v>4165</v>
      </c>
      <c r="F3026" s="16" t="s">
        <v>3249</v>
      </c>
      <c r="G3026" s="16" t="s">
        <v>3250</v>
      </c>
      <c r="H3026" s="16" t="s">
        <v>3251</v>
      </c>
      <c r="I3026" s="16" t="s">
        <v>4159</v>
      </c>
      <c r="J3026" s="40">
        <v>0.13</v>
      </c>
      <c r="K3026" s="16">
        <v>0</v>
      </c>
      <c r="M3026" s="15" t="s">
        <v>94</v>
      </c>
      <c r="N3026" s="19">
        <v>45706.589942129598</v>
      </c>
      <c r="P3026" s="20" t="s">
        <v>4256</v>
      </c>
      <c r="Q3026" s="20" t="s">
        <v>4271</v>
      </c>
      <c r="R3026" s="20" t="s">
        <v>4281</v>
      </c>
    </row>
    <row r="3027" spans="1:18" x14ac:dyDescent="0.3">
      <c r="A3027" s="15" t="str">
        <f>VLOOKUP(C3027,销售员!A:D,3,0)</f>
        <v>广深</v>
      </c>
      <c r="B3027" s="15">
        <v>822118</v>
      </c>
      <c r="C3027" s="16" t="s">
        <v>97</v>
      </c>
      <c r="D3027" s="17" t="s">
        <v>3248</v>
      </c>
      <c r="E3027" s="17" t="s">
        <v>4165</v>
      </c>
      <c r="F3027" s="16" t="s">
        <v>3249</v>
      </c>
      <c r="G3027" s="16" t="s">
        <v>3250</v>
      </c>
      <c r="H3027" s="16" t="s">
        <v>3251</v>
      </c>
      <c r="I3027" s="16" t="s">
        <v>4161</v>
      </c>
      <c r="J3027" s="40">
        <v>0.13</v>
      </c>
      <c r="K3027" s="16">
        <v>50</v>
      </c>
      <c r="M3027" s="15" t="s">
        <v>94</v>
      </c>
      <c r="N3027" s="19">
        <v>45706.589942129598</v>
      </c>
      <c r="P3027" s="20" t="s">
        <v>4256</v>
      </c>
      <c r="Q3027" s="20" t="s">
        <v>4271</v>
      </c>
      <c r="R3027" s="20" t="s">
        <v>4281</v>
      </c>
    </row>
    <row r="3028" spans="1:18" x14ac:dyDescent="0.3">
      <c r="A3028" s="15" t="str">
        <f>VLOOKUP(C3028,销售员!A:D,3,0)</f>
        <v>广深</v>
      </c>
      <c r="B3028" s="15">
        <v>822118</v>
      </c>
      <c r="C3028" s="16" t="s">
        <v>97</v>
      </c>
      <c r="D3028" s="17" t="s">
        <v>3248</v>
      </c>
      <c r="E3028" s="17" t="s">
        <v>4165</v>
      </c>
      <c r="F3028" s="16" t="s">
        <v>3249</v>
      </c>
      <c r="G3028" s="16" t="s">
        <v>3250</v>
      </c>
      <c r="H3028" s="16" t="s">
        <v>3251</v>
      </c>
      <c r="I3028" s="16" t="s">
        <v>4160</v>
      </c>
      <c r="J3028" s="40">
        <v>0.13</v>
      </c>
      <c r="K3028" s="16">
        <v>56</v>
      </c>
      <c r="M3028" s="15" t="s">
        <v>94</v>
      </c>
      <c r="N3028" s="19">
        <v>45706.589942129598</v>
      </c>
      <c r="P3028" s="20" t="s">
        <v>4256</v>
      </c>
      <c r="Q3028" s="20" t="s">
        <v>4271</v>
      </c>
      <c r="R3028" s="20" t="s">
        <v>4281</v>
      </c>
    </row>
    <row r="3029" spans="1:18" x14ac:dyDescent="0.3">
      <c r="A3029" s="15" t="str">
        <f>VLOOKUP(C3029,销售员!A:D,3,0)</f>
        <v>沪浙</v>
      </c>
      <c r="B3029" s="15">
        <v>822135</v>
      </c>
      <c r="C3029" s="16" t="s">
        <v>708</v>
      </c>
      <c r="D3029" s="17" t="s">
        <v>2732</v>
      </c>
      <c r="E3029" s="17" t="s">
        <v>4165</v>
      </c>
      <c r="F3029" s="16" t="s">
        <v>2733</v>
      </c>
      <c r="G3029" s="16" t="s">
        <v>2734</v>
      </c>
      <c r="H3029" s="16" t="s">
        <v>4241</v>
      </c>
      <c r="I3029" s="16" t="s">
        <v>4158</v>
      </c>
      <c r="J3029" s="40">
        <v>0.13</v>
      </c>
      <c r="K3029" s="16">
        <v>962739.13</v>
      </c>
      <c r="L3029" s="18">
        <v>1036072.17</v>
      </c>
      <c r="M3029" s="15" t="s">
        <v>1262</v>
      </c>
      <c r="N3029" s="19">
        <v>45706.591562499998</v>
      </c>
      <c r="P3029" s="20" t="s">
        <v>4256</v>
      </c>
      <c r="Q3029" s="20" t="s">
        <v>4259</v>
      </c>
      <c r="R3029" s="20" t="s">
        <v>4260</v>
      </c>
    </row>
    <row r="3030" spans="1:18" x14ac:dyDescent="0.3">
      <c r="A3030" s="15" t="str">
        <f>VLOOKUP(C3030,销售员!A:D,3,0)</f>
        <v>沪浙</v>
      </c>
      <c r="B3030" s="15">
        <v>822135</v>
      </c>
      <c r="C3030" s="16" t="s">
        <v>708</v>
      </c>
      <c r="D3030" s="17" t="s">
        <v>2732</v>
      </c>
      <c r="E3030" s="17" t="s">
        <v>4165</v>
      </c>
      <c r="F3030" s="16" t="s">
        <v>2733</v>
      </c>
      <c r="G3030" s="16" t="s">
        <v>2734</v>
      </c>
      <c r="H3030" s="16" t="s">
        <v>4241</v>
      </c>
      <c r="I3030" s="16" t="s">
        <v>4159</v>
      </c>
      <c r="J3030" s="40">
        <v>0.13</v>
      </c>
      <c r="K3030" s="16">
        <v>0</v>
      </c>
      <c r="M3030" s="15" t="s">
        <v>1262</v>
      </c>
      <c r="N3030" s="19">
        <v>45706.591562499998</v>
      </c>
      <c r="P3030" s="20" t="s">
        <v>4256</v>
      </c>
      <c r="Q3030" s="20" t="s">
        <v>4259</v>
      </c>
      <c r="R3030" s="20" t="s">
        <v>4260</v>
      </c>
    </row>
    <row r="3031" spans="1:18" x14ac:dyDescent="0.3">
      <c r="A3031" s="15" t="str">
        <f>VLOOKUP(C3031,销售员!A:D,3,0)</f>
        <v>沪浙</v>
      </c>
      <c r="B3031" s="15">
        <v>822135</v>
      </c>
      <c r="C3031" s="16" t="s">
        <v>708</v>
      </c>
      <c r="D3031" s="17" t="s">
        <v>2732</v>
      </c>
      <c r="E3031" s="17" t="s">
        <v>4165</v>
      </c>
      <c r="F3031" s="16" t="s">
        <v>2733</v>
      </c>
      <c r="G3031" s="16" t="s">
        <v>2734</v>
      </c>
      <c r="H3031" s="16" t="s">
        <v>4241</v>
      </c>
      <c r="I3031" s="16" t="s">
        <v>4161</v>
      </c>
      <c r="J3031" s="40">
        <v>0.13</v>
      </c>
      <c r="K3031" s="16">
        <v>12046.42</v>
      </c>
      <c r="M3031" s="15" t="s">
        <v>1262</v>
      </c>
      <c r="N3031" s="19">
        <v>45706.591562499998</v>
      </c>
      <c r="P3031" s="20" t="s">
        <v>4256</v>
      </c>
      <c r="Q3031" s="20" t="s">
        <v>4259</v>
      </c>
      <c r="R3031" s="20" t="s">
        <v>4260</v>
      </c>
    </row>
    <row r="3032" spans="1:18" x14ac:dyDescent="0.3">
      <c r="A3032" s="15" t="str">
        <f>VLOOKUP(C3032,销售员!A:D,3,0)</f>
        <v>沪浙</v>
      </c>
      <c r="B3032" s="15">
        <v>822135</v>
      </c>
      <c r="C3032" s="16" t="s">
        <v>708</v>
      </c>
      <c r="D3032" s="17" t="s">
        <v>2732</v>
      </c>
      <c r="E3032" s="17" t="s">
        <v>4165</v>
      </c>
      <c r="F3032" s="16" t="s">
        <v>2733</v>
      </c>
      <c r="G3032" s="16" t="s">
        <v>2734</v>
      </c>
      <c r="H3032" s="16" t="s">
        <v>4241</v>
      </c>
      <c r="I3032" s="16" t="s">
        <v>4160</v>
      </c>
      <c r="J3032" s="40">
        <v>0.13</v>
      </c>
      <c r="K3032" s="16">
        <v>14662.43</v>
      </c>
      <c r="M3032" s="15" t="s">
        <v>1262</v>
      </c>
      <c r="N3032" s="19">
        <v>45706.591562499998</v>
      </c>
      <c r="P3032" s="20" t="s">
        <v>4256</v>
      </c>
      <c r="Q3032" s="20" t="s">
        <v>4259</v>
      </c>
      <c r="R3032" s="20" t="s">
        <v>4260</v>
      </c>
    </row>
    <row r="3033" spans="1:18" x14ac:dyDescent="0.3">
      <c r="A3033" s="15" t="str">
        <f>VLOOKUP(C3033,销售员!A:D,3,0)</f>
        <v>沪浙</v>
      </c>
      <c r="B3033" s="15">
        <v>822135</v>
      </c>
      <c r="C3033" s="16" t="s">
        <v>708</v>
      </c>
      <c r="D3033" s="17" t="s">
        <v>2732</v>
      </c>
      <c r="E3033" s="17" t="s">
        <v>4165</v>
      </c>
      <c r="F3033" s="16" t="s">
        <v>2733</v>
      </c>
      <c r="G3033" s="16" t="s">
        <v>2734</v>
      </c>
      <c r="H3033" s="16" t="s">
        <v>4240</v>
      </c>
      <c r="I3033" s="16" t="s">
        <v>4158</v>
      </c>
      <c r="J3033" s="40">
        <v>0.13</v>
      </c>
      <c r="K3033" s="16">
        <v>907777.94</v>
      </c>
      <c r="L3033" s="18">
        <v>972939.75</v>
      </c>
      <c r="M3033" s="15" t="s">
        <v>1262</v>
      </c>
      <c r="N3033" s="19">
        <v>45706.591562499998</v>
      </c>
      <c r="P3033" s="20" t="s">
        <v>4256</v>
      </c>
      <c r="Q3033" s="20" t="s">
        <v>4259</v>
      </c>
      <c r="R3033" s="20" t="s">
        <v>4260</v>
      </c>
    </row>
    <row r="3034" spans="1:18" x14ac:dyDescent="0.3">
      <c r="A3034" s="15" t="str">
        <f>VLOOKUP(C3034,销售员!A:D,3,0)</f>
        <v>沪浙</v>
      </c>
      <c r="B3034" s="15">
        <v>822135</v>
      </c>
      <c r="C3034" s="16" t="s">
        <v>708</v>
      </c>
      <c r="D3034" s="17" t="s">
        <v>2732</v>
      </c>
      <c r="E3034" s="17" t="s">
        <v>4165</v>
      </c>
      <c r="F3034" s="16" t="s">
        <v>2733</v>
      </c>
      <c r="G3034" s="16" t="s">
        <v>2734</v>
      </c>
      <c r="H3034" s="16" t="s">
        <v>4240</v>
      </c>
      <c r="I3034" s="16" t="s">
        <v>4159</v>
      </c>
      <c r="J3034" s="40">
        <v>0.13</v>
      </c>
      <c r="K3034" s="16">
        <v>0</v>
      </c>
      <c r="M3034" s="15" t="s">
        <v>1262</v>
      </c>
      <c r="N3034" s="19">
        <v>45706.591562499998</v>
      </c>
      <c r="P3034" s="20" t="s">
        <v>4256</v>
      </c>
      <c r="Q3034" s="20" t="s">
        <v>4259</v>
      </c>
      <c r="R3034" s="20" t="s">
        <v>4260</v>
      </c>
    </row>
    <row r="3035" spans="1:18" x14ac:dyDescent="0.3">
      <c r="A3035" s="15" t="str">
        <f>VLOOKUP(C3035,销售员!A:D,3,0)</f>
        <v>沪浙</v>
      </c>
      <c r="B3035" s="15">
        <v>822135</v>
      </c>
      <c r="C3035" s="16" t="s">
        <v>708</v>
      </c>
      <c r="D3035" s="17" t="s">
        <v>2732</v>
      </c>
      <c r="E3035" s="17" t="s">
        <v>4165</v>
      </c>
      <c r="F3035" s="16" t="s">
        <v>2733</v>
      </c>
      <c r="G3035" s="16" t="s">
        <v>2734</v>
      </c>
      <c r="H3035" s="16" t="s">
        <v>4240</v>
      </c>
      <c r="I3035" s="16" t="s">
        <v>4161</v>
      </c>
      <c r="J3035" s="40">
        <v>0.13</v>
      </c>
      <c r="K3035" s="16">
        <v>7552.65</v>
      </c>
      <c r="M3035" s="15" t="s">
        <v>1262</v>
      </c>
      <c r="N3035" s="19">
        <v>45706.591562499998</v>
      </c>
      <c r="P3035" s="20" t="s">
        <v>4256</v>
      </c>
      <c r="Q3035" s="20" t="s">
        <v>4259</v>
      </c>
      <c r="R3035" s="20" t="s">
        <v>4260</v>
      </c>
    </row>
    <row r="3036" spans="1:18" x14ac:dyDescent="0.3">
      <c r="A3036" s="15" t="str">
        <f>VLOOKUP(C3036,销售员!A:D,3,0)</f>
        <v>沪浙</v>
      </c>
      <c r="B3036" s="15">
        <v>822135</v>
      </c>
      <c r="C3036" s="16" t="s">
        <v>708</v>
      </c>
      <c r="D3036" s="17" t="s">
        <v>2732</v>
      </c>
      <c r="E3036" s="17" t="s">
        <v>4165</v>
      </c>
      <c r="F3036" s="16" t="s">
        <v>2733</v>
      </c>
      <c r="G3036" s="16" t="s">
        <v>2734</v>
      </c>
      <c r="H3036" s="16" t="s">
        <v>4240</v>
      </c>
      <c r="I3036" s="16" t="s">
        <v>4160</v>
      </c>
      <c r="J3036" s="40">
        <v>0.13</v>
      </c>
      <c r="K3036" s="16">
        <v>13824.47</v>
      </c>
      <c r="M3036" s="15" t="s">
        <v>1262</v>
      </c>
      <c r="N3036" s="19">
        <v>45706.591562499998</v>
      </c>
      <c r="P3036" s="20" t="s">
        <v>4256</v>
      </c>
      <c r="Q3036" s="20" t="s">
        <v>4259</v>
      </c>
      <c r="R3036" s="20" t="s">
        <v>4260</v>
      </c>
    </row>
    <row r="3037" spans="1:18" x14ac:dyDescent="0.3">
      <c r="A3037" s="15" t="str">
        <f>VLOOKUP(C3037,销售员!A:D,3,0)</f>
        <v>京津冀</v>
      </c>
      <c r="B3037" s="15">
        <v>822151</v>
      </c>
      <c r="C3037" s="16" t="s">
        <v>267</v>
      </c>
      <c r="D3037" s="17" t="s">
        <v>3255</v>
      </c>
      <c r="E3037" s="17" t="s">
        <v>4165</v>
      </c>
      <c r="F3037" s="16" t="s">
        <v>3256</v>
      </c>
      <c r="G3037" s="16" t="s">
        <v>3257</v>
      </c>
      <c r="H3037" s="16" t="s">
        <v>3258</v>
      </c>
      <c r="I3037" s="16" t="s">
        <v>4158</v>
      </c>
      <c r="J3037" s="40">
        <v>0.13</v>
      </c>
      <c r="K3037" s="16">
        <v>13692.88</v>
      </c>
      <c r="L3037" s="18">
        <v>14520.08</v>
      </c>
      <c r="M3037" s="15" t="s">
        <v>127</v>
      </c>
      <c r="N3037" s="19">
        <v>45706.602314814802</v>
      </c>
      <c r="P3037" s="20" t="s">
        <v>4261</v>
      </c>
      <c r="Q3037" s="20" t="s">
        <v>4243</v>
      </c>
      <c r="R3037" s="20" t="s">
        <v>4274</v>
      </c>
    </row>
    <row r="3038" spans="1:18" x14ac:dyDescent="0.3">
      <c r="A3038" s="15" t="str">
        <f>VLOOKUP(C3038,销售员!A:D,3,0)</f>
        <v>京津冀</v>
      </c>
      <c r="B3038" s="15">
        <v>822151</v>
      </c>
      <c r="C3038" s="16" t="s">
        <v>267</v>
      </c>
      <c r="D3038" s="17" t="s">
        <v>3255</v>
      </c>
      <c r="E3038" s="17" t="s">
        <v>4165</v>
      </c>
      <c r="F3038" s="16" t="s">
        <v>3256</v>
      </c>
      <c r="G3038" s="16" t="s">
        <v>3257</v>
      </c>
      <c r="H3038" s="16" t="s">
        <v>3258</v>
      </c>
      <c r="I3038" s="16" t="s">
        <v>4159</v>
      </c>
      <c r="J3038" s="40">
        <v>0.13</v>
      </c>
      <c r="K3038" s="16">
        <v>0</v>
      </c>
      <c r="M3038" s="15" t="s">
        <v>127</v>
      </c>
      <c r="N3038" s="19">
        <v>45706.602314814802</v>
      </c>
      <c r="P3038" s="20" t="s">
        <v>4261</v>
      </c>
      <c r="Q3038" s="20" t="s">
        <v>4243</v>
      </c>
      <c r="R3038" s="20" t="s">
        <v>4274</v>
      </c>
    </row>
    <row r="3039" spans="1:18" x14ac:dyDescent="0.3">
      <c r="A3039" s="15" t="str">
        <f>VLOOKUP(C3039,销售员!A:D,3,0)</f>
        <v>京津冀</v>
      </c>
      <c r="B3039" s="15">
        <v>822151</v>
      </c>
      <c r="C3039" s="16" t="s">
        <v>267</v>
      </c>
      <c r="D3039" s="17" t="s">
        <v>3255</v>
      </c>
      <c r="E3039" s="17" t="s">
        <v>4165</v>
      </c>
      <c r="F3039" s="16" t="s">
        <v>3256</v>
      </c>
      <c r="G3039" s="16" t="s">
        <v>3257</v>
      </c>
      <c r="H3039" s="16" t="s">
        <v>3258</v>
      </c>
      <c r="I3039" s="16" t="s">
        <v>4161</v>
      </c>
      <c r="J3039" s="40">
        <v>0.13</v>
      </c>
      <c r="K3039" s="16">
        <v>183.08</v>
      </c>
      <c r="M3039" s="15" t="s">
        <v>127</v>
      </c>
      <c r="N3039" s="19">
        <v>45706.602314814802</v>
      </c>
      <c r="P3039" s="20" t="s">
        <v>4261</v>
      </c>
      <c r="Q3039" s="20" t="s">
        <v>4243</v>
      </c>
      <c r="R3039" s="20" t="s">
        <v>4274</v>
      </c>
    </row>
    <row r="3040" spans="1:18" x14ac:dyDescent="0.3">
      <c r="A3040" s="15" t="str">
        <f>VLOOKUP(C3040,销售员!A:D,3,0)</f>
        <v>京津冀</v>
      </c>
      <c r="B3040" s="15">
        <v>822151</v>
      </c>
      <c r="C3040" s="16" t="s">
        <v>267</v>
      </c>
      <c r="D3040" s="17" t="s">
        <v>3255</v>
      </c>
      <c r="E3040" s="17" t="s">
        <v>4165</v>
      </c>
      <c r="F3040" s="16" t="s">
        <v>3256</v>
      </c>
      <c r="G3040" s="16" t="s">
        <v>3257</v>
      </c>
      <c r="H3040" s="16" t="s">
        <v>3258</v>
      </c>
      <c r="I3040" s="16" t="s">
        <v>4160</v>
      </c>
      <c r="J3040" s="40">
        <v>0.13</v>
      </c>
      <c r="K3040" s="16">
        <v>208.52</v>
      </c>
      <c r="M3040" s="15" t="s">
        <v>127</v>
      </c>
      <c r="N3040" s="19">
        <v>45706.602314814802</v>
      </c>
      <c r="P3040" s="20" t="s">
        <v>4261</v>
      </c>
      <c r="Q3040" s="20" t="s">
        <v>4243</v>
      </c>
      <c r="R3040" s="20" t="s">
        <v>4274</v>
      </c>
    </row>
    <row r="3041" spans="1:18" x14ac:dyDescent="0.3">
      <c r="A3041" s="15" t="str">
        <f>VLOOKUP(C3041,销售员!A:D,3,0)</f>
        <v>京津冀</v>
      </c>
      <c r="B3041" s="15">
        <v>822156</v>
      </c>
      <c r="C3041" s="16" t="s">
        <v>267</v>
      </c>
      <c r="D3041" s="17" t="s">
        <v>3260</v>
      </c>
      <c r="E3041" s="17" t="s">
        <v>4165</v>
      </c>
      <c r="F3041" s="16" t="s">
        <v>3261</v>
      </c>
      <c r="G3041" s="16" t="s">
        <v>3262</v>
      </c>
      <c r="H3041" s="16" t="s">
        <v>3263</v>
      </c>
      <c r="I3041" s="16" t="s">
        <v>4158</v>
      </c>
      <c r="J3041" s="40">
        <v>0.13</v>
      </c>
      <c r="K3041" s="16">
        <v>749.71</v>
      </c>
      <c r="L3041" s="18">
        <v>875.9</v>
      </c>
      <c r="M3041" s="15" t="s">
        <v>127</v>
      </c>
      <c r="N3041" s="19">
        <v>45706.611168981501</v>
      </c>
      <c r="P3041" s="20" t="s">
        <v>4261</v>
      </c>
      <c r="Q3041" s="20" t="s">
        <v>4243</v>
      </c>
      <c r="R3041" s="20" t="s">
        <v>4274</v>
      </c>
    </row>
    <row r="3042" spans="1:18" x14ac:dyDescent="0.3">
      <c r="A3042" s="15" t="str">
        <f>VLOOKUP(C3042,销售员!A:D,3,0)</f>
        <v>京津冀</v>
      </c>
      <c r="B3042" s="15">
        <v>822156</v>
      </c>
      <c r="C3042" s="16" t="s">
        <v>267</v>
      </c>
      <c r="D3042" s="17" t="s">
        <v>3260</v>
      </c>
      <c r="E3042" s="17" t="s">
        <v>4165</v>
      </c>
      <c r="F3042" s="16" t="s">
        <v>3261</v>
      </c>
      <c r="G3042" s="16" t="s">
        <v>3262</v>
      </c>
      <c r="H3042" s="16" t="s">
        <v>3263</v>
      </c>
      <c r="I3042" s="16" t="s">
        <v>4159</v>
      </c>
      <c r="J3042" s="40">
        <v>0.13</v>
      </c>
      <c r="K3042" s="16">
        <v>64.34</v>
      </c>
      <c r="M3042" s="15" t="s">
        <v>127</v>
      </c>
      <c r="N3042" s="19">
        <v>45706.611168981501</v>
      </c>
      <c r="P3042" s="20" t="s">
        <v>4261</v>
      </c>
      <c r="Q3042" s="20" t="s">
        <v>4243</v>
      </c>
      <c r="R3042" s="20" t="s">
        <v>4274</v>
      </c>
    </row>
    <row r="3043" spans="1:18" x14ac:dyDescent="0.3">
      <c r="A3043" s="15" t="str">
        <f>VLOOKUP(C3043,销售员!A:D,3,0)</f>
        <v>京津冀</v>
      </c>
      <c r="B3043" s="15">
        <v>822156</v>
      </c>
      <c r="C3043" s="16" t="s">
        <v>267</v>
      </c>
      <c r="D3043" s="17" t="s">
        <v>3260</v>
      </c>
      <c r="E3043" s="17" t="s">
        <v>4165</v>
      </c>
      <c r="F3043" s="16" t="s">
        <v>3261</v>
      </c>
      <c r="G3043" s="16" t="s">
        <v>3262</v>
      </c>
      <c r="H3043" s="16" t="s">
        <v>3263</v>
      </c>
      <c r="I3043" s="16" t="s">
        <v>4161</v>
      </c>
      <c r="J3043" s="40">
        <v>0.13</v>
      </c>
      <c r="K3043" s="16">
        <v>10.029999999999999</v>
      </c>
      <c r="M3043" s="15" t="s">
        <v>127</v>
      </c>
      <c r="N3043" s="19">
        <v>45706.611168981501</v>
      </c>
      <c r="P3043" s="20" t="s">
        <v>4261</v>
      </c>
      <c r="Q3043" s="20" t="s">
        <v>4243</v>
      </c>
      <c r="R3043" s="20" t="s">
        <v>4274</v>
      </c>
    </row>
    <row r="3044" spans="1:18" x14ac:dyDescent="0.3">
      <c r="A3044" s="15" t="str">
        <f>VLOOKUP(C3044,销售员!A:D,3,0)</f>
        <v>京津冀</v>
      </c>
      <c r="B3044" s="15">
        <v>822156</v>
      </c>
      <c r="C3044" s="16" t="s">
        <v>267</v>
      </c>
      <c r="D3044" s="17" t="s">
        <v>3260</v>
      </c>
      <c r="E3044" s="17" t="s">
        <v>4165</v>
      </c>
      <c r="F3044" s="16" t="s">
        <v>3261</v>
      </c>
      <c r="G3044" s="16" t="s">
        <v>3262</v>
      </c>
      <c r="H3044" s="16" t="s">
        <v>3263</v>
      </c>
      <c r="I3044" s="16" t="s">
        <v>4160</v>
      </c>
      <c r="J3044" s="40">
        <v>0.13</v>
      </c>
      <c r="K3044" s="16">
        <v>12.4</v>
      </c>
      <c r="M3044" s="15" t="s">
        <v>127</v>
      </c>
      <c r="N3044" s="19">
        <v>45706.611168981501</v>
      </c>
      <c r="P3044" s="20" t="s">
        <v>4261</v>
      </c>
      <c r="Q3044" s="20" t="s">
        <v>4243</v>
      </c>
      <c r="R3044" s="20" t="s">
        <v>4274</v>
      </c>
    </row>
    <row r="3045" spans="1:18" x14ac:dyDescent="0.3">
      <c r="A3045" s="15" t="str">
        <f>VLOOKUP(C3045,销售员!A:D,3,0)</f>
        <v>云贵川渝</v>
      </c>
      <c r="B3045" s="15">
        <v>822061</v>
      </c>
      <c r="C3045" s="16" t="s">
        <v>938</v>
      </c>
      <c r="D3045" s="17" t="s">
        <v>2407</v>
      </c>
      <c r="E3045" s="17" t="s">
        <v>4168</v>
      </c>
      <c r="F3045" s="16" t="s">
        <v>2071</v>
      </c>
      <c r="G3045" s="16" t="s">
        <v>2408</v>
      </c>
      <c r="H3045" s="16" t="s">
        <v>2409</v>
      </c>
      <c r="I3045" s="16" t="s">
        <v>4158</v>
      </c>
      <c r="J3045" s="40">
        <v>0.06</v>
      </c>
      <c r="K3045" s="16">
        <v>0</v>
      </c>
      <c r="L3045" s="18">
        <v>931304.88</v>
      </c>
      <c r="M3045" s="15" t="s">
        <v>54</v>
      </c>
      <c r="N3045" s="19">
        <v>45706.6238310185</v>
      </c>
      <c r="P3045" s="20" t="s">
        <v>4256</v>
      </c>
      <c r="Q3045" s="20" t="s">
        <v>4257</v>
      </c>
      <c r="R3045" s="20" t="s">
        <v>4276</v>
      </c>
    </row>
    <row r="3046" spans="1:18" x14ac:dyDescent="0.3">
      <c r="A3046" s="15" t="str">
        <f>VLOOKUP(C3046,销售员!A:D,3,0)</f>
        <v>云贵川渝</v>
      </c>
      <c r="B3046" s="15">
        <v>822061</v>
      </c>
      <c r="C3046" s="16" t="s">
        <v>938</v>
      </c>
      <c r="D3046" s="17" t="s">
        <v>2407</v>
      </c>
      <c r="E3046" s="17" t="s">
        <v>4168</v>
      </c>
      <c r="F3046" s="16" t="s">
        <v>2071</v>
      </c>
      <c r="G3046" s="16" t="s">
        <v>2408</v>
      </c>
      <c r="H3046" s="16" t="s">
        <v>2409</v>
      </c>
      <c r="I3046" s="16" t="s">
        <v>4159</v>
      </c>
      <c r="J3046" s="40">
        <v>0.06</v>
      </c>
      <c r="K3046" s="16">
        <v>889815.25</v>
      </c>
      <c r="M3046" s="15" t="s">
        <v>54</v>
      </c>
      <c r="N3046" s="19">
        <v>45706.6238310185</v>
      </c>
      <c r="P3046" s="20" t="s">
        <v>4256</v>
      </c>
      <c r="Q3046" s="20" t="s">
        <v>4257</v>
      </c>
      <c r="R3046" s="20" t="s">
        <v>4276</v>
      </c>
    </row>
    <row r="3047" spans="1:18" x14ac:dyDescent="0.3">
      <c r="A3047" s="15" t="str">
        <f>VLOOKUP(C3047,销售员!A:D,3,0)</f>
        <v>云贵川渝</v>
      </c>
      <c r="B3047" s="15">
        <v>822061</v>
      </c>
      <c r="C3047" s="16" t="s">
        <v>938</v>
      </c>
      <c r="D3047" s="17" t="s">
        <v>2407</v>
      </c>
      <c r="E3047" s="17" t="s">
        <v>4168</v>
      </c>
      <c r="F3047" s="16" t="s">
        <v>2071</v>
      </c>
      <c r="G3047" s="16" t="s">
        <v>2408</v>
      </c>
      <c r="H3047" s="16" t="s">
        <v>2409</v>
      </c>
      <c r="I3047" s="16" t="s">
        <v>4161</v>
      </c>
      <c r="J3047" s="40">
        <v>0.06</v>
      </c>
      <c r="K3047" s="16">
        <v>0</v>
      </c>
      <c r="M3047" s="15" t="s">
        <v>54</v>
      </c>
      <c r="N3047" s="19">
        <v>45706.6238310185</v>
      </c>
      <c r="P3047" s="20" t="s">
        <v>4256</v>
      </c>
      <c r="Q3047" s="20" t="s">
        <v>4257</v>
      </c>
      <c r="R3047" s="20" t="s">
        <v>4276</v>
      </c>
    </row>
    <row r="3048" spans="1:18" x14ac:dyDescent="0.3">
      <c r="A3048" s="15" t="str">
        <f>VLOOKUP(C3048,销售员!A:D,3,0)</f>
        <v>云贵川渝</v>
      </c>
      <c r="B3048" s="15">
        <v>822061</v>
      </c>
      <c r="C3048" s="16" t="s">
        <v>938</v>
      </c>
      <c r="D3048" s="17" t="s">
        <v>2407</v>
      </c>
      <c r="E3048" s="17" t="s">
        <v>4168</v>
      </c>
      <c r="F3048" s="16" t="s">
        <v>2071</v>
      </c>
      <c r="G3048" s="16" t="s">
        <v>2408</v>
      </c>
      <c r="H3048" s="16" t="s">
        <v>2409</v>
      </c>
      <c r="I3048" s="16" t="s">
        <v>4160</v>
      </c>
      <c r="J3048" s="40">
        <v>0.06</v>
      </c>
      <c r="K3048" s="16">
        <v>13550.49</v>
      </c>
      <c r="M3048" s="15" t="s">
        <v>54</v>
      </c>
      <c r="N3048" s="19">
        <v>45706.6238310185</v>
      </c>
      <c r="P3048" s="20" t="s">
        <v>4256</v>
      </c>
      <c r="Q3048" s="20" t="s">
        <v>4257</v>
      </c>
      <c r="R3048" s="20" t="s">
        <v>4276</v>
      </c>
    </row>
    <row r="3049" spans="1:18" x14ac:dyDescent="0.3">
      <c r="A3049" s="15" t="str">
        <f>VLOOKUP(C3049,销售员!A:D,3,0)</f>
        <v>苏皖</v>
      </c>
      <c r="B3049" s="15">
        <v>822159</v>
      </c>
      <c r="C3049" s="16" t="s">
        <v>180</v>
      </c>
      <c r="D3049" s="17" t="s">
        <v>3267</v>
      </c>
      <c r="E3049" s="17" t="s">
        <v>4165</v>
      </c>
      <c r="F3049" s="16" t="s">
        <v>3268</v>
      </c>
      <c r="G3049" s="16" t="s">
        <v>3269</v>
      </c>
      <c r="H3049" s="16" t="s">
        <v>3270</v>
      </c>
      <c r="I3049" s="16" t="s">
        <v>4158</v>
      </c>
      <c r="J3049" s="40">
        <v>0.13</v>
      </c>
      <c r="K3049" s="16">
        <v>3517.05</v>
      </c>
      <c r="L3049" s="18">
        <v>3794.94</v>
      </c>
      <c r="M3049" s="15" t="s">
        <v>83</v>
      </c>
      <c r="N3049" s="19">
        <v>45706.669606481497</v>
      </c>
      <c r="P3049" s="20" t="s">
        <v>4256</v>
      </c>
      <c r="Q3049" s="20" t="s">
        <v>4282</v>
      </c>
      <c r="R3049" s="20" t="s">
        <v>4283</v>
      </c>
    </row>
    <row r="3050" spans="1:18" x14ac:dyDescent="0.3">
      <c r="A3050" s="15" t="str">
        <f>VLOOKUP(C3050,销售员!A:D,3,0)</f>
        <v>苏皖</v>
      </c>
      <c r="B3050" s="15">
        <v>822159</v>
      </c>
      <c r="C3050" s="16" t="s">
        <v>180</v>
      </c>
      <c r="D3050" s="17" t="s">
        <v>3267</v>
      </c>
      <c r="E3050" s="17" t="s">
        <v>4165</v>
      </c>
      <c r="F3050" s="16" t="s">
        <v>3268</v>
      </c>
      <c r="G3050" s="16" t="s">
        <v>3269</v>
      </c>
      <c r="H3050" s="16" t="s">
        <v>3270</v>
      </c>
      <c r="I3050" s="16" t="s">
        <v>4159</v>
      </c>
      <c r="J3050" s="40">
        <v>0.13</v>
      </c>
      <c r="K3050" s="16">
        <v>52.76</v>
      </c>
      <c r="M3050" s="15" t="s">
        <v>83</v>
      </c>
      <c r="N3050" s="19">
        <v>45706.669606481497</v>
      </c>
      <c r="P3050" s="20" t="s">
        <v>4256</v>
      </c>
      <c r="Q3050" s="20" t="s">
        <v>4282</v>
      </c>
      <c r="R3050" s="20" t="s">
        <v>4283</v>
      </c>
    </row>
    <row r="3051" spans="1:18" x14ac:dyDescent="0.3">
      <c r="A3051" s="15" t="str">
        <f>VLOOKUP(C3051,销售员!A:D,3,0)</f>
        <v>苏皖</v>
      </c>
      <c r="B3051" s="15">
        <v>822159</v>
      </c>
      <c r="C3051" s="16" t="s">
        <v>180</v>
      </c>
      <c r="D3051" s="17" t="s">
        <v>3267</v>
      </c>
      <c r="E3051" s="17" t="s">
        <v>4165</v>
      </c>
      <c r="F3051" s="16" t="s">
        <v>3268</v>
      </c>
      <c r="G3051" s="16" t="s">
        <v>3269</v>
      </c>
      <c r="H3051" s="16" t="s">
        <v>3270</v>
      </c>
      <c r="I3051" s="16" t="s">
        <v>4161</v>
      </c>
      <c r="J3051" s="40">
        <v>0.13</v>
      </c>
      <c r="K3051" s="16">
        <v>0</v>
      </c>
      <c r="M3051" s="15" t="s">
        <v>83</v>
      </c>
      <c r="N3051" s="19">
        <v>45706.669606481497</v>
      </c>
      <c r="P3051" s="20" t="s">
        <v>4256</v>
      </c>
      <c r="Q3051" s="20" t="s">
        <v>4282</v>
      </c>
      <c r="R3051" s="20" t="s">
        <v>4283</v>
      </c>
    </row>
    <row r="3052" spans="1:18" x14ac:dyDescent="0.3">
      <c r="A3052" s="15" t="str">
        <f>VLOOKUP(C3052,销售员!A:D,3,0)</f>
        <v>苏皖</v>
      </c>
      <c r="B3052" s="15">
        <v>822159</v>
      </c>
      <c r="C3052" s="16" t="s">
        <v>180</v>
      </c>
      <c r="D3052" s="17" t="s">
        <v>3267</v>
      </c>
      <c r="E3052" s="17" t="s">
        <v>4165</v>
      </c>
      <c r="F3052" s="16" t="s">
        <v>3268</v>
      </c>
      <c r="G3052" s="16" t="s">
        <v>3269</v>
      </c>
      <c r="H3052" s="16" t="s">
        <v>3270</v>
      </c>
      <c r="I3052" s="16" t="s">
        <v>4160</v>
      </c>
      <c r="J3052" s="40">
        <v>0.13</v>
      </c>
      <c r="K3052" s="16">
        <v>54.35</v>
      </c>
      <c r="M3052" s="15" t="s">
        <v>83</v>
      </c>
      <c r="N3052" s="19">
        <v>45706.669606481497</v>
      </c>
      <c r="P3052" s="20" t="s">
        <v>4256</v>
      </c>
      <c r="Q3052" s="20" t="s">
        <v>4282</v>
      </c>
      <c r="R3052" s="20" t="s">
        <v>4283</v>
      </c>
    </row>
    <row r="3053" spans="1:18" x14ac:dyDescent="0.3">
      <c r="A3053" s="15" t="str">
        <f>VLOOKUP(C3053,销售员!A:D,3,0)</f>
        <v>沪浙</v>
      </c>
      <c r="B3053" s="15">
        <v>822205</v>
      </c>
      <c r="C3053" s="16" t="s">
        <v>157</v>
      </c>
      <c r="D3053" s="17" t="s">
        <v>3272</v>
      </c>
      <c r="E3053" s="17" t="s">
        <v>4165</v>
      </c>
      <c r="F3053" s="16" t="s">
        <v>159</v>
      </c>
      <c r="G3053" s="16" t="s">
        <v>3273</v>
      </c>
      <c r="H3053" s="16" t="s">
        <v>3274</v>
      </c>
      <c r="I3053" s="16" t="s">
        <v>4158</v>
      </c>
      <c r="J3053" s="40">
        <v>0.13</v>
      </c>
      <c r="K3053" s="16">
        <v>350451.42</v>
      </c>
      <c r="L3053" s="18">
        <v>438230.14</v>
      </c>
      <c r="M3053" s="15" t="s">
        <v>1262</v>
      </c>
      <c r="N3053" s="19">
        <v>45706.692824074104</v>
      </c>
      <c r="P3053" s="20" t="s">
        <v>4256</v>
      </c>
      <c r="Q3053" s="20" t="s">
        <v>4259</v>
      </c>
      <c r="R3053" s="20" t="s">
        <v>4260</v>
      </c>
    </row>
    <row r="3054" spans="1:18" x14ac:dyDescent="0.3">
      <c r="A3054" s="15" t="str">
        <f>VLOOKUP(C3054,销售员!A:D,3,0)</f>
        <v>沪浙</v>
      </c>
      <c r="B3054" s="15">
        <v>822205</v>
      </c>
      <c r="C3054" s="16" t="s">
        <v>157</v>
      </c>
      <c r="D3054" s="17" t="s">
        <v>3272</v>
      </c>
      <c r="E3054" s="17" t="s">
        <v>4165</v>
      </c>
      <c r="F3054" s="16" t="s">
        <v>159</v>
      </c>
      <c r="G3054" s="16" t="s">
        <v>3273</v>
      </c>
      <c r="H3054" s="16" t="s">
        <v>3274</v>
      </c>
      <c r="I3054" s="16" t="s">
        <v>4159</v>
      </c>
      <c r="J3054" s="40">
        <v>0.13</v>
      </c>
      <c r="K3054" s="16">
        <v>57164.82</v>
      </c>
      <c r="M3054" s="15" t="s">
        <v>1262</v>
      </c>
      <c r="N3054" s="19">
        <v>45706.692824074104</v>
      </c>
      <c r="P3054" s="20" t="s">
        <v>4256</v>
      </c>
      <c r="Q3054" s="20" t="s">
        <v>4259</v>
      </c>
      <c r="R3054" s="20" t="s">
        <v>4260</v>
      </c>
    </row>
    <row r="3055" spans="1:18" x14ac:dyDescent="0.3">
      <c r="A3055" s="15" t="str">
        <f>VLOOKUP(C3055,销售员!A:D,3,0)</f>
        <v>沪浙</v>
      </c>
      <c r="B3055" s="15">
        <v>822205</v>
      </c>
      <c r="C3055" s="16" t="s">
        <v>157</v>
      </c>
      <c r="D3055" s="17" t="s">
        <v>3272</v>
      </c>
      <c r="E3055" s="17" t="s">
        <v>4165</v>
      </c>
      <c r="F3055" s="16" t="s">
        <v>159</v>
      </c>
      <c r="G3055" s="16" t="s">
        <v>3273</v>
      </c>
      <c r="H3055" s="16" t="s">
        <v>3274</v>
      </c>
      <c r="I3055" s="16" t="s">
        <v>4161</v>
      </c>
      <c r="J3055" s="40">
        <v>0.13</v>
      </c>
      <c r="K3055" s="16">
        <v>4686.1400000000003</v>
      </c>
      <c r="M3055" s="15" t="s">
        <v>1262</v>
      </c>
      <c r="N3055" s="19">
        <v>45706.692824074104</v>
      </c>
      <c r="P3055" s="20" t="s">
        <v>4256</v>
      </c>
      <c r="Q3055" s="20" t="s">
        <v>4259</v>
      </c>
      <c r="R3055" s="20" t="s">
        <v>4260</v>
      </c>
    </row>
    <row r="3056" spans="1:18" x14ac:dyDescent="0.3">
      <c r="A3056" s="15" t="str">
        <f>VLOOKUP(C3056,销售员!A:D,3,0)</f>
        <v>沪浙</v>
      </c>
      <c r="B3056" s="15">
        <v>822205</v>
      </c>
      <c r="C3056" s="16" t="s">
        <v>157</v>
      </c>
      <c r="D3056" s="17" t="s">
        <v>3272</v>
      </c>
      <c r="E3056" s="17" t="s">
        <v>4165</v>
      </c>
      <c r="F3056" s="16" t="s">
        <v>159</v>
      </c>
      <c r="G3056" s="16" t="s">
        <v>3273</v>
      </c>
      <c r="H3056" s="16" t="s">
        <v>3274</v>
      </c>
      <c r="I3056" s="16" t="s">
        <v>4160</v>
      </c>
      <c r="J3056" s="40">
        <v>0.13</v>
      </c>
      <c r="K3056" s="16">
        <v>6207.36</v>
      </c>
      <c r="M3056" s="15" t="s">
        <v>1262</v>
      </c>
      <c r="N3056" s="19">
        <v>45706.692824074104</v>
      </c>
      <c r="P3056" s="20" t="s">
        <v>4256</v>
      </c>
      <c r="Q3056" s="20" t="s">
        <v>4259</v>
      </c>
      <c r="R3056" s="20" t="s">
        <v>4260</v>
      </c>
    </row>
    <row r="3057" spans="1:18" x14ac:dyDescent="0.3">
      <c r="A3057" s="15" t="str">
        <f>VLOOKUP(C3057,销售员!A:D,3,0)</f>
        <v>福建</v>
      </c>
      <c r="B3057" s="15">
        <v>822218</v>
      </c>
      <c r="C3057" s="16" t="s">
        <v>822</v>
      </c>
      <c r="D3057" s="17" t="s">
        <v>3276</v>
      </c>
      <c r="E3057" s="17" t="s">
        <v>4165</v>
      </c>
      <c r="F3057" s="16" t="s">
        <v>1051</v>
      </c>
      <c r="G3057" s="16" t="s">
        <v>3277</v>
      </c>
      <c r="H3057" s="16" t="s">
        <v>3278</v>
      </c>
      <c r="I3057" s="16" t="s">
        <v>4158</v>
      </c>
      <c r="J3057" s="40">
        <v>0.13</v>
      </c>
      <c r="K3057" s="16">
        <v>1322880.1200000001</v>
      </c>
      <c r="L3057" s="18">
        <v>1929061.53</v>
      </c>
      <c r="M3057" s="15" t="s">
        <v>94</v>
      </c>
      <c r="N3057" s="19">
        <v>45706.713599536997</v>
      </c>
      <c r="P3057" s="20" t="s">
        <v>4256</v>
      </c>
      <c r="Q3057" s="20" t="s">
        <v>4268</v>
      </c>
      <c r="R3057" s="20" t="s">
        <v>4268</v>
      </c>
    </row>
    <row r="3058" spans="1:18" x14ac:dyDescent="0.3">
      <c r="A3058" s="15" t="str">
        <f>VLOOKUP(C3058,销售员!A:D,3,0)</f>
        <v>福建</v>
      </c>
      <c r="B3058" s="15">
        <v>822218</v>
      </c>
      <c r="C3058" s="16" t="s">
        <v>822</v>
      </c>
      <c r="D3058" s="17" t="s">
        <v>3276</v>
      </c>
      <c r="E3058" s="17" t="s">
        <v>4165</v>
      </c>
      <c r="F3058" s="16" t="s">
        <v>1051</v>
      </c>
      <c r="G3058" s="16" t="s">
        <v>3277</v>
      </c>
      <c r="H3058" s="16" t="s">
        <v>3278</v>
      </c>
      <c r="I3058" s="16" t="s">
        <v>4159</v>
      </c>
      <c r="J3058" s="40">
        <v>0.13</v>
      </c>
      <c r="K3058" s="16">
        <v>474909.55</v>
      </c>
      <c r="M3058" s="15" t="s">
        <v>94</v>
      </c>
      <c r="N3058" s="19">
        <v>45706.713599536997</v>
      </c>
      <c r="P3058" s="20" t="s">
        <v>4256</v>
      </c>
      <c r="Q3058" s="20" t="s">
        <v>4268</v>
      </c>
      <c r="R3058" s="20" t="s">
        <v>4268</v>
      </c>
    </row>
    <row r="3059" spans="1:18" x14ac:dyDescent="0.3">
      <c r="A3059" s="15" t="str">
        <f>VLOOKUP(C3059,销售员!A:D,3,0)</f>
        <v>福建</v>
      </c>
      <c r="B3059" s="15">
        <v>822218</v>
      </c>
      <c r="C3059" s="16" t="s">
        <v>822</v>
      </c>
      <c r="D3059" s="17" t="s">
        <v>3276</v>
      </c>
      <c r="E3059" s="17" t="s">
        <v>4165</v>
      </c>
      <c r="F3059" s="16" t="s">
        <v>1051</v>
      </c>
      <c r="G3059" s="16" t="s">
        <v>3277</v>
      </c>
      <c r="H3059" s="16" t="s">
        <v>3278</v>
      </c>
      <c r="I3059" s="16" t="s">
        <v>4161</v>
      </c>
      <c r="J3059" s="40">
        <v>0.13</v>
      </c>
      <c r="K3059" s="16">
        <v>17086.560000000001</v>
      </c>
      <c r="M3059" s="15" t="s">
        <v>94</v>
      </c>
      <c r="N3059" s="19">
        <v>45706.713599536997</v>
      </c>
      <c r="P3059" s="20" t="s">
        <v>4256</v>
      </c>
      <c r="Q3059" s="20" t="s">
        <v>4268</v>
      </c>
      <c r="R3059" s="20" t="s">
        <v>4268</v>
      </c>
    </row>
    <row r="3060" spans="1:18" x14ac:dyDescent="0.3">
      <c r="A3060" s="15" t="str">
        <f>VLOOKUP(C3060,销售员!A:D,3,0)</f>
        <v>福建</v>
      </c>
      <c r="B3060" s="15">
        <v>822218</v>
      </c>
      <c r="C3060" s="16" t="s">
        <v>822</v>
      </c>
      <c r="D3060" s="17" t="s">
        <v>3276</v>
      </c>
      <c r="E3060" s="17" t="s">
        <v>4165</v>
      </c>
      <c r="F3060" s="16" t="s">
        <v>1051</v>
      </c>
      <c r="G3060" s="16" t="s">
        <v>3277</v>
      </c>
      <c r="H3060" s="16" t="s">
        <v>3278</v>
      </c>
      <c r="I3060" s="16" t="s">
        <v>4160</v>
      </c>
      <c r="J3060" s="40">
        <v>0.13</v>
      </c>
      <c r="K3060" s="16">
        <v>27377.53</v>
      </c>
      <c r="M3060" s="15" t="s">
        <v>94</v>
      </c>
      <c r="N3060" s="19">
        <v>45706.713599536997</v>
      </c>
      <c r="P3060" s="20" t="s">
        <v>4256</v>
      </c>
      <c r="Q3060" s="20" t="s">
        <v>4268</v>
      </c>
      <c r="R3060" s="20" t="s">
        <v>4268</v>
      </c>
    </row>
    <row r="3061" spans="1:18" x14ac:dyDescent="0.3">
      <c r="A3061" s="15" t="str">
        <f>VLOOKUP(C3061,销售员!A:D,3,0)</f>
        <v>京津冀</v>
      </c>
      <c r="B3061" s="15">
        <v>822137</v>
      </c>
      <c r="C3061" s="16" t="s">
        <v>692</v>
      </c>
      <c r="D3061" s="17" t="s">
        <v>3280</v>
      </c>
      <c r="E3061" s="17" t="s">
        <v>4165</v>
      </c>
      <c r="F3061" s="16" t="s">
        <v>1531</v>
      </c>
      <c r="G3061" s="16" t="s">
        <v>3281</v>
      </c>
      <c r="H3061" s="16" t="s">
        <v>4284</v>
      </c>
      <c r="I3061" s="16" t="s">
        <v>4158</v>
      </c>
      <c r="J3061" s="40">
        <v>0.13</v>
      </c>
      <c r="K3061" s="16">
        <v>1702.06</v>
      </c>
      <c r="L3061" s="18">
        <v>1800</v>
      </c>
      <c r="M3061" s="15" t="s">
        <v>127</v>
      </c>
      <c r="N3061" s="19">
        <v>45706.728981481501</v>
      </c>
      <c r="P3061" s="20" t="s">
        <v>4261</v>
      </c>
      <c r="Q3061" s="20" t="s">
        <v>4243</v>
      </c>
      <c r="R3061" s="20" t="s">
        <v>4274</v>
      </c>
    </row>
    <row r="3062" spans="1:18" x14ac:dyDescent="0.3">
      <c r="A3062" s="15" t="str">
        <f>VLOOKUP(C3062,销售员!A:D,3,0)</f>
        <v>京津冀</v>
      </c>
      <c r="B3062" s="15">
        <v>822137</v>
      </c>
      <c r="C3062" s="16" t="s">
        <v>692</v>
      </c>
      <c r="D3062" s="17" t="s">
        <v>3280</v>
      </c>
      <c r="E3062" s="17" t="s">
        <v>4165</v>
      </c>
      <c r="F3062" s="16" t="s">
        <v>1531</v>
      </c>
      <c r="G3062" s="16" t="s">
        <v>3281</v>
      </c>
      <c r="H3062" s="16" t="s">
        <v>4284</v>
      </c>
      <c r="I3062" s="16" t="s">
        <v>4159</v>
      </c>
      <c r="J3062" s="40">
        <v>0.13</v>
      </c>
      <c r="K3062" s="16">
        <v>0</v>
      </c>
      <c r="M3062" s="15" t="s">
        <v>127</v>
      </c>
      <c r="N3062" s="19">
        <v>45706.728981481501</v>
      </c>
      <c r="P3062" s="20" t="s">
        <v>4261</v>
      </c>
      <c r="Q3062" s="20" t="s">
        <v>4243</v>
      </c>
      <c r="R3062" s="20" t="s">
        <v>4274</v>
      </c>
    </row>
    <row r="3063" spans="1:18" x14ac:dyDescent="0.3">
      <c r="A3063" s="15" t="str">
        <f>VLOOKUP(C3063,销售员!A:D,3,0)</f>
        <v>京津冀</v>
      </c>
      <c r="B3063" s="15">
        <v>822137</v>
      </c>
      <c r="C3063" s="16" t="s">
        <v>692</v>
      </c>
      <c r="D3063" s="17" t="s">
        <v>3280</v>
      </c>
      <c r="E3063" s="17" t="s">
        <v>4165</v>
      </c>
      <c r="F3063" s="16" t="s">
        <v>1531</v>
      </c>
      <c r="G3063" s="16" t="s">
        <v>3281</v>
      </c>
      <c r="H3063" s="16" t="s">
        <v>4284</v>
      </c>
      <c r="I3063" s="16" t="s">
        <v>4161</v>
      </c>
      <c r="J3063" s="40">
        <v>0.13</v>
      </c>
      <c r="K3063" s="16">
        <v>0</v>
      </c>
      <c r="M3063" s="15" t="s">
        <v>127</v>
      </c>
      <c r="N3063" s="19">
        <v>45706.728981481501</v>
      </c>
      <c r="P3063" s="20" t="s">
        <v>4261</v>
      </c>
      <c r="Q3063" s="20" t="s">
        <v>4243</v>
      </c>
      <c r="R3063" s="20" t="s">
        <v>4274</v>
      </c>
    </row>
    <row r="3064" spans="1:18" x14ac:dyDescent="0.3">
      <c r="A3064" s="15" t="str">
        <f>VLOOKUP(C3064,销售员!A:D,3,0)</f>
        <v>京津冀</v>
      </c>
      <c r="B3064" s="15">
        <v>822137</v>
      </c>
      <c r="C3064" s="16" t="s">
        <v>692</v>
      </c>
      <c r="D3064" s="17" t="s">
        <v>3280</v>
      </c>
      <c r="E3064" s="17" t="s">
        <v>4165</v>
      </c>
      <c r="F3064" s="16" t="s">
        <v>1531</v>
      </c>
      <c r="G3064" s="16" t="s">
        <v>3281</v>
      </c>
      <c r="H3064" s="16" t="s">
        <v>4284</v>
      </c>
      <c r="I3064" s="16" t="s">
        <v>4160</v>
      </c>
      <c r="J3064" s="40">
        <v>0.13</v>
      </c>
      <c r="K3064" s="16">
        <v>25.94</v>
      </c>
      <c r="M3064" s="15" t="s">
        <v>127</v>
      </c>
      <c r="N3064" s="19">
        <v>45706.728981481501</v>
      </c>
      <c r="P3064" s="20" t="s">
        <v>4261</v>
      </c>
      <c r="Q3064" s="20" t="s">
        <v>4243</v>
      </c>
      <c r="R3064" s="20" t="s">
        <v>4274</v>
      </c>
    </row>
    <row r="3065" spans="1:18" x14ac:dyDescent="0.3">
      <c r="A3065" s="15" t="str">
        <f>VLOOKUP(C3065,销售员!A:D,3,0)</f>
        <v>京津冀</v>
      </c>
      <c r="B3065" s="15">
        <v>822137</v>
      </c>
      <c r="C3065" s="16" t="s">
        <v>692</v>
      </c>
      <c r="D3065" s="17" t="s">
        <v>3280</v>
      </c>
      <c r="E3065" s="17" t="s">
        <v>4165</v>
      </c>
      <c r="F3065" s="16" t="s">
        <v>1531</v>
      </c>
      <c r="G3065" s="16" t="s">
        <v>3281</v>
      </c>
      <c r="H3065" s="16" t="s">
        <v>4285</v>
      </c>
      <c r="I3065" s="16" t="s">
        <v>4158</v>
      </c>
      <c r="J3065" s="40">
        <v>0.13</v>
      </c>
      <c r="K3065" s="16">
        <v>2836.76</v>
      </c>
      <c r="L3065" s="18">
        <v>3000</v>
      </c>
      <c r="M3065" s="15" t="s">
        <v>127</v>
      </c>
      <c r="N3065" s="19">
        <v>45706.728981481501</v>
      </c>
      <c r="P3065" s="20" t="s">
        <v>4261</v>
      </c>
      <c r="Q3065" s="20" t="s">
        <v>4243</v>
      </c>
      <c r="R3065" s="20" t="s">
        <v>4274</v>
      </c>
    </row>
    <row r="3066" spans="1:18" x14ac:dyDescent="0.3">
      <c r="A3066" s="15" t="str">
        <f>VLOOKUP(C3066,销售员!A:D,3,0)</f>
        <v>京津冀</v>
      </c>
      <c r="B3066" s="15">
        <v>822137</v>
      </c>
      <c r="C3066" s="16" t="s">
        <v>692</v>
      </c>
      <c r="D3066" s="17" t="s">
        <v>3280</v>
      </c>
      <c r="E3066" s="17" t="s">
        <v>4165</v>
      </c>
      <c r="F3066" s="16" t="s">
        <v>1531</v>
      </c>
      <c r="G3066" s="16" t="s">
        <v>3281</v>
      </c>
      <c r="H3066" s="16" t="s">
        <v>4285</v>
      </c>
      <c r="I3066" s="16" t="s">
        <v>4159</v>
      </c>
      <c r="J3066" s="40">
        <v>0.13</v>
      </c>
      <c r="K3066" s="16">
        <v>0</v>
      </c>
      <c r="M3066" s="15" t="s">
        <v>127</v>
      </c>
      <c r="N3066" s="19">
        <v>45706.728981481501</v>
      </c>
      <c r="P3066" s="20" t="s">
        <v>4261</v>
      </c>
      <c r="Q3066" s="20" t="s">
        <v>4243</v>
      </c>
      <c r="R3066" s="20" t="s">
        <v>4274</v>
      </c>
    </row>
    <row r="3067" spans="1:18" x14ac:dyDescent="0.3">
      <c r="A3067" s="15" t="str">
        <f>VLOOKUP(C3067,销售员!A:D,3,0)</f>
        <v>京津冀</v>
      </c>
      <c r="B3067" s="15">
        <v>822137</v>
      </c>
      <c r="C3067" s="16" t="s">
        <v>692</v>
      </c>
      <c r="D3067" s="17" t="s">
        <v>3280</v>
      </c>
      <c r="E3067" s="17" t="s">
        <v>4165</v>
      </c>
      <c r="F3067" s="16" t="s">
        <v>1531</v>
      </c>
      <c r="G3067" s="16" t="s">
        <v>3281</v>
      </c>
      <c r="H3067" s="16" t="s">
        <v>4285</v>
      </c>
      <c r="I3067" s="16" t="s">
        <v>4161</v>
      </c>
      <c r="J3067" s="40">
        <v>0.13</v>
      </c>
      <c r="K3067" s="16">
        <v>0</v>
      </c>
      <c r="M3067" s="15" t="s">
        <v>127</v>
      </c>
      <c r="N3067" s="19">
        <v>45706.728981481501</v>
      </c>
      <c r="P3067" s="20" t="s">
        <v>4261</v>
      </c>
      <c r="Q3067" s="20" t="s">
        <v>4243</v>
      </c>
      <c r="R3067" s="20" t="s">
        <v>4274</v>
      </c>
    </row>
    <row r="3068" spans="1:18" x14ac:dyDescent="0.3">
      <c r="A3068" s="15" t="str">
        <f>VLOOKUP(C3068,销售员!A:D,3,0)</f>
        <v>京津冀</v>
      </c>
      <c r="B3068" s="15">
        <v>822137</v>
      </c>
      <c r="C3068" s="16" t="s">
        <v>692</v>
      </c>
      <c r="D3068" s="17" t="s">
        <v>3280</v>
      </c>
      <c r="E3068" s="17" t="s">
        <v>4165</v>
      </c>
      <c r="F3068" s="16" t="s">
        <v>1531</v>
      </c>
      <c r="G3068" s="16" t="s">
        <v>3281</v>
      </c>
      <c r="H3068" s="16" t="s">
        <v>4285</v>
      </c>
      <c r="I3068" s="16" t="s">
        <v>4160</v>
      </c>
      <c r="J3068" s="40">
        <v>0.13</v>
      </c>
      <c r="K3068" s="16">
        <v>43.24</v>
      </c>
      <c r="M3068" s="15" t="s">
        <v>127</v>
      </c>
      <c r="N3068" s="19">
        <v>45706.728981481501</v>
      </c>
      <c r="P3068" s="20" t="s">
        <v>4261</v>
      </c>
      <c r="Q3068" s="20" t="s">
        <v>4243</v>
      </c>
      <c r="R3068" s="20" t="s">
        <v>4274</v>
      </c>
    </row>
    <row r="3069" spans="1:18" x14ac:dyDescent="0.3">
      <c r="A3069" s="15" t="str">
        <f>VLOOKUP(C3069,销售员!A:D,3,0)</f>
        <v>福建</v>
      </c>
      <c r="B3069" s="15">
        <v>822231</v>
      </c>
      <c r="C3069" s="16" t="s">
        <v>822</v>
      </c>
      <c r="D3069" s="17" t="s">
        <v>3285</v>
      </c>
      <c r="E3069" s="17" t="s">
        <v>4165</v>
      </c>
      <c r="F3069" s="16" t="s">
        <v>1051</v>
      </c>
      <c r="G3069" s="16" t="s">
        <v>3286</v>
      </c>
      <c r="H3069" s="16" t="s">
        <v>3287</v>
      </c>
      <c r="I3069" s="16" t="s">
        <v>4158</v>
      </c>
      <c r="J3069" s="40">
        <v>0.13</v>
      </c>
      <c r="K3069" s="16">
        <v>727541.9</v>
      </c>
      <c r="L3069" s="18">
        <v>991323.56</v>
      </c>
      <c r="M3069" s="15" t="s">
        <v>94</v>
      </c>
      <c r="N3069" s="19">
        <v>45706.729467592602</v>
      </c>
      <c r="P3069" s="20" t="s">
        <v>4256</v>
      </c>
      <c r="Q3069" s="20" t="s">
        <v>4268</v>
      </c>
      <c r="R3069" s="20" t="s">
        <v>4268</v>
      </c>
    </row>
    <row r="3070" spans="1:18" x14ac:dyDescent="0.3">
      <c r="A3070" s="15" t="str">
        <f>VLOOKUP(C3070,销售员!A:D,3,0)</f>
        <v>福建</v>
      </c>
      <c r="B3070" s="15">
        <v>822231</v>
      </c>
      <c r="C3070" s="16" t="s">
        <v>822</v>
      </c>
      <c r="D3070" s="17" t="s">
        <v>3285</v>
      </c>
      <c r="E3070" s="17" t="s">
        <v>4165</v>
      </c>
      <c r="F3070" s="16" t="s">
        <v>1051</v>
      </c>
      <c r="G3070" s="16" t="s">
        <v>3286</v>
      </c>
      <c r="H3070" s="16" t="s">
        <v>3287</v>
      </c>
      <c r="I3070" s="16" t="s">
        <v>4159</v>
      </c>
      <c r="J3070" s="40">
        <v>0.13</v>
      </c>
      <c r="K3070" s="16">
        <v>196887.04000000001</v>
      </c>
      <c r="M3070" s="15" t="s">
        <v>94</v>
      </c>
      <c r="N3070" s="19">
        <v>45706.729467592602</v>
      </c>
      <c r="P3070" s="20" t="s">
        <v>4256</v>
      </c>
      <c r="Q3070" s="20" t="s">
        <v>4268</v>
      </c>
      <c r="R3070" s="20" t="s">
        <v>4268</v>
      </c>
    </row>
    <row r="3071" spans="1:18" x14ac:dyDescent="0.3">
      <c r="A3071" s="15" t="str">
        <f>VLOOKUP(C3071,销售员!A:D,3,0)</f>
        <v>福建</v>
      </c>
      <c r="B3071" s="15">
        <v>822231</v>
      </c>
      <c r="C3071" s="16" t="s">
        <v>822</v>
      </c>
      <c r="D3071" s="17" t="s">
        <v>3285</v>
      </c>
      <c r="E3071" s="17" t="s">
        <v>4165</v>
      </c>
      <c r="F3071" s="16" t="s">
        <v>1051</v>
      </c>
      <c r="G3071" s="16" t="s">
        <v>3286</v>
      </c>
      <c r="H3071" s="16" t="s">
        <v>3287</v>
      </c>
      <c r="I3071" s="16" t="s">
        <v>4161</v>
      </c>
      <c r="J3071" s="40">
        <v>0.13</v>
      </c>
      <c r="K3071" s="16">
        <v>8207.24</v>
      </c>
      <c r="M3071" s="15" t="s">
        <v>94</v>
      </c>
      <c r="N3071" s="19">
        <v>45706.729467592602</v>
      </c>
      <c r="P3071" s="20" t="s">
        <v>4256</v>
      </c>
      <c r="Q3071" s="20" t="s">
        <v>4268</v>
      </c>
      <c r="R3071" s="20" t="s">
        <v>4268</v>
      </c>
    </row>
    <row r="3072" spans="1:18" x14ac:dyDescent="0.3">
      <c r="A3072" s="15" t="str">
        <f>VLOOKUP(C3072,销售员!A:D,3,0)</f>
        <v>福建</v>
      </c>
      <c r="B3072" s="15">
        <v>822231</v>
      </c>
      <c r="C3072" s="16" t="s">
        <v>822</v>
      </c>
      <c r="D3072" s="17" t="s">
        <v>3285</v>
      </c>
      <c r="E3072" s="17" t="s">
        <v>4165</v>
      </c>
      <c r="F3072" s="16" t="s">
        <v>1051</v>
      </c>
      <c r="G3072" s="16" t="s">
        <v>3286</v>
      </c>
      <c r="H3072" s="16" t="s">
        <v>3287</v>
      </c>
      <c r="I3072" s="16" t="s">
        <v>4160</v>
      </c>
      <c r="J3072" s="40">
        <v>0.13</v>
      </c>
      <c r="K3072" s="16">
        <v>14077.62</v>
      </c>
      <c r="M3072" s="15" t="s">
        <v>94</v>
      </c>
      <c r="N3072" s="19">
        <v>45706.729467592602</v>
      </c>
      <c r="P3072" s="20" t="s">
        <v>4256</v>
      </c>
      <c r="Q3072" s="20" t="s">
        <v>4268</v>
      </c>
      <c r="R3072" s="20" t="s">
        <v>4268</v>
      </c>
    </row>
    <row r="3073" spans="1:18" x14ac:dyDescent="0.3">
      <c r="A3073" s="15" t="str">
        <f>VLOOKUP(C3073,销售员!A:D,3,0)</f>
        <v>福建</v>
      </c>
      <c r="B3073" s="15">
        <v>822259</v>
      </c>
      <c r="C3073" s="16" t="s">
        <v>638</v>
      </c>
      <c r="D3073" s="17" t="s">
        <v>3289</v>
      </c>
      <c r="E3073" s="17" t="s">
        <v>4165</v>
      </c>
      <c r="F3073" s="16" t="s">
        <v>640</v>
      </c>
      <c r="G3073" s="16" t="s">
        <v>3290</v>
      </c>
      <c r="H3073" s="16" t="s">
        <v>3291</v>
      </c>
      <c r="I3073" s="16" t="s">
        <v>4158</v>
      </c>
      <c r="J3073" s="40">
        <v>0.13</v>
      </c>
      <c r="K3073" s="16">
        <v>88156.38</v>
      </c>
      <c r="L3073" s="18">
        <v>100661.1</v>
      </c>
      <c r="M3073" s="15" t="s">
        <v>94</v>
      </c>
      <c r="N3073" s="19">
        <v>45707.420914351896</v>
      </c>
      <c r="P3073" s="20" t="s">
        <v>4256</v>
      </c>
      <c r="Q3073" s="20" t="s">
        <v>4268</v>
      </c>
      <c r="R3073" s="20" t="s">
        <v>4268</v>
      </c>
    </row>
    <row r="3074" spans="1:18" x14ac:dyDescent="0.3">
      <c r="A3074" s="15" t="str">
        <f>VLOOKUP(C3074,销售员!A:D,3,0)</f>
        <v>福建</v>
      </c>
      <c r="B3074" s="15">
        <v>822259</v>
      </c>
      <c r="C3074" s="16" t="s">
        <v>638</v>
      </c>
      <c r="D3074" s="17" t="s">
        <v>3289</v>
      </c>
      <c r="E3074" s="17" t="s">
        <v>4165</v>
      </c>
      <c r="F3074" s="16" t="s">
        <v>640</v>
      </c>
      <c r="G3074" s="16" t="s">
        <v>3290</v>
      </c>
      <c r="H3074" s="16" t="s">
        <v>3291</v>
      </c>
      <c r="I3074" s="16" t="s">
        <v>4159</v>
      </c>
      <c r="J3074" s="40">
        <v>0.13</v>
      </c>
      <c r="K3074" s="16">
        <v>5563.23</v>
      </c>
      <c r="M3074" s="15" t="s">
        <v>94</v>
      </c>
      <c r="N3074" s="19">
        <v>45707.420914351896</v>
      </c>
      <c r="P3074" s="20" t="s">
        <v>4256</v>
      </c>
      <c r="Q3074" s="20" t="s">
        <v>4268</v>
      </c>
      <c r="R3074" s="20" t="s">
        <v>4268</v>
      </c>
    </row>
    <row r="3075" spans="1:18" x14ac:dyDescent="0.3">
      <c r="A3075" s="15" t="str">
        <f>VLOOKUP(C3075,销售员!A:D,3,0)</f>
        <v>福建</v>
      </c>
      <c r="B3075" s="15">
        <v>822259</v>
      </c>
      <c r="C3075" s="16" t="s">
        <v>638</v>
      </c>
      <c r="D3075" s="17" t="s">
        <v>3289</v>
      </c>
      <c r="E3075" s="17" t="s">
        <v>4165</v>
      </c>
      <c r="F3075" s="16" t="s">
        <v>640</v>
      </c>
      <c r="G3075" s="16" t="s">
        <v>3290</v>
      </c>
      <c r="H3075" s="16" t="s">
        <v>3291</v>
      </c>
      <c r="I3075" s="16" t="s">
        <v>4161</v>
      </c>
      <c r="J3075" s="40">
        <v>0.13</v>
      </c>
      <c r="K3075" s="16">
        <v>984.8</v>
      </c>
      <c r="M3075" s="15" t="s">
        <v>94</v>
      </c>
      <c r="N3075" s="19">
        <v>45707.420914351896</v>
      </c>
      <c r="P3075" s="20" t="s">
        <v>4256</v>
      </c>
      <c r="Q3075" s="20" t="s">
        <v>4268</v>
      </c>
      <c r="R3075" s="20" t="s">
        <v>4268</v>
      </c>
    </row>
    <row r="3076" spans="1:18" x14ac:dyDescent="0.3">
      <c r="A3076" s="15" t="str">
        <f>VLOOKUP(C3076,销售员!A:D,3,0)</f>
        <v>福建</v>
      </c>
      <c r="B3076" s="15">
        <v>822259</v>
      </c>
      <c r="C3076" s="16" t="s">
        <v>638</v>
      </c>
      <c r="D3076" s="17" t="s">
        <v>3289</v>
      </c>
      <c r="E3076" s="17" t="s">
        <v>4165</v>
      </c>
      <c r="F3076" s="16" t="s">
        <v>640</v>
      </c>
      <c r="G3076" s="16" t="s">
        <v>3290</v>
      </c>
      <c r="H3076" s="16" t="s">
        <v>3291</v>
      </c>
      <c r="I3076" s="16" t="s">
        <v>4160</v>
      </c>
      <c r="J3076" s="40">
        <v>0.13</v>
      </c>
      <c r="K3076" s="16">
        <v>1426.85</v>
      </c>
      <c r="M3076" s="15" t="s">
        <v>94</v>
      </c>
      <c r="N3076" s="19">
        <v>45707.420914351896</v>
      </c>
      <c r="P3076" s="20" t="s">
        <v>4256</v>
      </c>
      <c r="Q3076" s="20" t="s">
        <v>4268</v>
      </c>
      <c r="R3076" s="20" t="s">
        <v>4268</v>
      </c>
    </row>
    <row r="3077" spans="1:18" x14ac:dyDescent="0.3">
      <c r="A3077" s="15" t="str">
        <f>VLOOKUP(C3077,销售员!A:D,3,0)</f>
        <v>福建</v>
      </c>
      <c r="B3077" s="15">
        <v>822265</v>
      </c>
      <c r="C3077" s="16" t="s">
        <v>638</v>
      </c>
      <c r="D3077" s="17" t="s">
        <v>3293</v>
      </c>
      <c r="E3077" s="17" t="s">
        <v>4165</v>
      </c>
      <c r="F3077" s="16" t="s">
        <v>1051</v>
      </c>
      <c r="G3077" s="16" t="s">
        <v>3294</v>
      </c>
      <c r="H3077" s="16" t="s">
        <v>3295</v>
      </c>
      <c r="I3077" s="16" t="s">
        <v>4158</v>
      </c>
      <c r="J3077" s="40">
        <v>0.13</v>
      </c>
      <c r="K3077" s="16">
        <v>917650.45</v>
      </c>
      <c r="L3077" s="18">
        <v>1218493.67</v>
      </c>
      <c r="M3077" s="15" t="s">
        <v>94</v>
      </c>
      <c r="N3077" s="19">
        <v>45707.437627314801</v>
      </c>
      <c r="P3077" s="20" t="s">
        <v>4256</v>
      </c>
      <c r="Q3077" s="20" t="s">
        <v>4268</v>
      </c>
      <c r="R3077" s="20" t="s">
        <v>4268</v>
      </c>
    </row>
    <row r="3078" spans="1:18" x14ac:dyDescent="0.3">
      <c r="A3078" s="15" t="str">
        <f>VLOOKUP(C3078,销售员!A:D,3,0)</f>
        <v>福建</v>
      </c>
      <c r="B3078" s="15">
        <v>822265</v>
      </c>
      <c r="C3078" s="16" t="s">
        <v>638</v>
      </c>
      <c r="D3078" s="17" t="s">
        <v>3293</v>
      </c>
      <c r="E3078" s="17" t="s">
        <v>4165</v>
      </c>
      <c r="F3078" s="16" t="s">
        <v>1051</v>
      </c>
      <c r="G3078" s="16" t="s">
        <v>3294</v>
      </c>
      <c r="H3078" s="16" t="s">
        <v>3295</v>
      </c>
      <c r="I3078" s="16" t="s">
        <v>4159</v>
      </c>
      <c r="J3078" s="40">
        <v>0.13</v>
      </c>
      <c r="K3078" s="16">
        <v>219128.97</v>
      </c>
      <c r="M3078" s="15" t="s">
        <v>94</v>
      </c>
      <c r="N3078" s="19">
        <v>45707.437627314801</v>
      </c>
      <c r="P3078" s="20" t="s">
        <v>4256</v>
      </c>
      <c r="Q3078" s="20" t="s">
        <v>4268</v>
      </c>
      <c r="R3078" s="20" t="s">
        <v>4268</v>
      </c>
    </row>
    <row r="3079" spans="1:18" x14ac:dyDescent="0.3">
      <c r="A3079" s="15" t="str">
        <f>VLOOKUP(C3079,销售员!A:D,3,0)</f>
        <v>福建</v>
      </c>
      <c r="B3079" s="15">
        <v>822265</v>
      </c>
      <c r="C3079" s="16" t="s">
        <v>638</v>
      </c>
      <c r="D3079" s="17" t="s">
        <v>3293</v>
      </c>
      <c r="E3079" s="17" t="s">
        <v>4165</v>
      </c>
      <c r="F3079" s="16" t="s">
        <v>1051</v>
      </c>
      <c r="G3079" s="16" t="s">
        <v>3294</v>
      </c>
      <c r="H3079" s="16" t="s">
        <v>3295</v>
      </c>
      <c r="I3079" s="16" t="s">
        <v>4161</v>
      </c>
      <c r="J3079" s="40">
        <v>0.13</v>
      </c>
      <c r="K3079" s="16">
        <v>9569.86</v>
      </c>
      <c r="M3079" s="15" t="s">
        <v>94</v>
      </c>
      <c r="N3079" s="19">
        <v>45707.437627314801</v>
      </c>
      <c r="P3079" s="20" t="s">
        <v>4256</v>
      </c>
      <c r="Q3079" s="20" t="s">
        <v>4268</v>
      </c>
      <c r="R3079" s="20" t="s">
        <v>4268</v>
      </c>
    </row>
    <row r="3080" spans="1:18" x14ac:dyDescent="0.3">
      <c r="A3080" s="15" t="str">
        <f>VLOOKUP(C3080,销售员!A:D,3,0)</f>
        <v>福建</v>
      </c>
      <c r="B3080" s="15">
        <v>822265</v>
      </c>
      <c r="C3080" s="16" t="s">
        <v>638</v>
      </c>
      <c r="D3080" s="17" t="s">
        <v>3293</v>
      </c>
      <c r="E3080" s="17" t="s">
        <v>4165</v>
      </c>
      <c r="F3080" s="16" t="s">
        <v>1051</v>
      </c>
      <c r="G3080" s="16" t="s">
        <v>3294</v>
      </c>
      <c r="H3080" s="16" t="s">
        <v>3295</v>
      </c>
      <c r="I3080" s="16" t="s">
        <v>4160</v>
      </c>
      <c r="J3080" s="40">
        <v>0.13</v>
      </c>
      <c r="K3080" s="16">
        <v>17311.79</v>
      </c>
      <c r="M3080" s="15" t="s">
        <v>94</v>
      </c>
      <c r="N3080" s="19">
        <v>45707.437627314801</v>
      </c>
      <c r="P3080" s="20" t="s">
        <v>4256</v>
      </c>
      <c r="Q3080" s="20" t="s">
        <v>4268</v>
      </c>
      <c r="R3080" s="20" t="s">
        <v>4268</v>
      </c>
    </row>
    <row r="3081" spans="1:18" x14ac:dyDescent="0.3">
      <c r="A3081" s="15" t="str">
        <f>VLOOKUP(C3081,销售员!A:D,3,0)</f>
        <v>京津冀</v>
      </c>
      <c r="B3081" s="15">
        <v>822267</v>
      </c>
      <c r="C3081" s="16" t="s">
        <v>776</v>
      </c>
      <c r="D3081" s="17" t="s">
        <v>2985</v>
      </c>
      <c r="E3081" s="17" t="s">
        <v>4165</v>
      </c>
      <c r="F3081" s="16" t="s">
        <v>2986</v>
      </c>
      <c r="G3081" s="16" t="s">
        <v>2987</v>
      </c>
      <c r="H3081" s="16" t="s">
        <v>2988</v>
      </c>
      <c r="I3081" s="16" t="s">
        <v>4158</v>
      </c>
      <c r="J3081" s="40">
        <v>0.13</v>
      </c>
      <c r="K3081" s="16">
        <v>2511019.86</v>
      </c>
      <c r="L3081" s="18">
        <v>2860537.58</v>
      </c>
      <c r="M3081" s="15" t="s">
        <v>127</v>
      </c>
      <c r="N3081" s="19">
        <v>45707.447407407402</v>
      </c>
      <c r="P3081" s="20" t="s">
        <v>4261</v>
      </c>
      <c r="Q3081" s="20" t="s">
        <v>4243</v>
      </c>
      <c r="R3081" s="20" t="s">
        <v>4274</v>
      </c>
    </row>
    <row r="3082" spans="1:18" x14ac:dyDescent="0.3">
      <c r="A3082" s="15" t="str">
        <f>VLOOKUP(C3082,销售员!A:D,3,0)</f>
        <v>京津冀</v>
      </c>
      <c r="B3082" s="15">
        <v>822267</v>
      </c>
      <c r="C3082" s="16" t="s">
        <v>776</v>
      </c>
      <c r="D3082" s="17" t="s">
        <v>2985</v>
      </c>
      <c r="E3082" s="17" t="s">
        <v>4165</v>
      </c>
      <c r="F3082" s="16" t="s">
        <v>2986</v>
      </c>
      <c r="G3082" s="16" t="s">
        <v>2987</v>
      </c>
      <c r="H3082" s="16" t="s">
        <v>2988</v>
      </c>
      <c r="I3082" s="16" t="s">
        <v>4159</v>
      </c>
      <c r="J3082" s="40">
        <v>0.13</v>
      </c>
      <c r="K3082" s="16">
        <v>163223.1</v>
      </c>
      <c r="M3082" s="15" t="s">
        <v>127</v>
      </c>
      <c r="N3082" s="19">
        <v>45707.447407407402</v>
      </c>
      <c r="P3082" s="20" t="s">
        <v>4261</v>
      </c>
      <c r="Q3082" s="20" t="s">
        <v>4243</v>
      </c>
      <c r="R3082" s="20" t="s">
        <v>4274</v>
      </c>
    </row>
    <row r="3083" spans="1:18" x14ac:dyDescent="0.3">
      <c r="A3083" s="15" t="str">
        <f>VLOOKUP(C3083,销售员!A:D,3,0)</f>
        <v>京津冀</v>
      </c>
      <c r="B3083" s="15">
        <v>822267</v>
      </c>
      <c r="C3083" s="16" t="s">
        <v>776</v>
      </c>
      <c r="D3083" s="17" t="s">
        <v>2985</v>
      </c>
      <c r="E3083" s="17" t="s">
        <v>4165</v>
      </c>
      <c r="F3083" s="16" t="s">
        <v>2986</v>
      </c>
      <c r="G3083" s="16" t="s">
        <v>2987</v>
      </c>
      <c r="H3083" s="16" t="s">
        <v>2988</v>
      </c>
      <c r="I3083" s="16" t="s">
        <v>4161</v>
      </c>
      <c r="J3083" s="40">
        <v>0.13</v>
      </c>
      <c r="K3083" s="16">
        <v>33577.550000000003</v>
      </c>
      <c r="M3083" s="15" t="s">
        <v>127</v>
      </c>
      <c r="N3083" s="19">
        <v>45707.447407407402</v>
      </c>
      <c r="P3083" s="20" t="s">
        <v>4261</v>
      </c>
      <c r="Q3083" s="20" t="s">
        <v>4243</v>
      </c>
      <c r="R3083" s="20" t="s">
        <v>4274</v>
      </c>
    </row>
    <row r="3084" spans="1:18" x14ac:dyDescent="0.3">
      <c r="A3084" s="15" t="str">
        <f>VLOOKUP(C3084,销售员!A:D,3,0)</f>
        <v>京津冀</v>
      </c>
      <c r="B3084" s="15">
        <v>822267</v>
      </c>
      <c r="C3084" s="16" t="s">
        <v>776</v>
      </c>
      <c r="D3084" s="17" t="s">
        <v>2985</v>
      </c>
      <c r="E3084" s="17" t="s">
        <v>4165</v>
      </c>
      <c r="F3084" s="16" t="s">
        <v>2986</v>
      </c>
      <c r="G3084" s="16" t="s">
        <v>2987</v>
      </c>
      <c r="H3084" s="16" t="s">
        <v>2988</v>
      </c>
      <c r="I3084" s="16" t="s">
        <v>4160</v>
      </c>
      <c r="J3084" s="40">
        <v>0.13</v>
      </c>
      <c r="K3084" s="16">
        <v>40724.949999999997</v>
      </c>
      <c r="M3084" s="15" t="s">
        <v>127</v>
      </c>
      <c r="N3084" s="19">
        <v>45707.447407407402</v>
      </c>
      <c r="P3084" s="20" t="s">
        <v>4261</v>
      </c>
      <c r="Q3084" s="20" t="s">
        <v>4243</v>
      </c>
      <c r="R3084" s="20" t="s">
        <v>4274</v>
      </c>
    </row>
    <row r="3085" spans="1:18" x14ac:dyDescent="0.3">
      <c r="A3085" s="15" t="str">
        <f>VLOOKUP(C3085,销售员!A:D,3,0)</f>
        <v>晋蒙宁</v>
      </c>
      <c r="B3085" s="15">
        <v>818516</v>
      </c>
      <c r="C3085" s="16" t="s">
        <v>378</v>
      </c>
      <c r="D3085" s="17" t="s">
        <v>1318</v>
      </c>
      <c r="E3085" s="17" t="s">
        <v>4165</v>
      </c>
      <c r="F3085" s="16" t="s">
        <v>1319</v>
      </c>
      <c r="G3085" s="16" t="s">
        <v>1320</v>
      </c>
      <c r="H3085" s="16" t="s">
        <v>1321</v>
      </c>
      <c r="I3085" s="16" t="s">
        <v>4158</v>
      </c>
      <c r="J3085" s="40">
        <v>0.13</v>
      </c>
      <c r="K3085" s="16">
        <v>1186266.8500000001</v>
      </c>
      <c r="L3085" s="18">
        <v>1299663.18</v>
      </c>
      <c r="M3085" s="15" t="s">
        <v>127</v>
      </c>
      <c r="N3085" s="19">
        <v>45707.448946759301</v>
      </c>
      <c r="P3085" s="20" t="s">
        <v>4261</v>
      </c>
      <c r="Q3085" s="20" t="s">
        <v>4266</v>
      </c>
      <c r="R3085" s="20" t="s">
        <v>4267</v>
      </c>
    </row>
    <row r="3086" spans="1:18" x14ac:dyDescent="0.3">
      <c r="A3086" s="15" t="str">
        <f>VLOOKUP(C3086,销售员!A:D,3,0)</f>
        <v>晋蒙宁</v>
      </c>
      <c r="B3086" s="15">
        <v>818516</v>
      </c>
      <c r="C3086" s="16" t="s">
        <v>378</v>
      </c>
      <c r="D3086" s="17" t="s">
        <v>1318</v>
      </c>
      <c r="E3086" s="17" t="s">
        <v>4165</v>
      </c>
      <c r="F3086" s="16" t="s">
        <v>1319</v>
      </c>
      <c r="G3086" s="16" t="s">
        <v>1320</v>
      </c>
      <c r="H3086" s="16" t="s">
        <v>1321</v>
      </c>
      <c r="I3086" s="16" t="s">
        <v>4159</v>
      </c>
      <c r="J3086" s="40">
        <v>0.13</v>
      </c>
      <c r="K3086" s="16">
        <v>39871.78</v>
      </c>
      <c r="M3086" s="15" t="s">
        <v>127</v>
      </c>
      <c r="N3086" s="19">
        <v>45707.448946759301</v>
      </c>
      <c r="P3086" s="20" t="s">
        <v>4261</v>
      </c>
      <c r="Q3086" s="20" t="s">
        <v>4266</v>
      </c>
      <c r="R3086" s="20" t="s">
        <v>4267</v>
      </c>
    </row>
    <row r="3087" spans="1:18" x14ac:dyDescent="0.3">
      <c r="A3087" s="15" t="str">
        <f>VLOOKUP(C3087,销售员!A:D,3,0)</f>
        <v>晋蒙宁</v>
      </c>
      <c r="B3087" s="15">
        <v>818516</v>
      </c>
      <c r="C3087" s="16" t="s">
        <v>378</v>
      </c>
      <c r="D3087" s="17" t="s">
        <v>1318</v>
      </c>
      <c r="E3087" s="17" t="s">
        <v>4165</v>
      </c>
      <c r="F3087" s="16" t="s">
        <v>1319</v>
      </c>
      <c r="G3087" s="16" t="s">
        <v>1320</v>
      </c>
      <c r="H3087" s="16" t="s">
        <v>1321</v>
      </c>
      <c r="I3087" s="16" t="s">
        <v>4161</v>
      </c>
      <c r="J3087" s="40">
        <v>0.13</v>
      </c>
      <c r="K3087" s="16">
        <v>15862.4</v>
      </c>
      <c r="M3087" s="15" t="s">
        <v>127</v>
      </c>
      <c r="N3087" s="19">
        <v>45707.448946759301</v>
      </c>
      <c r="P3087" s="20" t="s">
        <v>4261</v>
      </c>
      <c r="Q3087" s="20" t="s">
        <v>4266</v>
      </c>
      <c r="R3087" s="20" t="s">
        <v>4267</v>
      </c>
    </row>
    <row r="3088" spans="1:18" x14ac:dyDescent="0.3">
      <c r="A3088" s="15" t="str">
        <f>VLOOKUP(C3088,销售员!A:D,3,0)</f>
        <v>晋蒙宁</v>
      </c>
      <c r="B3088" s="15">
        <v>818516</v>
      </c>
      <c r="C3088" s="16" t="s">
        <v>378</v>
      </c>
      <c r="D3088" s="17" t="s">
        <v>1318</v>
      </c>
      <c r="E3088" s="17" t="s">
        <v>4165</v>
      </c>
      <c r="F3088" s="16" t="s">
        <v>1319</v>
      </c>
      <c r="G3088" s="16" t="s">
        <v>1320</v>
      </c>
      <c r="H3088" s="16" t="s">
        <v>1321</v>
      </c>
      <c r="I3088" s="16" t="s">
        <v>4160</v>
      </c>
      <c r="J3088" s="40">
        <v>0.13</v>
      </c>
      <c r="K3088" s="16">
        <v>18672.16</v>
      </c>
      <c r="M3088" s="15" t="s">
        <v>127</v>
      </c>
      <c r="N3088" s="19">
        <v>45707.448946759301</v>
      </c>
      <c r="P3088" s="20" t="s">
        <v>4261</v>
      </c>
      <c r="Q3088" s="20" t="s">
        <v>4266</v>
      </c>
      <c r="R3088" s="20" t="s">
        <v>4267</v>
      </c>
    </row>
    <row r="3089" spans="1:18" x14ac:dyDescent="0.3">
      <c r="A3089" s="15" t="str">
        <f>VLOOKUP(C3089,销售员!A:D,3,0)</f>
        <v>广深</v>
      </c>
      <c r="B3089" s="15">
        <v>822264</v>
      </c>
      <c r="C3089" s="16" t="s">
        <v>97</v>
      </c>
      <c r="D3089" s="17" t="s">
        <v>3297</v>
      </c>
      <c r="E3089" s="17" t="s">
        <v>4165</v>
      </c>
      <c r="F3089" s="16" t="s">
        <v>3298</v>
      </c>
      <c r="G3089" s="16" t="s">
        <v>3299</v>
      </c>
      <c r="H3089" s="16" t="s">
        <v>3300</v>
      </c>
      <c r="I3089" s="16" t="s">
        <v>4158</v>
      </c>
      <c r="J3089" s="40">
        <v>0.13</v>
      </c>
      <c r="K3089" s="16">
        <v>16390.32</v>
      </c>
      <c r="L3089" s="18">
        <v>17424</v>
      </c>
      <c r="M3089" s="15" t="s">
        <v>94</v>
      </c>
      <c r="N3089" s="19">
        <v>45707.450115740699</v>
      </c>
      <c r="P3089" s="20" t="s">
        <v>4256</v>
      </c>
      <c r="Q3089" s="20" t="s">
        <v>4271</v>
      </c>
      <c r="R3089" s="20" t="s">
        <v>4281</v>
      </c>
    </row>
    <row r="3090" spans="1:18" x14ac:dyDescent="0.3">
      <c r="A3090" s="15" t="str">
        <f>VLOOKUP(C3090,销售员!A:D,3,0)</f>
        <v>广深</v>
      </c>
      <c r="B3090" s="15">
        <v>822264</v>
      </c>
      <c r="C3090" s="16" t="s">
        <v>97</v>
      </c>
      <c r="D3090" s="17" t="s">
        <v>3297</v>
      </c>
      <c r="E3090" s="17" t="s">
        <v>4165</v>
      </c>
      <c r="F3090" s="16" t="s">
        <v>3298</v>
      </c>
      <c r="G3090" s="16" t="s">
        <v>3299</v>
      </c>
      <c r="H3090" s="16" t="s">
        <v>3300</v>
      </c>
      <c r="I3090" s="16" t="s">
        <v>4159</v>
      </c>
      <c r="J3090" s="40">
        <v>0.13</v>
      </c>
      <c r="K3090" s="16">
        <v>0</v>
      </c>
      <c r="M3090" s="15" t="s">
        <v>94</v>
      </c>
      <c r="N3090" s="19">
        <v>45707.450115740699</v>
      </c>
      <c r="P3090" s="20" t="s">
        <v>4256</v>
      </c>
      <c r="Q3090" s="20" t="s">
        <v>4271</v>
      </c>
      <c r="R3090" s="20" t="s">
        <v>4281</v>
      </c>
    </row>
    <row r="3091" spans="1:18" x14ac:dyDescent="0.3">
      <c r="A3091" s="15" t="str">
        <f>VLOOKUP(C3091,销售员!A:D,3,0)</f>
        <v>广深</v>
      </c>
      <c r="B3091" s="15">
        <v>822264</v>
      </c>
      <c r="C3091" s="16" t="s">
        <v>97</v>
      </c>
      <c r="D3091" s="17" t="s">
        <v>3297</v>
      </c>
      <c r="E3091" s="17" t="s">
        <v>4165</v>
      </c>
      <c r="F3091" s="16" t="s">
        <v>3298</v>
      </c>
      <c r="G3091" s="16" t="s">
        <v>3299</v>
      </c>
      <c r="H3091" s="16" t="s">
        <v>3300</v>
      </c>
      <c r="I3091" s="16" t="s">
        <v>4161</v>
      </c>
      <c r="J3091" s="40">
        <v>0.13</v>
      </c>
      <c r="K3091" s="16">
        <v>0</v>
      </c>
      <c r="M3091" s="15" t="s">
        <v>94</v>
      </c>
      <c r="N3091" s="19">
        <v>45707.450115740699</v>
      </c>
      <c r="P3091" s="20" t="s">
        <v>4256</v>
      </c>
      <c r="Q3091" s="20" t="s">
        <v>4271</v>
      </c>
      <c r="R3091" s="20" t="s">
        <v>4281</v>
      </c>
    </row>
    <row r="3092" spans="1:18" x14ac:dyDescent="0.3">
      <c r="A3092" s="15" t="str">
        <f>VLOOKUP(C3092,销售员!A:D,3,0)</f>
        <v>广深</v>
      </c>
      <c r="B3092" s="15">
        <v>822264</v>
      </c>
      <c r="C3092" s="16" t="s">
        <v>97</v>
      </c>
      <c r="D3092" s="17" t="s">
        <v>3297</v>
      </c>
      <c r="E3092" s="17" t="s">
        <v>4165</v>
      </c>
      <c r="F3092" s="16" t="s">
        <v>3298</v>
      </c>
      <c r="G3092" s="16" t="s">
        <v>3299</v>
      </c>
      <c r="H3092" s="16" t="s">
        <v>3300</v>
      </c>
      <c r="I3092" s="16" t="s">
        <v>4160</v>
      </c>
      <c r="J3092" s="40">
        <v>0.13</v>
      </c>
      <c r="K3092" s="16">
        <v>249.6</v>
      </c>
      <c r="M3092" s="15" t="s">
        <v>94</v>
      </c>
      <c r="N3092" s="19">
        <v>45707.450115740699</v>
      </c>
      <c r="P3092" s="20" t="s">
        <v>4256</v>
      </c>
      <c r="Q3092" s="20" t="s">
        <v>4271</v>
      </c>
      <c r="R3092" s="20" t="s">
        <v>4281</v>
      </c>
    </row>
    <row r="3093" spans="1:18" x14ac:dyDescent="0.3">
      <c r="A3093" s="15" t="str">
        <f>VLOOKUP(C3093,销售员!A:D,3,0)</f>
        <v>苏皖</v>
      </c>
      <c r="B3093" s="15">
        <v>822278</v>
      </c>
      <c r="C3093" s="16" t="s">
        <v>632</v>
      </c>
      <c r="D3093" s="17" t="s">
        <v>3301</v>
      </c>
      <c r="E3093" s="17" t="s">
        <v>4165</v>
      </c>
      <c r="F3093" s="16" t="s">
        <v>834</v>
      </c>
      <c r="G3093" s="16" t="s">
        <v>3302</v>
      </c>
      <c r="H3093" s="16" t="s">
        <v>3303</v>
      </c>
      <c r="I3093" s="16" t="s">
        <v>4158</v>
      </c>
      <c r="J3093" s="40">
        <v>0.13</v>
      </c>
      <c r="K3093" s="16">
        <v>28001.26</v>
      </c>
      <c r="L3093" s="18">
        <v>33462.980000000003</v>
      </c>
      <c r="M3093" s="15" t="s">
        <v>83</v>
      </c>
      <c r="N3093" s="19">
        <v>45707.491770833301</v>
      </c>
      <c r="P3093" s="20" t="s">
        <v>4256</v>
      </c>
      <c r="Q3093" s="20" t="s">
        <v>4282</v>
      </c>
      <c r="R3093" s="20" t="s">
        <v>4286</v>
      </c>
    </row>
    <row r="3094" spans="1:18" x14ac:dyDescent="0.3">
      <c r="A3094" s="15" t="str">
        <f>VLOOKUP(C3094,销售员!A:D,3,0)</f>
        <v>苏皖</v>
      </c>
      <c r="B3094" s="15">
        <v>822278</v>
      </c>
      <c r="C3094" s="16" t="s">
        <v>632</v>
      </c>
      <c r="D3094" s="17" t="s">
        <v>3301</v>
      </c>
      <c r="E3094" s="17" t="s">
        <v>4165</v>
      </c>
      <c r="F3094" s="16" t="s">
        <v>834</v>
      </c>
      <c r="G3094" s="16" t="s">
        <v>3302</v>
      </c>
      <c r="H3094" s="16" t="s">
        <v>3303</v>
      </c>
      <c r="I3094" s="16" t="s">
        <v>4159</v>
      </c>
      <c r="J3094" s="40">
        <v>0.13</v>
      </c>
      <c r="K3094" s="16">
        <v>3162.07</v>
      </c>
      <c r="M3094" s="15" t="s">
        <v>83</v>
      </c>
      <c r="N3094" s="19">
        <v>45707.491770833301</v>
      </c>
      <c r="P3094" s="20" t="s">
        <v>4256</v>
      </c>
      <c r="Q3094" s="20" t="s">
        <v>4282</v>
      </c>
      <c r="R3094" s="20" t="s">
        <v>4286</v>
      </c>
    </row>
    <row r="3095" spans="1:18" x14ac:dyDescent="0.3">
      <c r="A3095" s="15" t="str">
        <f>VLOOKUP(C3095,销售员!A:D,3,0)</f>
        <v>苏皖</v>
      </c>
      <c r="B3095" s="15">
        <v>822278</v>
      </c>
      <c r="C3095" s="16" t="s">
        <v>632</v>
      </c>
      <c r="D3095" s="17" t="s">
        <v>3301</v>
      </c>
      <c r="E3095" s="17" t="s">
        <v>4165</v>
      </c>
      <c r="F3095" s="16" t="s">
        <v>834</v>
      </c>
      <c r="G3095" s="16" t="s">
        <v>3302</v>
      </c>
      <c r="H3095" s="16" t="s">
        <v>3303</v>
      </c>
      <c r="I3095" s="16" t="s">
        <v>4161</v>
      </c>
      <c r="J3095" s="40">
        <v>0.13</v>
      </c>
      <c r="K3095" s="16">
        <v>319.2</v>
      </c>
      <c r="M3095" s="15" t="s">
        <v>83</v>
      </c>
      <c r="N3095" s="19">
        <v>45707.491770833301</v>
      </c>
      <c r="P3095" s="20" t="s">
        <v>4256</v>
      </c>
      <c r="Q3095" s="20" t="s">
        <v>4282</v>
      </c>
      <c r="R3095" s="20" t="s">
        <v>4286</v>
      </c>
    </row>
    <row r="3096" spans="1:18" x14ac:dyDescent="0.3">
      <c r="A3096" s="15" t="str">
        <f>VLOOKUP(C3096,销售员!A:D,3,0)</f>
        <v>苏皖</v>
      </c>
      <c r="B3096" s="15">
        <v>822278</v>
      </c>
      <c r="C3096" s="16" t="s">
        <v>632</v>
      </c>
      <c r="D3096" s="17" t="s">
        <v>3301</v>
      </c>
      <c r="E3096" s="17" t="s">
        <v>4165</v>
      </c>
      <c r="F3096" s="16" t="s">
        <v>834</v>
      </c>
      <c r="G3096" s="16" t="s">
        <v>3302</v>
      </c>
      <c r="H3096" s="16" t="s">
        <v>3303</v>
      </c>
      <c r="I3096" s="16" t="s">
        <v>4160</v>
      </c>
      <c r="J3096" s="40">
        <v>0.13</v>
      </c>
      <c r="K3096" s="16">
        <v>474.56</v>
      </c>
      <c r="M3096" s="15" t="s">
        <v>83</v>
      </c>
      <c r="N3096" s="19">
        <v>45707.491770833301</v>
      </c>
      <c r="P3096" s="20" t="s">
        <v>4256</v>
      </c>
      <c r="Q3096" s="20" t="s">
        <v>4282</v>
      </c>
      <c r="R3096" s="20" t="s">
        <v>4286</v>
      </c>
    </row>
    <row r="3097" spans="1:18" x14ac:dyDescent="0.3">
      <c r="A3097" s="15" t="str">
        <f>VLOOKUP(C3097,销售员!A:D,3,0)</f>
        <v>苏皖</v>
      </c>
      <c r="B3097" s="15">
        <v>822282</v>
      </c>
      <c r="C3097" s="16" t="s">
        <v>632</v>
      </c>
      <c r="D3097" s="17" t="s">
        <v>3304</v>
      </c>
      <c r="E3097" s="17" t="s">
        <v>4165</v>
      </c>
      <c r="F3097" s="16" t="s">
        <v>834</v>
      </c>
      <c r="G3097" s="16" t="s">
        <v>3305</v>
      </c>
      <c r="H3097" s="16" t="s">
        <v>3306</v>
      </c>
      <c r="I3097" s="16" t="s">
        <v>4166</v>
      </c>
      <c r="J3097" s="40">
        <v>0.13</v>
      </c>
      <c r="K3097" s="16">
        <v>7231.88</v>
      </c>
      <c r="L3097" s="18">
        <v>8012.32</v>
      </c>
      <c r="M3097" s="15" t="s">
        <v>83</v>
      </c>
      <c r="N3097" s="19">
        <v>45707.494016203702</v>
      </c>
      <c r="P3097" s="20" t="s">
        <v>4256</v>
      </c>
      <c r="Q3097" s="20" t="s">
        <v>4282</v>
      </c>
      <c r="R3097" s="20" t="s">
        <v>4286</v>
      </c>
    </row>
    <row r="3098" spans="1:18" x14ac:dyDescent="0.3">
      <c r="A3098" s="15" t="str">
        <f>VLOOKUP(C3098,销售员!A:D,3,0)</f>
        <v>苏皖</v>
      </c>
      <c r="B3098" s="15">
        <v>822282</v>
      </c>
      <c r="C3098" s="16" t="s">
        <v>632</v>
      </c>
      <c r="D3098" s="17" t="s">
        <v>3304</v>
      </c>
      <c r="E3098" s="17" t="s">
        <v>4165</v>
      </c>
      <c r="F3098" s="16" t="s">
        <v>834</v>
      </c>
      <c r="G3098" s="16" t="s">
        <v>3305</v>
      </c>
      <c r="H3098" s="16" t="s">
        <v>3306</v>
      </c>
      <c r="I3098" s="16" t="s">
        <v>4167</v>
      </c>
      <c r="J3098" s="40">
        <v>0.13</v>
      </c>
      <c r="K3098" s="16">
        <v>214.92</v>
      </c>
      <c r="M3098" s="15" t="s">
        <v>83</v>
      </c>
      <c r="N3098" s="19">
        <v>45707.494016203702</v>
      </c>
      <c r="P3098" s="20" t="s">
        <v>4256</v>
      </c>
      <c r="Q3098" s="20" t="s">
        <v>4282</v>
      </c>
      <c r="R3098" s="20" t="s">
        <v>4286</v>
      </c>
    </row>
    <row r="3099" spans="1:18" x14ac:dyDescent="0.3">
      <c r="A3099" s="15" t="str">
        <f>VLOOKUP(C3099,销售员!A:D,3,0)</f>
        <v>苏皖</v>
      </c>
      <c r="B3099" s="15">
        <v>822282</v>
      </c>
      <c r="C3099" s="16" t="s">
        <v>632</v>
      </c>
      <c r="D3099" s="17" t="s">
        <v>3304</v>
      </c>
      <c r="E3099" s="17" t="s">
        <v>4165</v>
      </c>
      <c r="F3099" s="16" t="s">
        <v>834</v>
      </c>
      <c r="G3099" s="16" t="s">
        <v>3305</v>
      </c>
      <c r="H3099" s="16" t="s">
        <v>3306</v>
      </c>
      <c r="I3099" s="16" t="s">
        <v>4161</v>
      </c>
      <c r="J3099" s="40">
        <v>0.13</v>
      </c>
      <c r="K3099" s="16">
        <v>94.014439999999993</v>
      </c>
      <c r="M3099" s="15" t="s">
        <v>83</v>
      </c>
      <c r="N3099" s="19">
        <v>45707.494016203702</v>
      </c>
      <c r="P3099" s="20" t="s">
        <v>4256</v>
      </c>
      <c r="Q3099" s="20" t="s">
        <v>4282</v>
      </c>
      <c r="R3099" s="20" t="s">
        <v>4286</v>
      </c>
    </row>
    <row r="3100" spans="1:18" x14ac:dyDescent="0.3">
      <c r="A3100" s="15" t="str">
        <f>VLOOKUP(C3100,销售员!A:D,3,0)</f>
        <v>苏皖</v>
      </c>
      <c r="B3100" s="15">
        <v>822282</v>
      </c>
      <c r="C3100" s="16" t="s">
        <v>632</v>
      </c>
      <c r="D3100" s="17" t="s">
        <v>3304</v>
      </c>
      <c r="E3100" s="17" t="s">
        <v>4165</v>
      </c>
      <c r="F3100" s="16" t="s">
        <v>834</v>
      </c>
      <c r="G3100" s="16" t="s">
        <v>3305</v>
      </c>
      <c r="H3100" s="16" t="s">
        <v>3306</v>
      </c>
      <c r="I3100" s="16" t="s">
        <v>4160</v>
      </c>
      <c r="J3100" s="40">
        <v>0.13</v>
      </c>
      <c r="K3100" s="16">
        <v>111.702</v>
      </c>
      <c r="M3100" s="15" t="s">
        <v>83</v>
      </c>
      <c r="N3100" s="19">
        <v>45707.494016203702</v>
      </c>
      <c r="P3100" s="20" t="s">
        <v>4256</v>
      </c>
      <c r="Q3100" s="20" t="s">
        <v>4282</v>
      </c>
      <c r="R3100" s="20" t="s">
        <v>4286</v>
      </c>
    </row>
    <row r="3101" spans="1:18" x14ac:dyDescent="0.3">
      <c r="A3101" s="15" t="str">
        <f>VLOOKUP(C3101,销售员!A:D,3,0)</f>
        <v>京津冀</v>
      </c>
      <c r="B3101" s="15">
        <v>822306</v>
      </c>
      <c r="C3101" s="16" t="s">
        <v>776</v>
      </c>
      <c r="D3101" s="17" t="s">
        <v>777</v>
      </c>
      <c r="E3101" s="17" t="s">
        <v>4165</v>
      </c>
      <c r="F3101" s="16" t="s">
        <v>778</v>
      </c>
      <c r="G3101" s="16" t="s">
        <v>3308</v>
      </c>
      <c r="H3101" s="16" t="s">
        <v>3309</v>
      </c>
      <c r="I3101" s="16" t="s">
        <v>4158</v>
      </c>
      <c r="J3101" s="40">
        <v>0.13</v>
      </c>
      <c r="K3101" s="16">
        <v>935.8</v>
      </c>
      <c r="L3101" s="18">
        <v>1008</v>
      </c>
      <c r="M3101" s="15" t="s">
        <v>127</v>
      </c>
      <c r="N3101" s="19">
        <v>45707.538715277798</v>
      </c>
      <c r="P3101" s="20" t="s">
        <v>4261</v>
      </c>
      <c r="Q3101" s="20" t="s">
        <v>4243</v>
      </c>
      <c r="R3101" s="20" t="s">
        <v>4274</v>
      </c>
    </row>
    <row r="3102" spans="1:18" x14ac:dyDescent="0.3">
      <c r="A3102" s="15" t="str">
        <f>VLOOKUP(C3102,销售员!A:D,3,0)</f>
        <v>京津冀</v>
      </c>
      <c r="B3102" s="15">
        <v>822306</v>
      </c>
      <c r="C3102" s="16" t="s">
        <v>776</v>
      </c>
      <c r="D3102" s="17" t="s">
        <v>777</v>
      </c>
      <c r="E3102" s="17" t="s">
        <v>4165</v>
      </c>
      <c r="F3102" s="16" t="s">
        <v>778</v>
      </c>
      <c r="G3102" s="16" t="s">
        <v>3308</v>
      </c>
      <c r="H3102" s="16" t="s">
        <v>3309</v>
      </c>
      <c r="I3102" s="16" t="s">
        <v>4159</v>
      </c>
      <c r="J3102" s="40">
        <v>0.13</v>
      </c>
      <c r="K3102" s="16">
        <v>0</v>
      </c>
      <c r="M3102" s="15" t="s">
        <v>127</v>
      </c>
      <c r="N3102" s="19">
        <v>45707.538715277798</v>
      </c>
      <c r="P3102" s="20" t="s">
        <v>4261</v>
      </c>
      <c r="Q3102" s="20" t="s">
        <v>4243</v>
      </c>
      <c r="R3102" s="20" t="s">
        <v>4274</v>
      </c>
    </row>
    <row r="3103" spans="1:18" x14ac:dyDescent="0.3">
      <c r="A3103" s="15" t="str">
        <f>VLOOKUP(C3103,销售员!A:D,3,0)</f>
        <v>京津冀</v>
      </c>
      <c r="B3103" s="15">
        <v>822306</v>
      </c>
      <c r="C3103" s="16" t="s">
        <v>776</v>
      </c>
      <c r="D3103" s="17" t="s">
        <v>777</v>
      </c>
      <c r="E3103" s="17" t="s">
        <v>4165</v>
      </c>
      <c r="F3103" s="16" t="s">
        <v>778</v>
      </c>
      <c r="G3103" s="16" t="s">
        <v>3308</v>
      </c>
      <c r="H3103" s="16" t="s">
        <v>3309</v>
      </c>
      <c r="I3103" s="16" t="s">
        <v>4161</v>
      </c>
      <c r="J3103" s="40">
        <v>0.13</v>
      </c>
      <c r="K3103" s="16">
        <v>12.5</v>
      </c>
      <c r="M3103" s="15" t="s">
        <v>127</v>
      </c>
      <c r="N3103" s="19">
        <v>45707.538715277798</v>
      </c>
      <c r="P3103" s="20" t="s">
        <v>4261</v>
      </c>
      <c r="Q3103" s="20" t="s">
        <v>4243</v>
      </c>
      <c r="R3103" s="20" t="s">
        <v>4274</v>
      </c>
    </row>
    <row r="3104" spans="1:18" x14ac:dyDescent="0.3">
      <c r="A3104" s="15" t="str">
        <f>VLOOKUP(C3104,销售员!A:D,3,0)</f>
        <v>京津冀</v>
      </c>
      <c r="B3104" s="15">
        <v>822306</v>
      </c>
      <c r="C3104" s="16" t="s">
        <v>776</v>
      </c>
      <c r="D3104" s="17" t="s">
        <v>777</v>
      </c>
      <c r="E3104" s="17" t="s">
        <v>4165</v>
      </c>
      <c r="F3104" s="16" t="s">
        <v>778</v>
      </c>
      <c r="G3104" s="16" t="s">
        <v>3308</v>
      </c>
      <c r="H3104" s="16" t="s">
        <v>3309</v>
      </c>
      <c r="I3104" s="16" t="s">
        <v>4160</v>
      </c>
      <c r="J3104" s="40">
        <v>0.13</v>
      </c>
      <c r="K3104" s="16">
        <v>14.3</v>
      </c>
      <c r="M3104" s="15" t="s">
        <v>127</v>
      </c>
      <c r="N3104" s="19">
        <v>45707.538715277798</v>
      </c>
      <c r="P3104" s="20" t="s">
        <v>4261</v>
      </c>
      <c r="Q3104" s="20" t="s">
        <v>4243</v>
      </c>
      <c r="R3104" s="20" t="s">
        <v>4274</v>
      </c>
    </row>
    <row r="3105" spans="1:18" x14ac:dyDescent="0.3">
      <c r="A3105" s="15" t="str">
        <f>VLOOKUP(C3105,销售员!A:D,3,0)</f>
        <v>京津冀</v>
      </c>
      <c r="B3105" s="15">
        <v>822307</v>
      </c>
      <c r="C3105" s="16" t="s">
        <v>267</v>
      </c>
      <c r="D3105" s="17" t="s">
        <v>3310</v>
      </c>
      <c r="E3105" s="17" t="s">
        <v>4165</v>
      </c>
      <c r="F3105" s="16" t="s">
        <v>3311</v>
      </c>
      <c r="G3105" s="16" t="s">
        <v>3312</v>
      </c>
      <c r="H3105" s="16" t="s">
        <v>3313</v>
      </c>
      <c r="I3105" s="16" t="s">
        <v>4158</v>
      </c>
      <c r="J3105" s="40">
        <v>0.13</v>
      </c>
      <c r="K3105" s="16">
        <v>282018.40000000002</v>
      </c>
      <c r="L3105" s="18">
        <v>306357.59999999998</v>
      </c>
      <c r="M3105" s="15" t="s">
        <v>127</v>
      </c>
      <c r="N3105" s="19">
        <v>45707.541770833297</v>
      </c>
      <c r="P3105" s="20" t="s">
        <v>4261</v>
      </c>
      <c r="Q3105" s="20" t="s">
        <v>4243</v>
      </c>
      <c r="R3105" s="20" t="s">
        <v>4274</v>
      </c>
    </row>
    <row r="3106" spans="1:18" x14ac:dyDescent="0.3">
      <c r="A3106" s="15" t="str">
        <f>VLOOKUP(C3106,销售员!A:D,3,0)</f>
        <v>京津冀</v>
      </c>
      <c r="B3106" s="15">
        <v>822307</v>
      </c>
      <c r="C3106" s="16" t="s">
        <v>267</v>
      </c>
      <c r="D3106" s="17" t="s">
        <v>3310</v>
      </c>
      <c r="E3106" s="17" t="s">
        <v>4165</v>
      </c>
      <c r="F3106" s="16" t="s">
        <v>3311</v>
      </c>
      <c r="G3106" s="16" t="s">
        <v>3312</v>
      </c>
      <c r="H3106" s="16" t="s">
        <v>3313</v>
      </c>
      <c r="I3106" s="16" t="s">
        <v>4159</v>
      </c>
      <c r="J3106" s="40">
        <v>0.13</v>
      </c>
      <c r="K3106" s="16">
        <v>3741.53</v>
      </c>
      <c r="M3106" s="15" t="s">
        <v>127</v>
      </c>
      <c r="N3106" s="19">
        <v>45707.541770833297</v>
      </c>
      <c r="P3106" s="20" t="s">
        <v>4261</v>
      </c>
      <c r="Q3106" s="20" t="s">
        <v>4243</v>
      </c>
      <c r="R3106" s="20" t="s">
        <v>4274</v>
      </c>
    </row>
    <row r="3107" spans="1:18" x14ac:dyDescent="0.3">
      <c r="A3107" s="15" t="str">
        <f>VLOOKUP(C3107,销售员!A:D,3,0)</f>
        <v>京津冀</v>
      </c>
      <c r="B3107" s="15">
        <v>822307</v>
      </c>
      <c r="C3107" s="16" t="s">
        <v>267</v>
      </c>
      <c r="D3107" s="17" t="s">
        <v>3310</v>
      </c>
      <c r="E3107" s="17" t="s">
        <v>4165</v>
      </c>
      <c r="F3107" s="16" t="s">
        <v>3311</v>
      </c>
      <c r="G3107" s="16" t="s">
        <v>3312</v>
      </c>
      <c r="H3107" s="16" t="s">
        <v>3313</v>
      </c>
      <c r="I3107" s="16" t="s">
        <v>4161</v>
      </c>
      <c r="J3107" s="40">
        <v>0.13</v>
      </c>
      <c r="K3107" s="16">
        <v>2460.38</v>
      </c>
      <c r="M3107" s="15" t="s">
        <v>127</v>
      </c>
      <c r="N3107" s="19">
        <v>45707.541770833297</v>
      </c>
      <c r="P3107" s="20" t="s">
        <v>4261</v>
      </c>
      <c r="Q3107" s="20" t="s">
        <v>4243</v>
      </c>
      <c r="R3107" s="20" t="s">
        <v>4274</v>
      </c>
    </row>
    <row r="3108" spans="1:18" x14ac:dyDescent="0.3">
      <c r="A3108" s="15" t="str">
        <f>VLOOKUP(C3108,销售员!A:D,3,0)</f>
        <v>京津冀</v>
      </c>
      <c r="B3108" s="15">
        <v>822307</v>
      </c>
      <c r="C3108" s="16" t="s">
        <v>267</v>
      </c>
      <c r="D3108" s="17" t="s">
        <v>3310</v>
      </c>
      <c r="E3108" s="17" t="s">
        <v>4165</v>
      </c>
      <c r="F3108" s="16" t="s">
        <v>3311</v>
      </c>
      <c r="G3108" s="16" t="s">
        <v>3312</v>
      </c>
      <c r="H3108" s="16" t="s">
        <v>3313</v>
      </c>
      <c r="I3108" s="16" t="s">
        <v>4160</v>
      </c>
      <c r="J3108" s="40">
        <v>0.13</v>
      </c>
      <c r="K3108" s="16">
        <v>4351.1000000000004</v>
      </c>
      <c r="M3108" s="15" t="s">
        <v>127</v>
      </c>
      <c r="N3108" s="19">
        <v>45707.541770833297</v>
      </c>
      <c r="P3108" s="20" t="s">
        <v>4261</v>
      </c>
      <c r="Q3108" s="20" t="s">
        <v>4243</v>
      </c>
      <c r="R3108" s="20" t="s">
        <v>4274</v>
      </c>
    </row>
    <row r="3109" spans="1:18" x14ac:dyDescent="0.3">
      <c r="A3109" s="15" t="str">
        <f>VLOOKUP(C3109,销售员!A:D,3,0)</f>
        <v>陕豫鲁</v>
      </c>
      <c r="B3109" s="15">
        <v>822297</v>
      </c>
      <c r="C3109" s="16" t="s">
        <v>1451</v>
      </c>
      <c r="D3109" s="17" t="s">
        <v>3315</v>
      </c>
      <c r="E3109" s="17" t="s">
        <v>4165</v>
      </c>
      <c r="F3109" s="16" t="s">
        <v>3316</v>
      </c>
      <c r="G3109" s="16" t="s">
        <v>3317</v>
      </c>
      <c r="H3109" s="16" t="s">
        <v>3318</v>
      </c>
      <c r="I3109" s="16" t="s">
        <v>4158</v>
      </c>
      <c r="J3109" s="40">
        <v>0.06</v>
      </c>
      <c r="K3109" s="16">
        <v>0</v>
      </c>
      <c r="L3109" s="18">
        <v>3683.15</v>
      </c>
      <c r="M3109" s="15" t="s">
        <v>105</v>
      </c>
      <c r="N3109" s="19">
        <v>45707.585381944402</v>
      </c>
      <c r="P3109" s="20" t="s">
        <v>4261</v>
      </c>
      <c r="Q3109" s="20" t="s">
        <v>4269</v>
      </c>
      <c r="R3109" s="20" t="s">
        <v>4287</v>
      </c>
    </row>
    <row r="3110" spans="1:18" x14ac:dyDescent="0.3">
      <c r="A3110" s="15" t="str">
        <f>VLOOKUP(C3110,销售员!A:D,3,0)</f>
        <v>陕豫鲁</v>
      </c>
      <c r="B3110" s="15">
        <v>822297</v>
      </c>
      <c r="C3110" s="16" t="s">
        <v>1451</v>
      </c>
      <c r="D3110" s="17" t="s">
        <v>3315</v>
      </c>
      <c r="E3110" s="17" t="s">
        <v>4165</v>
      </c>
      <c r="F3110" s="16" t="s">
        <v>3316</v>
      </c>
      <c r="G3110" s="16" t="s">
        <v>3317</v>
      </c>
      <c r="H3110" s="16" t="s">
        <v>3318</v>
      </c>
      <c r="I3110" s="16" t="s">
        <v>4159</v>
      </c>
      <c r="J3110" s="40">
        <v>0.06</v>
      </c>
      <c r="K3110" s="16">
        <v>3519.07</v>
      </c>
      <c r="M3110" s="15" t="s">
        <v>105</v>
      </c>
      <c r="N3110" s="19">
        <v>45707.585381944402</v>
      </c>
      <c r="P3110" s="20" t="s">
        <v>4261</v>
      </c>
      <c r="Q3110" s="20" t="s">
        <v>4269</v>
      </c>
      <c r="R3110" s="20" t="s">
        <v>4287</v>
      </c>
    </row>
    <row r="3111" spans="1:18" x14ac:dyDescent="0.3">
      <c r="A3111" s="15" t="str">
        <f>VLOOKUP(C3111,销售员!A:D,3,0)</f>
        <v>陕豫鲁</v>
      </c>
      <c r="B3111" s="15">
        <v>822297</v>
      </c>
      <c r="C3111" s="16" t="s">
        <v>1451</v>
      </c>
      <c r="D3111" s="17" t="s">
        <v>3315</v>
      </c>
      <c r="E3111" s="17" t="s">
        <v>4165</v>
      </c>
      <c r="F3111" s="16" t="s">
        <v>3316</v>
      </c>
      <c r="G3111" s="16" t="s">
        <v>3317</v>
      </c>
      <c r="H3111" s="16" t="s">
        <v>3318</v>
      </c>
      <c r="I3111" s="16" t="s">
        <v>4161</v>
      </c>
      <c r="J3111" s="40">
        <v>0.06</v>
      </c>
      <c r="K3111" s="16">
        <v>0</v>
      </c>
      <c r="M3111" s="15" t="s">
        <v>105</v>
      </c>
      <c r="N3111" s="19">
        <v>45707.585381944402</v>
      </c>
      <c r="P3111" s="20" t="s">
        <v>4261</v>
      </c>
      <c r="Q3111" s="20" t="s">
        <v>4269</v>
      </c>
      <c r="R3111" s="20" t="s">
        <v>4287</v>
      </c>
    </row>
    <row r="3112" spans="1:18" x14ac:dyDescent="0.3">
      <c r="A3112" s="15" t="str">
        <f>VLOOKUP(C3112,销售员!A:D,3,0)</f>
        <v>陕豫鲁</v>
      </c>
      <c r="B3112" s="15">
        <v>822297</v>
      </c>
      <c r="C3112" s="16" t="s">
        <v>1451</v>
      </c>
      <c r="D3112" s="17" t="s">
        <v>3315</v>
      </c>
      <c r="E3112" s="17" t="s">
        <v>4165</v>
      </c>
      <c r="F3112" s="16" t="s">
        <v>3316</v>
      </c>
      <c r="G3112" s="16" t="s">
        <v>3317</v>
      </c>
      <c r="H3112" s="16" t="s">
        <v>3318</v>
      </c>
      <c r="I3112" s="16" t="s">
        <v>4160</v>
      </c>
      <c r="J3112" s="40">
        <v>0.06</v>
      </c>
      <c r="K3112" s="16">
        <v>53.59</v>
      </c>
      <c r="M3112" s="15" t="s">
        <v>105</v>
      </c>
      <c r="N3112" s="19">
        <v>45707.585381944402</v>
      </c>
      <c r="P3112" s="20" t="s">
        <v>4261</v>
      </c>
      <c r="Q3112" s="20" t="s">
        <v>4269</v>
      </c>
      <c r="R3112" s="20" t="s">
        <v>4287</v>
      </c>
    </row>
    <row r="3113" spans="1:18" x14ac:dyDescent="0.3">
      <c r="A3113" s="15" t="str">
        <f>VLOOKUP(C3113,销售员!A:D,3,0)</f>
        <v>京津冀</v>
      </c>
      <c r="B3113" s="15">
        <v>822339</v>
      </c>
      <c r="C3113" s="16" t="s">
        <v>260</v>
      </c>
      <c r="D3113" s="17" t="s">
        <v>3320</v>
      </c>
      <c r="E3113" s="17" t="s">
        <v>4165</v>
      </c>
      <c r="F3113" s="16" t="s">
        <v>1979</v>
      </c>
      <c r="G3113" s="16" t="s">
        <v>3321</v>
      </c>
      <c r="H3113" s="16" t="s">
        <v>3322</v>
      </c>
      <c r="I3113" s="16" t="s">
        <v>4158</v>
      </c>
      <c r="J3113" s="40">
        <v>0.13</v>
      </c>
      <c r="K3113" s="16">
        <v>3727.96</v>
      </c>
      <c r="L3113" s="18">
        <v>11828.07</v>
      </c>
      <c r="M3113" s="15" t="s">
        <v>127</v>
      </c>
      <c r="N3113" s="19">
        <v>45707.642800925903</v>
      </c>
      <c r="P3113" s="20" t="s">
        <v>4261</v>
      </c>
      <c r="Q3113" s="20" t="s">
        <v>4243</v>
      </c>
      <c r="R3113" s="20" t="s">
        <v>4274</v>
      </c>
    </row>
    <row r="3114" spans="1:18" x14ac:dyDescent="0.3">
      <c r="A3114" s="15" t="str">
        <f>VLOOKUP(C3114,销售员!A:D,3,0)</f>
        <v>京津冀</v>
      </c>
      <c r="B3114" s="15">
        <v>822339</v>
      </c>
      <c r="C3114" s="16" t="s">
        <v>260</v>
      </c>
      <c r="D3114" s="17" t="s">
        <v>3320</v>
      </c>
      <c r="E3114" s="17" t="s">
        <v>4165</v>
      </c>
      <c r="F3114" s="16" t="s">
        <v>1979</v>
      </c>
      <c r="G3114" s="16" t="s">
        <v>3321</v>
      </c>
      <c r="H3114" s="16" t="s">
        <v>3322</v>
      </c>
      <c r="I3114" s="16" t="s">
        <v>4159</v>
      </c>
      <c r="J3114" s="40">
        <v>0.13</v>
      </c>
      <c r="K3114" s="16">
        <v>7398.4</v>
      </c>
      <c r="M3114" s="15" t="s">
        <v>127</v>
      </c>
      <c r="N3114" s="19">
        <v>45707.642800925903</v>
      </c>
      <c r="P3114" s="20" t="s">
        <v>4261</v>
      </c>
      <c r="Q3114" s="20" t="s">
        <v>4243</v>
      </c>
      <c r="R3114" s="20" t="s">
        <v>4274</v>
      </c>
    </row>
    <row r="3115" spans="1:18" x14ac:dyDescent="0.3">
      <c r="A3115" s="15" t="str">
        <f>VLOOKUP(C3115,销售员!A:D,3,0)</f>
        <v>京津冀</v>
      </c>
      <c r="B3115" s="15">
        <v>822339</v>
      </c>
      <c r="C3115" s="16" t="s">
        <v>260</v>
      </c>
      <c r="D3115" s="17" t="s">
        <v>3320</v>
      </c>
      <c r="E3115" s="17" t="s">
        <v>4165</v>
      </c>
      <c r="F3115" s="16" t="s">
        <v>1979</v>
      </c>
      <c r="G3115" s="16" t="s">
        <v>3321</v>
      </c>
      <c r="H3115" s="16" t="s">
        <v>3322</v>
      </c>
      <c r="I3115" s="16" t="s">
        <v>4161</v>
      </c>
      <c r="J3115" s="40">
        <v>0.13</v>
      </c>
      <c r="K3115" s="16">
        <v>0</v>
      </c>
      <c r="M3115" s="15" t="s">
        <v>127</v>
      </c>
      <c r="N3115" s="19">
        <v>45707.642800925903</v>
      </c>
      <c r="P3115" s="20" t="s">
        <v>4261</v>
      </c>
      <c r="Q3115" s="20" t="s">
        <v>4243</v>
      </c>
      <c r="R3115" s="20" t="s">
        <v>4274</v>
      </c>
    </row>
    <row r="3116" spans="1:18" x14ac:dyDescent="0.3">
      <c r="A3116" s="15" t="str">
        <f>VLOOKUP(C3116,销售员!A:D,3,0)</f>
        <v>京津冀</v>
      </c>
      <c r="B3116" s="15">
        <v>822339</v>
      </c>
      <c r="C3116" s="16" t="s">
        <v>260</v>
      </c>
      <c r="D3116" s="17" t="s">
        <v>3320</v>
      </c>
      <c r="E3116" s="17" t="s">
        <v>4165</v>
      </c>
      <c r="F3116" s="16" t="s">
        <v>1979</v>
      </c>
      <c r="G3116" s="16" t="s">
        <v>3321</v>
      </c>
      <c r="H3116" s="16" t="s">
        <v>3322</v>
      </c>
      <c r="I3116" s="16" t="s">
        <v>4160</v>
      </c>
      <c r="J3116" s="40">
        <v>0.13</v>
      </c>
      <c r="K3116" s="16">
        <v>169.44</v>
      </c>
      <c r="M3116" s="15" t="s">
        <v>127</v>
      </c>
      <c r="N3116" s="19">
        <v>45707.642800925903</v>
      </c>
      <c r="P3116" s="20" t="s">
        <v>4261</v>
      </c>
      <c r="Q3116" s="20" t="s">
        <v>4243</v>
      </c>
      <c r="R3116" s="20" t="s">
        <v>4274</v>
      </c>
    </row>
    <row r="3117" spans="1:18" x14ac:dyDescent="0.3">
      <c r="A3117" s="15" t="str">
        <f>VLOOKUP(C3117,销售员!A:D,3,0)</f>
        <v>京津冀</v>
      </c>
      <c r="B3117" s="15">
        <v>822349</v>
      </c>
      <c r="C3117" s="16" t="s">
        <v>485</v>
      </c>
      <c r="D3117" s="17" t="s">
        <v>3323</v>
      </c>
      <c r="E3117" s="17" t="s">
        <v>4165</v>
      </c>
      <c r="F3117" s="16" t="s">
        <v>473</v>
      </c>
      <c r="G3117" s="16" t="s">
        <v>3324</v>
      </c>
      <c r="H3117" s="16" t="s">
        <v>3325</v>
      </c>
      <c r="I3117" s="16" t="s">
        <v>4158</v>
      </c>
      <c r="J3117" s="40">
        <v>0.13</v>
      </c>
      <c r="K3117" s="16">
        <v>27774.06</v>
      </c>
      <c r="L3117" s="18">
        <v>31842.5</v>
      </c>
      <c r="M3117" s="15" t="s">
        <v>127</v>
      </c>
      <c r="N3117" s="19">
        <v>45707.661967592598</v>
      </c>
      <c r="P3117" s="20" t="s">
        <v>4261</v>
      </c>
      <c r="Q3117" s="20" t="s">
        <v>4243</v>
      </c>
      <c r="R3117" s="20" t="s">
        <v>4274</v>
      </c>
    </row>
    <row r="3118" spans="1:18" x14ac:dyDescent="0.3">
      <c r="A3118" s="15" t="str">
        <f>VLOOKUP(C3118,销售员!A:D,3,0)</f>
        <v>京津冀</v>
      </c>
      <c r="B3118" s="15">
        <v>822349</v>
      </c>
      <c r="C3118" s="16" t="s">
        <v>485</v>
      </c>
      <c r="D3118" s="17" t="s">
        <v>3323</v>
      </c>
      <c r="E3118" s="17" t="s">
        <v>4165</v>
      </c>
      <c r="F3118" s="16" t="s">
        <v>473</v>
      </c>
      <c r="G3118" s="16" t="s">
        <v>3324</v>
      </c>
      <c r="H3118" s="16" t="s">
        <v>3325</v>
      </c>
      <c r="I3118" s="16" t="s">
        <v>4159</v>
      </c>
      <c r="J3118" s="40">
        <v>0.13</v>
      </c>
      <c r="K3118" s="16">
        <v>1834.31</v>
      </c>
      <c r="M3118" s="15" t="s">
        <v>127</v>
      </c>
      <c r="N3118" s="19">
        <v>45707.661967592598</v>
      </c>
      <c r="P3118" s="20" t="s">
        <v>4261</v>
      </c>
      <c r="Q3118" s="20" t="s">
        <v>4243</v>
      </c>
      <c r="R3118" s="20" t="s">
        <v>4274</v>
      </c>
    </row>
    <row r="3119" spans="1:18" x14ac:dyDescent="0.3">
      <c r="A3119" s="15" t="str">
        <f>VLOOKUP(C3119,销售员!A:D,3,0)</f>
        <v>京津冀</v>
      </c>
      <c r="B3119" s="15">
        <v>822349</v>
      </c>
      <c r="C3119" s="16" t="s">
        <v>485</v>
      </c>
      <c r="D3119" s="17" t="s">
        <v>3323</v>
      </c>
      <c r="E3119" s="17" t="s">
        <v>4165</v>
      </c>
      <c r="F3119" s="16" t="s">
        <v>473</v>
      </c>
      <c r="G3119" s="16" t="s">
        <v>3324</v>
      </c>
      <c r="H3119" s="16" t="s">
        <v>3325</v>
      </c>
      <c r="I3119" s="16" t="s">
        <v>4161</v>
      </c>
      <c r="J3119" s="40">
        <v>0.13</v>
      </c>
      <c r="K3119" s="16">
        <v>350.28</v>
      </c>
      <c r="M3119" s="15" t="s">
        <v>127</v>
      </c>
      <c r="N3119" s="19">
        <v>45707.661967592598</v>
      </c>
      <c r="P3119" s="20" t="s">
        <v>4261</v>
      </c>
      <c r="Q3119" s="20" t="s">
        <v>4243</v>
      </c>
      <c r="R3119" s="20" t="s">
        <v>4274</v>
      </c>
    </row>
    <row r="3120" spans="1:18" x14ac:dyDescent="0.3">
      <c r="A3120" s="15" t="str">
        <f>VLOOKUP(C3120,销售员!A:D,3,0)</f>
        <v>京津冀</v>
      </c>
      <c r="B3120" s="15">
        <v>822349</v>
      </c>
      <c r="C3120" s="16" t="s">
        <v>485</v>
      </c>
      <c r="D3120" s="17" t="s">
        <v>3323</v>
      </c>
      <c r="E3120" s="17" t="s">
        <v>4165</v>
      </c>
      <c r="F3120" s="16" t="s">
        <v>473</v>
      </c>
      <c r="G3120" s="16" t="s">
        <v>3324</v>
      </c>
      <c r="H3120" s="16" t="s">
        <v>3325</v>
      </c>
      <c r="I3120" s="16" t="s">
        <v>4160</v>
      </c>
      <c r="J3120" s="40">
        <v>0.13</v>
      </c>
      <c r="K3120" s="16">
        <v>450.91</v>
      </c>
      <c r="M3120" s="15" t="s">
        <v>127</v>
      </c>
      <c r="N3120" s="19">
        <v>45707.661967592598</v>
      </c>
      <c r="P3120" s="20" t="s">
        <v>4261</v>
      </c>
      <c r="Q3120" s="20" t="s">
        <v>4243</v>
      </c>
      <c r="R3120" s="20" t="s">
        <v>4274</v>
      </c>
    </row>
    <row r="3121" spans="1:18" x14ac:dyDescent="0.3">
      <c r="A3121" s="15" t="str">
        <f>VLOOKUP(C3121,销售员!A:D,3,0)</f>
        <v>黑吉辽</v>
      </c>
      <c r="B3121" s="15">
        <v>822353</v>
      </c>
      <c r="C3121" s="16" t="s">
        <v>1673</v>
      </c>
      <c r="D3121" s="17" t="s">
        <v>3140</v>
      </c>
      <c r="E3121" s="17" t="s">
        <v>4165</v>
      </c>
      <c r="F3121" s="16" t="s">
        <v>3141</v>
      </c>
      <c r="G3121" s="16" t="s">
        <v>3142</v>
      </c>
      <c r="H3121" s="16" t="s">
        <v>3143</v>
      </c>
      <c r="I3121" s="16" t="s">
        <v>4158</v>
      </c>
      <c r="J3121" s="40">
        <v>0.13</v>
      </c>
      <c r="K3121" s="16">
        <v>633349.5</v>
      </c>
      <c r="L3121" s="18">
        <v>695653.58</v>
      </c>
      <c r="M3121" s="15" t="s">
        <v>127</v>
      </c>
      <c r="N3121" s="19">
        <v>45707.667349536998</v>
      </c>
      <c r="P3121" s="20" t="s">
        <v>4261</v>
      </c>
      <c r="Q3121" s="20" t="s">
        <v>4242</v>
      </c>
      <c r="R3121" s="20" t="s">
        <v>4288</v>
      </c>
    </row>
    <row r="3122" spans="1:18" x14ac:dyDescent="0.3">
      <c r="A3122" s="15" t="str">
        <f>VLOOKUP(C3122,销售员!A:D,3,0)</f>
        <v>黑吉辽</v>
      </c>
      <c r="B3122" s="15">
        <v>822353</v>
      </c>
      <c r="C3122" s="16" t="s">
        <v>1673</v>
      </c>
      <c r="D3122" s="17" t="s">
        <v>3140</v>
      </c>
      <c r="E3122" s="17" t="s">
        <v>4165</v>
      </c>
      <c r="F3122" s="16" t="s">
        <v>3141</v>
      </c>
      <c r="G3122" s="16" t="s">
        <v>3142</v>
      </c>
      <c r="H3122" s="16" t="s">
        <v>3143</v>
      </c>
      <c r="I3122" s="16" t="s">
        <v>4159</v>
      </c>
      <c r="J3122" s="40">
        <v>0.13</v>
      </c>
      <c r="K3122" s="16">
        <v>12831.04</v>
      </c>
      <c r="M3122" s="15" t="s">
        <v>127</v>
      </c>
      <c r="N3122" s="19">
        <v>45707.667349536998</v>
      </c>
      <c r="P3122" s="20" t="s">
        <v>4261</v>
      </c>
      <c r="Q3122" s="20" t="s">
        <v>4242</v>
      </c>
      <c r="R3122" s="20" t="s">
        <v>4288</v>
      </c>
    </row>
    <row r="3123" spans="1:18" x14ac:dyDescent="0.3">
      <c r="A3123" s="15" t="str">
        <f>VLOOKUP(C3123,销售员!A:D,3,0)</f>
        <v>黑吉辽</v>
      </c>
      <c r="B3123" s="15">
        <v>822353</v>
      </c>
      <c r="C3123" s="16" t="s">
        <v>1673</v>
      </c>
      <c r="D3123" s="17" t="s">
        <v>3140</v>
      </c>
      <c r="E3123" s="17" t="s">
        <v>4165</v>
      </c>
      <c r="F3123" s="16" t="s">
        <v>3141</v>
      </c>
      <c r="G3123" s="16" t="s">
        <v>3142</v>
      </c>
      <c r="H3123" s="16" t="s">
        <v>3143</v>
      </c>
      <c r="I3123" s="16" t="s">
        <v>4161</v>
      </c>
      <c r="J3123" s="40">
        <v>0.13</v>
      </c>
      <c r="K3123" s="16">
        <v>8328.73</v>
      </c>
      <c r="M3123" s="15" t="s">
        <v>127</v>
      </c>
      <c r="N3123" s="19">
        <v>45707.667349536998</v>
      </c>
      <c r="P3123" s="20" t="s">
        <v>4261</v>
      </c>
      <c r="Q3123" s="20" t="s">
        <v>4242</v>
      </c>
      <c r="R3123" s="20" t="s">
        <v>4288</v>
      </c>
    </row>
    <row r="3124" spans="1:18" x14ac:dyDescent="0.3">
      <c r="A3124" s="15" t="str">
        <f>VLOOKUP(C3124,销售员!A:D,3,0)</f>
        <v>黑吉辽</v>
      </c>
      <c r="B3124" s="15">
        <v>822353</v>
      </c>
      <c r="C3124" s="16" t="s">
        <v>1673</v>
      </c>
      <c r="D3124" s="17" t="s">
        <v>3140</v>
      </c>
      <c r="E3124" s="17" t="s">
        <v>4165</v>
      </c>
      <c r="F3124" s="16" t="s">
        <v>3141</v>
      </c>
      <c r="G3124" s="16" t="s">
        <v>3142</v>
      </c>
      <c r="H3124" s="16" t="s">
        <v>3143</v>
      </c>
      <c r="I3124" s="16" t="s">
        <v>4160</v>
      </c>
      <c r="J3124" s="40">
        <v>0.13</v>
      </c>
      <c r="K3124" s="16">
        <v>9840.08</v>
      </c>
      <c r="M3124" s="15" t="s">
        <v>127</v>
      </c>
      <c r="N3124" s="19">
        <v>45707.667349536998</v>
      </c>
      <c r="P3124" s="20" t="s">
        <v>4261</v>
      </c>
      <c r="Q3124" s="20" t="s">
        <v>4242</v>
      </c>
      <c r="R3124" s="20" t="s">
        <v>4288</v>
      </c>
    </row>
    <row r="3125" spans="1:18" x14ac:dyDescent="0.3">
      <c r="A3125" s="15" t="str">
        <f>VLOOKUP(C3125,销售员!A:D,3,0)</f>
        <v>京津冀</v>
      </c>
      <c r="B3125" s="15">
        <v>822355</v>
      </c>
      <c r="C3125" s="16" t="s">
        <v>1008</v>
      </c>
      <c r="D3125" s="17" t="s">
        <v>3327</v>
      </c>
      <c r="E3125" s="17" t="s">
        <v>4165</v>
      </c>
      <c r="F3125" s="16" t="s">
        <v>3328</v>
      </c>
      <c r="G3125" s="16" t="s">
        <v>3329</v>
      </c>
      <c r="H3125" s="16" t="s">
        <v>3330</v>
      </c>
      <c r="I3125" s="16" t="s">
        <v>4158</v>
      </c>
      <c r="J3125" s="40">
        <v>0.13</v>
      </c>
      <c r="K3125" s="16">
        <v>231024.42</v>
      </c>
      <c r="L3125" s="18">
        <v>252009.14</v>
      </c>
      <c r="M3125" s="15" t="s">
        <v>127</v>
      </c>
      <c r="N3125" s="19">
        <v>45707.675034722197</v>
      </c>
      <c r="P3125" s="20" t="s">
        <v>4261</v>
      </c>
      <c r="Q3125" s="20" t="s">
        <v>4243</v>
      </c>
      <c r="R3125" s="20" t="s">
        <v>4289</v>
      </c>
    </row>
    <row r="3126" spans="1:18" x14ac:dyDescent="0.3">
      <c r="A3126" s="15" t="str">
        <f>VLOOKUP(C3126,销售员!A:D,3,0)</f>
        <v>京津冀</v>
      </c>
      <c r="B3126" s="15">
        <v>822355</v>
      </c>
      <c r="C3126" s="16" t="s">
        <v>1008</v>
      </c>
      <c r="D3126" s="17" t="s">
        <v>3327</v>
      </c>
      <c r="E3126" s="17" t="s">
        <v>4165</v>
      </c>
      <c r="F3126" s="16" t="s">
        <v>3328</v>
      </c>
      <c r="G3126" s="16" t="s">
        <v>3329</v>
      </c>
      <c r="H3126" s="16" t="s">
        <v>3330</v>
      </c>
      <c r="I3126" s="16" t="s">
        <v>4159</v>
      </c>
      <c r="J3126" s="40">
        <v>0.13</v>
      </c>
      <c r="K3126" s="16">
        <v>2310.25</v>
      </c>
      <c r="M3126" s="15" t="s">
        <v>127</v>
      </c>
      <c r="N3126" s="19">
        <v>45707.675034722197</v>
      </c>
      <c r="P3126" s="20" t="s">
        <v>4261</v>
      </c>
      <c r="Q3126" s="20" t="s">
        <v>4243</v>
      </c>
      <c r="R3126" s="20" t="s">
        <v>4289</v>
      </c>
    </row>
    <row r="3127" spans="1:18" x14ac:dyDescent="0.3">
      <c r="A3127" s="15" t="str">
        <f>VLOOKUP(C3127,销售员!A:D,3,0)</f>
        <v>京津冀</v>
      </c>
      <c r="B3127" s="15">
        <v>822355</v>
      </c>
      <c r="C3127" s="16" t="s">
        <v>1008</v>
      </c>
      <c r="D3127" s="17" t="s">
        <v>3327</v>
      </c>
      <c r="E3127" s="17" t="s">
        <v>4165</v>
      </c>
      <c r="F3127" s="16" t="s">
        <v>3328</v>
      </c>
      <c r="G3127" s="16" t="s">
        <v>3329</v>
      </c>
      <c r="H3127" s="16" t="s">
        <v>3330</v>
      </c>
      <c r="I3127" s="16" t="s">
        <v>4161</v>
      </c>
      <c r="J3127" s="40">
        <v>0.13</v>
      </c>
      <c r="K3127" s="16">
        <v>0</v>
      </c>
      <c r="M3127" s="15" t="s">
        <v>127</v>
      </c>
      <c r="N3127" s="19">
        <v>45707.675034722197</v>
      </c>
      <c r="P3127" s="20" t="s">
        <v>4261</v>
      </c>
      <c r="Q3127" s="20" t="s">
        <v>4243</v>
      </c>
      <c r="R3127" s="20" t="s">
        <v>4289</v>
      </c>
    </row>
    <row r="3128" spans="1:18" x14ac:dyDescent="0.3">
      <c r="A3128" s="15" t="str">
        <f>VLOOKUP(C3128,销售员!A:D,3,0)</f>
        <v>京津冀</v>
      </c>
      <c r="B3128" s="15">
        <v>822355</v>
      </c>
      <c r="C3128" s="16" t="s">
        <v>1008</v>
      </c>
      <c r="D3128" s="17" t="s">
        <v>3327</v>
      </c>
      <c r="E3128" s="17" t="s">
        <v>4165</v>
      </c>
      <c r="F3128" s="16" t="s">
        <v>3328</v>
      </c>
      <c r="G3128" s="16" t="s">
        <v>3329</v>
      </c>
      <c r="H3128" s="16" t="s">
        <v>3330</v>
      </c>
      <c r="I3128" s="16" t="s">
        <v>4160</v>
      </c>
      <c r="J3128" s="40">
        <v>0.13</v>
      </c>
      <c r="K3128" s="16">
        <v>3554.02</v>
      </c>
      <c r="M3128" s="15" t="s">
        <v>127</v>
      </c>
      <c r="N3128" s="19">
        <v>45707.675034722197</v>
      </c>
      <c r="P3128" s="20" t="s">
        <v>4261</v>
      </c>
      <c r="Q3128" s="20" t="s">
        <v>4243</v>
      </c>
      <c r="R3128" s="20" t="s">
        <v>4289</v>
      </c>
    </row>
    <row r="3129" spans="1:18" x14ac:dyDescent="0.3">
      <c r="A3129" s="15" t="str">
        <f>VLOOKUP(C3129,销售员!A:D,3,0)</f>
        <v>行业业务</v>
      </c>
      <c r="B3129" s="15">
        <v>821537</v>
      </c>
      <c r="C3129" s="16" t="s">
        <v>3331</v>
      </c>
      <c r="D3129" s="17" t="s">
        <v>3332</v>
      </c>
      <c r="E3129" s="17" t="s">
        <v>4165</v>
      </c>
      <c r="F3129" s="16" t="s">
        <v>87</v>
      </c>
      <c r="G3129" s="16" t="s">
        <v>3333</v>
      </c>
      <c r="H3129" s="16" t="s">
        <v>3334</v>
      </c>
      <c r="I3129" s="16" t="s">
        <v>4158</v>
      </c>
      <c r="J3129" s="40">
        <v>0.13</v>
      </c>
      <c r="K3129" s="16">
        <v>1246630</v>
      </c>
      <c r="L3129" s="18">
        <v>1349804</v>
      </c>
      <c r="M3129" s="15" t="s">
        <v>105</v>
      </c>
      <c r="N3129" s="19">
        <v>45707.693449074097</v>
      </c>
      <c r="P3129" s="20" t="s">
        <v>4261</v>
      </c>
      <c r="Q3129" s="20" t="s">
        <v>4244</v>
      </c>
      <c r="R3129" s="20" t="s">
        <v>4274</v>
      </c>
    </row>
    <row r="3130" spans="1:18" x14ac:dyDescent="0.3">
      <c r="A3130" s="15" t="str">
        <f>VLOOKUP(C3130,销售员!A:D,3,0)</f>
        <v>行业业务</v>
      </c>
      <c r="B3130" s="15">
        <v>821537</v>
      </c>
      <c r="C3130" s="16" t="s">
        <v>3331</v>
      </c>
      <c r="D3130" s="17" t="s">
        <v>3332</v>
      </c>
      <c r="E3130" s="17" t="s">
        <v>4165</v>
      </c>
      <c r="F3130" s="16" t="s">
        <v>87</v>
      </c>
      <c r="G3130" s="16" t="s">
        <v>3333</v>
      </c>
      <c r="H3130" s="16" t="s">
        <v>3334</v>
      </c>
      <c r="I3130" s="16" t="s">
        <v>4159</v>
      </c>
      <c r="J3130" s="40">
        <v>0.13</v>
      </c>
      <c r="K3130" s="16">
        <v>0</v>
      </c>
      <c r="M3130" s="15" t="s">
        <v>105</v>
      </c>
      <c r="N3130" s="19">
        <v>45707.693449074097</v>
      </c>
      <c r="P3130" s="20" t="s">
        <v>4261</v>
      </c>
      <c r="Q3130" s="20" t="s">
        <v>4244</v>
      </c>
      <c r="R3130" s="20" t="s">
        <v>4274</v>
      </c>
    </row>
    <row r="3131" spans="1:18" x14ac:dyDescent="0.3">
      <c r="A3131" s="15" t="str">
        <f>VLOOKUP(C3131,销售员!A:D,3,0)</f>
        <v>行业业务</v>
      </c>
      <c r="B3131" s="15">
        <v>821537</v>
      </c>
      <c r="C3131" s="16" t="s">
        <v>3331</v>
      </c>
      <c r="D3131" s="17" t="s">
        <v>3332</v>
      </c>
      <c r="E3131" s="17" t="s">
        <v>4165</v>
      </c>
      <c r="F3131" s="16" t="s">
        <v>87</v>
      </c>
      <c r="G3131" s="16" t="s">
        <v>3333</v>
      </c>
      <c r="H3131" s="16" t="s">
        <v>3334</v>
      </c>
      <c r="I3131" s="16" t="s">
        <v>4161</v>
      </c>
      <c r="J3131" s="40">
        <v>0.13</v>
      </c>
      <c r="K3131" s="16">
        <v>16686</v>
      </c>
      <c r="M3131" s="15" t="s">
        <v>105</v>
      </c>
      <c r="N3131" s="19">
        <v>45707.693449074097</v>
      </c>
      <c r="P3131" s="20" t="s">
        <v>4261</v>
      </c>
      <c r="Q3131" s="20" t="s">
        <v>4244</v>
      </c>
      <c r="R3131" s="20" t="s">
        <v>4274</v>
      </c>
    </row>
    <row r="3132" spans="1:18" x14ac:dyDescent="0.3">
      <c r="A3132" s="15" t="str">
        <f>VLOOKUP(C3132,销售员!A:D,3,0)</f>
        <v>行业业务</v>
      </c>
      <c r="B3132" s="15">
        <v>821537</v>
      </c>
      <c r="C3132" s="16" t="s">
        <v>3331</v>
      </c>
      <c r="D3132" s="17" t="s">
        <v>3332</v>
      </c>
      <c r="E3132" s="17" t="s">
        <v>4165</v>
      </c>
      <c r="F3132" s="16" t="s">
        <v>87</v>
      </c>
      <c r="G3132" s="16" t="s">
        <v>3333</v>
      </c>
      <c r="H3132" s="16" t="s">
        <v>3334</v>
      </c>
      <c r="I3132" s="16" t="s">
        <v>4160</v>
      </c>
      <c r="J3132" s="40">
        <v>0.13</v>
      </c>
      <c r="K3132" s="16">
        <v>18992</v>
      </c>
      <c r="M3132" s="15" t="s">
        <v>105</v>
      </c>
      <c r="N3132" s="19">
        <v>45707.693449074097</v>
      </c>
      <c r="P3132" s="20" t="s">
        <v>4261</v>
      </c>
      <c r="Q3132" s="20" t="s">
        <v>4244</v>
      </c>
      <c r="R3132" s="20" t="s">
        <v>4274</v>
      </c>
    </row>
    <row r="3133" spans="1:18" x14ac:dyDescent="0.3">
      <c r="A3133" s="15" t="str">
        <f>VLOOKUP(C3133,销售员!A:D,3,0)</f>
        <v>陕豫鲁</v>
      </c>
      <c r="B3133" s="15">
        <v>822345</v>
      </c>
      <c r="C3133" s="16" t="s">
        <v>56</v>
      </c>
      <c r="D3133" s="17" t="s">
        <v>3337</v>
      </c>
      <c r="E3133" s="17" t="s">
        <v>4165</v>
      </c>
      <c r="F3133" s="16" t="s">
        <v>3338</v>
      </c>
      <c r="G3133" s="16" t="s">
        <v>3339</v>
      </c>
      <c r="H3133" s="16" t="s">
        <v>4290</v>
      </c>
      <c r="I3133" s="16" t="s">
        <v>4158</v>
      </c>
      <c r="J3133" s="40">
        <v>0.13</v>
      </c>
      <c r="K3133" s="16">
        <v>593891.1</v>
      </c>
      <c r="L3133" s="18">
        <v>773769.97</v>
      </c>
      <c r="M3133" s="15" t="s">
        <v>105</v>
      </c>
      <c r="N3133" s="19">
        <v>45707.696423611102</v>
      </c>
      <c r="P3133" s="20" t="s">
        <v>4261</v>
      </c>
      <c r="Q3133" s="20" t="s">
        <v>4269</v>
      </c>
      <c r="R3133" s="20" t="s">
        <v>4291</v>
      </c>
    </row>
    <row r="3134" spans="1:18" x14ac:dyDescent="0.3">
      <c r="A3134" s="15" t="str">
        <f>VLOOKUP(C3134,销售员!A:D,3,0)</f>
        <v>陕豫鲁</v>
      </c>
      <c r="B3134" s="15">
        <v>822345</v>
      </c>
      <c r="C3134" s="16" t="s">
        <v>56</v>
      </c>
      <c r="D3134" s="17" t="s">
        <v>3337</v>
      </c>
      <c r="E3134" s="17" t="s">
        <v>4165</v>
      </c>
      <c r="F3134" s="16" t="s">
        <v>3338</v>
      </c>
      <c r="G3134" s="16" t="s">
        <v>3339</v>
      </c>
      <c r="H3134" s="16" t="s">
        <v>4290</v>
      </c>
      <c r="I3134" s="16" t="s">
        <v>4159</v>
      </c>
      <c r="J3134" s="40">
        <v>0.13</v>
      </c>
      <c r="K3134" s="16">
        <v>129102.96</v>
      </c>
      <c r="M3134" s="15" t="s">
        <v>105</v>
      </c>
      <c r="N3134" s="19">
        <v>45707.696423611102</v>
      </c>
      <c r="P3134" s="20" t="s">
        <v>4261</v>
      </c>
      <c r="Q3134" s="20" t="s">
        <v>4269</v>
      </c>
      <c r="R3134" s="20" t="s">
        <v>4291</v>
      </c>
    </row>
    <row r="3135" spans="1:18" x14ac:dyDescent="0.3">
      <c r="A3135" s="15" t="str">
        <f>VLOOKUP(C3135,销售员!A:D,3,0)</f>
        <v>陕豫鲁</v>
      </c>
      <c r="B3135" s="15">
        <v>822345</v>
      </c>
      <c r="C3135" s="16" t="s">
        <v>56</v>
      </c>
      <c r="D3135" s="17" t="s">
        <v>3337</v>
      </c>
      <c r="E3135" s="17" t="s">
        <v>4165</v>
      </c>
      <c r="F3135" s="16" t="s">
        <v>3338</v>
      </c>
      <c r="G3135" s="16" t="s">
        <v>3339</v>
      </c>
      <c r="H3135" s="16" t="s">
        <v>4290</v>
      </c>
      <c r="I3135" s="16" t="s">
        <v>4161</v>
      </c>
      <c r="J3135" s="40">
        <v>0.13</v>
      </c>
      <c r="K3135" s="16">
        <v>4946.3999999999996</v>
      </c>
      <c r="M3135" s="15" t="s">
        <v>105</v>
      </c>
      <c r="N3135" s="19">
        <v>45707.696423611102</v>
      </c>
      <c r="P3135" s="20" t="s">
        <v>4261</v>
      </c>
      <c r="Q3135" s="20" t="s">
        <v>4269</v>
      </c>
      <c r="R3135" s="20" t="s">
        <v>4291</v>
      </c>
    </row>
    <row r="3136" spans="1:18" x14ac:dyDescent="0.3">
      <c r="A3136" s="15" t="str">
        <f>VLOOKUP(C3136,销售员!A:D,3,0)</f>
        <v>陕豫鲁</v>
      </c>
      <c r="B3136" s="15">
        <v>822345</v>
      </c>
      <c r="C3136" s="16" t="s">
        <v>56</v>
      </c>
      <c r="D3136" s="17" t="s">
        <v>3337</v>
      </c>
      <c r="E3136" s="17" t="s">
        <v>4165</v>
      </c>
      <c r="F3136" s="16" t="s">
        <v>3338</v>
      </c>
      <c r="G3136" s="16" t="s">
        <v>3339</v>
      </c>
      <c r="H3136" s="16" t="s">
        <v>4290</v>
      </c>
      <c r="I3136" s="16" t="s">
        <v>4160</v>
      </c>
      <c r="J3136" s="40">
        <v>0.13</v>
      </c>
      <c r="K3136" s="16">
        <v>11009.72</v>
      </c>
      <c r="M3136" s="15" t="s">
        <v>105</v>
      </c>
      <c r="N3136" s="19">
        <v>45707.696423611102</v>
      </c>
      <c r="P3136" s="20" t="s">
        <v>4261</v>
      </c>
      <c r="Q3136" s="20" t="s">
        <v>4269</v>
      </c>
      <c r="R3136" s="20" t="s">
        <v>4291</v>
      </c>
    </row>
    <row r="3137" spans="1:18" x14ac:dyDescent="0.3">
      <c r="A3137" s="15" t="str">
        <f>VLOOKUP(C3137,销售员!A:D,3,0)</f>
        <v>陕豫鲁</v>
      </c>
      <c r="B3137" s="15">
        <v>822345</v>
      </c>
      <c r="C3137" s="16" t="s">
        <v>56</v>
      </c>
      <c r="D3137" s="17" t="s">
        <v>3337</v>
      </c>
      <c r="E3137" s="17" t="s">
        <v>4165</v>
      </c>
      <c r="F3137" s="16" t="s">
        <v>3338</v>
      </c>
      <c r="G3137" s="16" t="s">
        <v>3339</v>
      </c>
      <c r="H3137" s="16" t="s">
        <v>4292</v>
      </c>
      <c r="I3137" s="16" t="s">
        <v>4158</v>
      </c>
      <c r="J3137" s="40">
        <v>0.13</v>
      </c>
      <c r="K3137" s="16">
        <v>239921</v>
      </c>
      <c r="L3137" s="18">
        <v>306074.59000000003</v>
      </c>
      <c r="M3137" s="15" t="s">
        <v>105</v>
      </c>
      <c r="N3137" s="19">
        <v>45707.696423611102</v>
      </c>
      <c r="P3137" s="20" t="s">
        <v>4261</v>
      </c>
      <c r="Q3137" s="20" t="s">
        <v>4269</v>
      </c>
      <c r="R3137" s="20" t="s">
        <v>4291</v>
      </c>
    </row>
    <row r="3138" spans="1:18" x14ac:dyDescent="0.3">
      <c r="A3138" s="15" t="str">
        <f>VLOOKUP(C3138,销售员!A:D,3,0)</f>
        <v>陕豫鲁</v>
      </c>
      <c r="B3138" s="15">
        <v>822345</v>
      </c>
      <c r="C3138" s="16" t="s">
        <v>56</v>
      </c>
      <c r="D3138" s="17" t="s">
        <v>3337</v>
      </c>
      <c r="E3138" s="17" t="s">
        <v>4165</v>
      </c>
      <c r="F3138" s="16" t="s">
        <v>3338</v>
      </c>
      <c r="G3138" s="16" t="s">
        <v>3339</v>
      </c>
      <c r="H3138" s="16" t="s">
        <v>4292</v>
      </c>
      <c r="I3138" s="16" t="s">
        <v>4159</v>
      </c>
      <c r="J3138" s="40">
        <v>0.13</v>
      </c>
      <c r="K3138" s="16">
        <v>45818.03</v>
      </c>
      <c r="M3138" s="15" t="s">
        <v>105</v>
      </c>
      <c r="N3138" s="19">
        <v>45707.696423611102</v>
      </c>
      <c r="P3138" s="20" t="s">
        <v>4261</v>
      </c>
      <c r="Q3138" s="20" t="s">
        <v>4269</v>
      </c>
      <c r="R3138" s="20" t="s">
        <v>4291</v>
      </c>
    </row>
    <row r="3139" spans="1:18" x14ac:dyDescent="0.3">
      <c r="A3139" s="15" t="str">
        <f>VLOOKUP(C3139,销售员!A:D,3,0)</f>
        <v>陕豫鲁</v>
      </c>
      <c r="B3139" s="15">
        <v>822345</v>
      </c>
      <c r="C3139" s="16" t="s">
        <v>56</v>
      </c>
      <c r="D3139" s="17" t="s">
        <v>3337</v>
      </c>
      <c r="E3139" s="17" t="s">
        <v>4165</v>
      </c>
      <c r="F3139" s="16" t="s">
        <v>3338</v>
      </c>
      <c r="G3139" s="16" t="s">
        <v>3339</v>
      </c>
      <c r="H3139" s="16" t="s">
        <v>4292</v>
      </c>
      <c r="I3139" s="16" t="s">
        <v>4161</v>
      </c>
      <c r="J3139" s="40">
        <v>0.13</v>
      </c>
      <c r="K3139" s="16">
        <v>2209.92</v>
      </c>
      <c r="M3139" s="15" t="s">
        <v>105</v>
      </c>
      <c r="N3139" s="19">
        <v>45707.696423611102</v>
      </c>
      <c r="P3139" s="20" t="s">
        <v>4261</v>
      </c>
      <c r="Q3139" s="20" t="s">
        <v>4269</v>
      </c>
      <c r="R3139" s="20" t="s">
        <v>4291</v>
      </c>
    </row>
    <row r="3140" spans="1:18" x14ac:dyDescent="0.3">
      <c r="A3140" s="15" t="str">
        <f>VLOOKUP(C3140,销售员!A:D,3,0)</f>
        <v>陕豫鲁</v>
      </c>
      <c r="B3140" s="15">
        <v>822345</v>
      </c>
      <c r="C3140" s="16" t="s">
        <v>56</v>
      </c>
      <c r="D3140" s="17" t="s">
        <v>3337</v>
      </c>
      <c r="E3140" s="17" t="s">
        <v>4165</v>
      </c>
      <c r="F3140" s="16" t="s">
        <v>3338</v>
      </c>
      <c r="G3140" s="16" t="s">
        <v>3339</v>
      </c>
      <c r="H3140" s="16" t="s">
        <v>4292</v>
      </c>
      <c r="I3140" s="16" t="s">
        <v>4160</v>
      </c>
      <c r="J3140" s="40">
        <v>0.13</v>
      </c>
      <c r="K3140" s="16">
        <v>4352.24</v>
      </c>
      <c r="M3140" s="15" t="s">
        <v>105</v>
      </c>
      <c r="N3140" s="19">
        <v>45707.696423611102</v>
      </c>
      <c r="P3140" s="20" t="s">
        <v>4261</v>
      </c>
      <c r="Q3140" s="20" t="s">
        <v>4269</v>
      </c>
      <c r="R3140" s="20" t="s">
        <v>4291</v>
      </c>
    </row>
    <row r="3141" spans="1:18" x14ac:dyDescent="0.3">
      <c r="A3141" s="15" t="str">
        <f>VLOOKUP(C3141,销售员!A:D,3,0)</f>
        <v>湘桂琼</v>
      </c>
      <c r="B3141" s="15">
        <v>822328</v>
      </c>
      <c r="C3141" s="16" t="s">
        <v>3343</v>
      </c>
      <c r="D3141" s="17" t="s">
        <v>3344</v>
      </c>
      <c r="E3141" s="17" t="s">
        <v>4293</v>
      </c>
      <c r="F3141" s="16" t="s">
        <v>3345</v>
      </c>
      <c r="G3141" s="16" t="s">
        <v>3346</v>
      </c>
      <c r="H3141" s="16" t="s">
        <v>3347</v>
      </c>
      <c r="I3141" s="16" t="s">
        <v>4158</v>
      </c>
      <c r="J3141" s="40">
        <v>0.13</v>
      </c>
      <c r="K3141" s="16">
        <v>291060.87</v>
      </c>
      <c r="L3141" s="18">
        <v>333402.52</v>
      </c>
      <c r="M3141" s="15" t="s">
        <v>83</v>
      </c>
      <c r="N3141" s="19">
        <v>45707.704687500001</v>
      </c>
      <c r="P3141" s="20" t="s">
        <v>4256</v>
      </c>
      <c r="Q3141" s="20" t="s">
        <v>4277</v>
      </c>
      <c r="R3141" s="20" t="s">
        <v>4294</v>
      </c>
    </row>
    <row r="3142" spans="1:18" x14ac:dyDescent="0.3">
      <c r="A3142" s="15" t="str">
        <f>VLOOKUP(C3142,销售员!A:D,3,0)</f>
        <v>湘桂琼</v>
      </c>
      <c r="B3142" s="15">
        <v>822328</v>
      </c>
      <c r="C3142" s="16" t="s">
        <v>3343</v>
      </c>
      <c r="D3142" s="17" t="s">
        <v>3344</v>
      </c>
      <c r="E3142" s="17" t="s">
        <v>4293</v>
      </c>
      <c r="F3142" s="16" t="s">
        <v>3345</v>
      </c>
      <c r="G3142" s="16" t="s">
        <v>3346</v>
      </c>
      <c r="H3142" s="16" t="s">
        <v>3347</v>
      </c>
      <c r="I3142" s="16" t="s">
        <v>4159</v>
      </c>
      <c r="J3142" s="40">
        <v>0.13</v>
      </c>
      <c r="K3142" s="16">
        <v>20370.8</v>
      </c>
      <c r="M3142" s="15" t="s">
        <v>83</v>
      </c>
      <c r="N3142" s="19">
        <v>45707.704687500001</v>
      </c>
      <c r="P3142" s="20" t="s">
        <v>4256</v>
      </c>
      <c r="Q3142" s="20" t="s">
        <v>4277</v>
      </c>
      <c r="R3142" s="20" t="s">
        <v>4294</v>
      </c>
    </row>
    <row r="3143" spans="1:18" x14ac:dyDescent="0.3">
      <c r="A3143" s="15" t="str">
        <f>VLOOKUP(C3143,销售员!A:D,3,0)</f>
        <v>湘桂琼</v>
      </c>
      <c r="B3143" s="15">
        <v>822328</v>
      </c>
      <c r="C3143" s="16" t="s">
        <v>3343</v>
      </c>
      <c r="D3143" s="17" t="s">
        <v>3344</v>
      </c>
      <c r="E3143" s="17" t="s">
        <v>4293</v>
      </c>
      <c r="F3143" s="16" t="s">
        <v>3345</v>
      </c>
      <c r="G3143" s="16" t="s">
        <v>3346</v>
      </c>
      <c r="H3143" s="16" t="s">
        <v>3347</v>
      </c>
      <c r="I3143" s="16" t="s">
        <v>4161</v>
      </c>
      <c r="J3143" s="40">
        <v>0.13</v>
      </c>
      <c r="K3143" s="16">
        <v>3892.05</v>
      </c>
      <c r="M3143" s="15" t="s">
        <v>83</v>
      </c>
      <c r="N3143" s="19">
        <v>45707.704687500001</v>
      </c>
      <c r="P3143" s="20" t="s">
        <v>4256</v>
      </c>
      <c r="Q3143" s="20" t="s">
        <v>4277</v>
      </c>
      <c r="R3143" s="20" t="s">
        <v>4294</v>
      </c>
    </row>
    <row r="3144" spans="1:18" x14ac:dyDescent="0.3">
      <c r="A3144" s="15" t="str">
        <f>VLOOKUP(C3144,销售员!A:D,3,0)</f>
        <v>湘桂琼</v>
      </c>
      <c r="B3144" s="15">
        <v>822328</v>
      </c>
      <c r="C3144" s="16" t="s">
        <v>3343</v>
      </c>
      <c r="D3144" s="17" t="s">
        <v>3344</v>
      </c>
      <c r="E3144" s="17" t="s">
        <v>4293</v>
      </c>
      <c r="F3144" s="16" t="s">
        <v>3345</v>
      </c>
      <c r="G3144" s="16" t="s">
        <v>3346</v>
      </c>
      <c r="H3144" s="16" t="s">
        <v>3347</v>
      </c>
      <c r="I3144" s="16" t="s">
        <v>4160</v>
      </c>
      <c r="J3144" s="40">
        <v>0.13</v>
      </c>
      <c r="K3144" s="16">
        <v>4742.68</v>
      </c>
      <c r="M3144" s="15" t="s">
        <v>83</v>
      </c>
      <c r="N3144" s="19">
        <v>45707.704687500001</v>
      </c>
      <c r="P3144" s="20" t="s">
        <v>4256</v>
      </c>
      <c r="Q3144" s="20" t="s">
        <v>4277</v>
      </c>
      <c r="R3144" s="20" t="s">
        <v>4294</v>
      </c>
    </row>
    <row r="3145" spans="1:18" x14ac:dyDescent="0.3">
      <c r="A3145" s="15" t="str">
        <f>VLOOKUP(C3145,销售员!A:D,3,0)</f>
        <v>行业业务</v>
      </c>
      <c r="B3145" s="15">
        <v>822364</v>
      </c>
      <c r="C3145" s="16" t="s">
        <v>3331</v>
      </c>
      <c r="D3145" s="17" t="s">
        <v>3351</v>
      </c>
      <c r="E3145" s="17" t="s">
        <v>4165</v>
      </c>
      <c r="F3145" s="16" t="s">
        <v>3352</v>
      </c>
      <c r="G3145" s="16" t="s">
        <v>3353</v>
      </c>
      <c r="H3145" s="16" t="s">
        <v>3354</v>
      </c>
      <c r="I3145" s="16" t="s">
        <v>4158</v>
      </c>
      <c r="J3145" s="40">
        <v>0.13</v>
      </c>
      <c r="K3145" s="16">
        <v>25424.880000000001</v>
      </c>
      <c r="L3145" s="18">
        <v>28896</v>
      </c>
      <c r="M3145" s="15" t="s">
        <v>105</v>
      </c>
      <c r="N3145" s="19">
        <v>45707.706909722197</v>
      </c>
      <c r="P3145" s="20" t="s">
        <v>4261</v>
      </c>
      <c r="Q3145" s="20" t="s">
        <v>4244</v>
      </c>
      <c r="R3145" s="20" t="s">
        <v>4274</v>
      </c>
    </row>
    <row r="3146" spans="1:18" x14ac:dyDescent="0.3">
      <c r="A3146" s="15" t="str">
        <f>VLOOKUP(C3146,销售员!A:D,3,0)</f>
        <v>行业业务</v>
      </c>
      <c r="B3146" s="15">
        <v>822364</v>
      </c>
      <c r="C3146" s="16" t="s">
        <v>3331</v>
      </c>
      <c r="D3146" s="17" t="s">
        <v>3351</v>
      </c>
      <c r="E3146" s="17" t="s">
        <v>4165</v>
      </c>
      <c r="F3146" s="16" t="s">
        <v>3352</v>
      </c>
      <c r="G3146" s="16" t="s">
        <v>3353</v>
      </c>
      <c r="H3146" s="16" t="s">
        <v>3354</v>
      </c>
      <c r="I3146" s="16" t="s">
        <v>4159</v>
      </c>
      <c r="J3146" s="40">
        <v>0.13</v>
      </c>
      <c r="K3146" s="16">
        <v>1444.88</v>
      </c>
      <c r="M3146" s="15" t="s">
        <v>105</v>
      </c>
      <c r="N3146" s="19">
        <v>45707.706909722197</v>
      </c>
      <c r="P3146" s="20" t="s">
        <v>4261</v>
      </c>
      <c r="Q3146" s="20" t="s">
        <v>4244</v>
      </c>
      <c r="R3146" s="20" t="s">
        <v>4274</v>
      </c>
    </row>
    <row r="3147" spans="1:18" x14ac:dyDescent="0.3">
      <c r="A3147" s="15" t="str">
        <f>VLOOKUP(C3147,销售员!A:D,3,0)</f>
        <v>行业业务</v>
      </c>
      <c r="B3147" s="15">
        <v>822364</v>
      </c>
      <c r="C3147" s="16" t="s">
        <v>3331</v>
      </c>
      <c r="D3147" s="17" t="s">
        <v>3351</v>
      </c>
      <c r="E3147" s="17" t="s">
        <v>4165</v>
      </c>
      <c r="F3147" s="16" t="s">
        <v>3352</v>
      </c>
      <c r="G3147" s="16" t="s">
        <v>3353</v>
      </c>
      <c r="H3147" s="16" t="s">
        <v>3354</v>
      </c>
      <c r="I3147" s="16" t="s">
        <v>4161</v>
      </c>
      <c r="J3147" s="40">
        <v>0.13</v>
      </c>
      <c r="K3147" s="16">
        <v>316.83999999999997</v>
      </c>
      <c r="M3147" s="15" t="s">
        <v>105</v>
      </c>
      <c r="N3147" s="19">
        <v>45707.706909722197</v>
      </c>
      <c r="P3147" s="20" t="s">
        <v>4261</v>
      </c>
      <c r="Q3147" s="20" t="s">
        <v>4244</v>
      </c>
      <c r="R3147" s="20" t="s">
        <v>4274</v>
      </c>
    </row>
    <row r="3148" spans="1:18" x14ac:dyDescent="0.3">
      <c r="A3148" s="15" t="str">
        <f>VLOOKUP(C3148,销售员!A:D,3,0)</f>
        <v>行业业务</v>
      </c>
      <c r="B3148" s="15">
        <v>822364</v>
      </c>
      <c r="C3148" s="16" t="s">
        <v>3331</v>
      </c>
      <c r="D3148" s="17" t="s">
        <v>3351</v>
      </c>
      <c r="E3148" s="17" t="s">
        <v>4165</v>
      </c>
      <c r="F3148" s="16" t="s">
        <v>3352</v>
      </c>
      <c r="G3148" s="16" t="s">
        <v>3353</v>
      </c>
      <c r="H3148" s="16" t="s">
        <v>3354</v>
      </c>
      <c r="I3148" s="16" t="s">
        <v>4160</v>
      </c>
      <c r="J3148" s="40">
        <v>0.13</v>
      </c>
      <c r="K3148" s="16">
        <v>409.08</v>
      </c>
      <c r="M3148" s="15" t="s">
        <v>105</v>
      </c>
      <c r="N3148" s="19">
        <v>45707.706909722197</v>
      </c>
      <c r="P3148" s="20" t="s">
        <v>4261</v>
      </c>
      <c r="Q3148" s="20" t="s">
        <v>4244</v>
      </c>
      <c r="R3148" s="20" t="s">
        <v>4274</v>
      </c>
    </row>
    <row r="3149" spans="1:18" x14ac:dyDescent="0.3">
      <c r="A3149" s="15" t="str">
        <f>VLOOKUP(C3149,销售员!A:D,3,0)</f>
        <v>陕豫鲁</v>
      </c>
      <c r="B3149" s="15">
        <v>822374</v>
      </c>
      <c r="C3149" s="16" t="s">
        <v>1451</v>
      </c>
      <c r="D3149" s="17" t="s">
        <v>3357</v>
      </c>
      <c r="E3149" s="17" t="s">
        <v>4172</v>
      </c>
      <c r="F3149" s="16" t="s">
        <v>3358</v>
      </c>
      <c r="G3149" s="16" t="s">
        <v>3359</v>
      </c>
      <c r="H3149" s="16" t="s">
        <v>3360</v>
      </c>
      <c r="I3149" s="16" t="s">
        <v>4158</v>
      </c>
      <c r="J3149" s="40">
        <v>0.13</v>
      </c>
      <c r="K3149" s="16">
        <v>9630.94</v>
      </c>
      <c r="L3149" s="18">
        <v>10080</v>
      </c>
      <c r="M3149" s="15" t="s">
        <v>105</v>
      </c>
      <c r="N3149" s="19">
        <v>45707.710648148102</v>
      </c>
      <c r="P3149" s="20" t="s">
        <v>4261</v>
      </c>
      <c r="Q3149" s="20" t="s">
        <v>4269</v>
      </c>
      <c r="R3149" s="20" t="s">
        <v>4287</v>
      </c>
    </row>
    <row r="3150" spans="1:18" x14ac:dyDescent="0.3">
      <c r="A3150" s="15" t="str">
        <f>VLOOKUP(C3150,销售员!A:D,3,0)</f>
        <v>陕豫鲁</v>
      </c>
      <c r="B3150" s="15">
        <v>822374</v>
      </c>
      <c r="C3150" s="16" t="s">
        <v>1451</v>
      </c>
      <c r="D3150" s="17" t="s">
        <v>3357</v>
      </c>
      <c r="E3150" s="17" t="s">
        <v>4172</v>
      </c>
      <c r="F3150" s="16" t="s">
        <v>3358</v>
      </c>
      <c r="G3150" s="16" t="s">
        <v>3359</v>
      </c>
      <c r="H3150" s="16" t="s">
        <v>3360</v>
      </c>
      <c r="I3150" s="16" t="s">
        <v>4159</v>
      </c>
      <c r="J3150" s="40">
        <v>0.13</v>
      </c>
      <c r="K3150" s="16">
        <v>0</v>
      </c>
      <c r="M3150" s="15" t="s">
        <v>105</v>
      </c>
      <c r="N3150" s="19">
        <v>45707.710648148102</v>
      </c>
      <c r="P3150" s="20" t="s">
        <v>4261</v>
      </c>
      <c r="Q3150" s="20" t="s">
        <v>4269</v>
      </c>
      <c r="R3150" s="20" t="s">
        <v>4287</v>
      </c>
    </row>
    <row r="3151" spans="1:18" x14ac:dyDescent="0.3">
      <c r="A3151" s="15" t="str">
        <f>VLOOKUP(C3151,销售员!A:D,3,0)</f>
        <v>陕豫鲁</v>
      </c>
      <c r="B3151" s="15">
        <v>822374</v>
      </c>
      <c r="C3151" s="16" t="s">
        <v>1451</v>
      </c>
      <c r="D3151" s="17" t="s">
        <v>3357</v>
      </c>
      <c r="E3151" s="17" t="s">
        <v>4172</v>
      </c>
      <c r="F3151" s="16" t="s">
        <v>3358</v>
      </c>
      <c r="G3151" s="16" t="s">
        <v>3359</v>
      </c>
      <c r="H3151" s="16" t="s">
        <v>3360</v>
      </c>
      <c r="I3151" s="16" t="s">
        <v>4161</v>
      </c>
      <c r="J3151" s="40">
        <v>0.13</v>
      </c>
      <c r="K3151" s="16">
        <v>0</v>
      </c>
      <c r="M3151" s="15" t="s">
        <v>105</v>
      </c>
      <c r="N3151" s="19">
        <v>45707.710648148102</v>
      </c>
      <c r="P3151" s="20" t="s">
        <v>4261</v>
      </c>
      <c r="Q3151" s="20" t="s">
        <v>4269</v>
      </c>
      <c r="R3151" s="20" t="s">
        <v>4287</v>
      </c>
    </row>
    <row r="3152" spans="1:18" x14ac:dyDescent="0.3">
      <c r="A3152" s="15" t="str">
        <f>VLOOKUP(C3152,销售员!A:D,3,0)</f>
        <v>陕豫鲁</v>
      </c>
      <c r="B3152" s="15">
        <v>822374</v>
      </c>
      <c r="C3152" s="16" t="s">
        <v>1451</v>
      </c>
      <c r="D3152" s="17" t="s">
        <v>3357</v>
      </c>
      <c r="E3152" s="17" t="s">
        <v>4172</v>
      </c>
      <c r="F3152" s="16" t="s">
        <v>3358</v>
      </c>
      <c r="G3152" s="16" t="s">
        <v>3359</v>
      </c>
      <c r="H3152" s="16" t="s">
        <v>3360</v>
      </c>
      <c r="I3152" s="16" t="s">
        <v>4160</v>
      </c>
      <c r="J3152" s="40">
        <v>0.13</v>
      </c>
      <c r="K3152" s="16">
        <v>146.66</v>
      </c>
      <c r="M3152" s="15" t="s">
        <v>105</v>
      </c>
      <c r="N3152" s="19">
        <v>45707.710648148102</v>
      </c>
      <c r="P3152" s="20" t="s">
        <v>4261</v>
      </c>
      <c r="Q3152" s="20" t="s">
        <v>4269</v>
      </c>
      <c r="R3152" s="20" t="s">
        <v>4287</v>
      </c>
    </row>
    <row r="3153" spans="1:18" x14ac:dyDescent="0.3">
      <c r="A3153" s="15" t="str">
        <f>VLOOKUP(C3153,销售员!A:D,3,0)</f>
        <v>京津冀</v>
      </c>
      <c r="B3153" s="15">
        <v>822379</v>
      </c>
      <c r="C3153" s="16" t="s">
        <v>74</v>
      </c>
      <c r="D3153" s="17" t="s">
        <v>3361</v>
      </c>
      <c r="E3153" s="17" t="s">
        <v>4165</v>
      </c>
      <c r="F3153" s="16" t="s">
        <v>3362</v>
      </c>
      <c r="G3153" s="16" t="s">
        <v>3363</v>
      </c>
      <c r="H3153" s="16" t="s">
        <v>3364</v>
      </c>
      <c r="I3153" s="16" t="s">
        <v>4158</v>
      </c>
      <c r="J3153" s="40">
        <v>0.13</v>
      </c>
      <c r="K3153" s="16">
        <v>641995.06000000006</v>
      </c>
      <c r="L3153" s="18">
        <v>860112.06</v>
      </c>
      <c r="M3153" s="15" t="s">
        <v>127</v>
      </c>
      <c r="N3153" s="19">
        <v>45707.715578703697</v>
      </c>
      <c r="P3153" s="20" t="s">
        <v>4261</v>
      </c>
      <c r="Q3153" s="20" t="s">
        <v>4243</v>
      </c>
      <c r="R3153" s="20" t="s">
        <v>4289</v>
      </c>
    </row>
    <row r="3154" spans="1:18" x14ac:dyDescent="0.3">
      <c r="A3154" s="15" t="str">
        <f>VLOOKUP(C3154,销售员!A:D,3,0)</f>
        <v>京津冀</v>
      </c>
      <c r="B3154" s="15">
        <v>822379</v>
      </c>
      <c r="C3154" s="16" t="s">
        <v>74</v>
      </c>
      <c r="D3154" s="17" t="s">
        <v>3361</v>
      </c>
      <c r="E3154" s="17" t="s">
        <v>4165</v>
      </c>
      <c r="F3154" s="16" t="s">
        <v>3362</v>
      </c>
      <c r="G3154" s="16" t="s">
        <v>3363</v>
      </c>
      <c r="H3154" s="16" t="s">
        <v>3364</v>
      </c>
      <c r="I3154" s="16" t="s">
        <v>4159</v>
      </c>
      <c r="J3154" s="40">
        <v>0.13</v>
      </c>
      <c r="K3154" s="16">
        <v>163655.24</v>
      </c>
      <c r="M3154" s="15" t="s">
        <v>127</v>
      </c>
      <c r="N3154" s="19">
        <v>45707.715578703697</v>
      </c>
      <c r="P3154" s="20" t="s">
        <v>4261</v>
      </c>
      <c r="Q3154" s="20" t="s">
        <v>4243</v>
      </c>
      <c r="R3154" s="20" t="s">
        <v>4289</v>
      </c>
    </row>
    <row r="3155" spans="1:18" x14ac:dyDescent="0.3">
      <c r="A3155" s="15" t="str">
        <f>VLOOKUP(C3155,销售员!A:D,3,0)</f>
        <v>京津冀</v>
      </c>
      <c r="B3155" s="15">
        <v>822379</v>
      </c>
      <c r="C3155" s="16" t="s">
        <v>74</v>
      </c>
      <c r="D3155" s="17" t="s">
        <v>3361</v>
      </c>
      <c r="E3155" s="17" t="s">
        <v>4165</v>
      </c>
      <c r="F3155" s="16" t="s">
        <v>3362</v>
      </c>
      <c r="G3155" s="16" t="s">
        <v>3363</v>
      </c>
      <c r="H3155" s="16" t="s">
        <v>3364</v>
      </c>
      <c r="I3155" s="16" t="s">
        <v>4161</v>
      </c>
      <c r="J3155" s="40">
        <v>0.13</v>
      </c>
      <c r="K3155" s="16">
        <v>3777.81</v>
      </c>
      <c r="M3155" s="15" t="s">
        <v>127</v>
      </c>
      <c r="N3155" s="19">
        <v>45707.715578703697</v>
      </c>
      <c r="P3155" s="20" t="s">
        <v>4261</v>
      </c>
      <c r="Q3155" s="20" t="s">
        <v>4243</v>
      </c>
      <c r="R3155" s="20" t="s">
        <v>4289</v>
      </c>
    </row>
    <row r="3156" spans="1:18" x14ac:dyDescent="0.3">
      <c r="A3156" s="15" t="str">
        <f>VLOOKUP(C3156,销售员!A:D,3,0)</f>
        <v>京津冀</v>
      </c>
      <c r="B3156" s="15">
        <v>822379</v>
      </c>
      <c r="C3156" s="16" t="s">
        <v>74</v>
      </c>
      <c r="D3156" s="17" t="s">
        <v>3361</v>
      </c>
      <c r="E3156" s="17" t="s">
        <v>4165</v>
      </c>
      <c r="F3156" s="16" t="s">
        <v>3362</v>
      </c>
      <c r="G3156" s="16" t="s">
        <v>3363</v>
      </c>
      <c r="H3156" s="16" t="s">
        <v>3364</v>
      </c>
      <c r="I3156" s="16" t="s">
        <v>4160</v>
      </c>
      <c r="J3156" s="40">
        <v>0.13</v>
      </c>
      <c r="K3156" s="16">
        <v>12267.69</v>
      </c>
      <c r="M3156" s="15" t="s">
        <v>127</v>
      </c>
      <c r="N3156" s="19">
        <v>45707.715578703697</v>
      </c>
      <c r="P3156" s="20" t="s">
        <v>4261</v>
      </c>
      <c r="Q3156" s="20" t="s">
        <v>4243</v>
      </c>
      <c r="R3156" s="20" t="s">
        <v>4289</v>
      </c>
    </row>
    <row r="3157" spans="1:18" x14ac:dyDescent="0.3">
      <c r="A3157" s="15" t="str">
        <f>VLOOKUP(C3157,销售员!A:D,3,0)</f>
        <v>鄂赣</v>
      </c>
      <c r="B3157" s="15">
        <v>822376</v>
      </c>
      <c r="C3157" s="16" t="s">
        <v>598</v>
      </c>
      <c r="D3157" s="17" t="s">
        <v>3367</v>
      </c>
      <c r="E3157" s="17" t="s">
        <v>4165</v>
      </c>
      <c r="F3157" s="16" t="s">
        <v>1763</v>
      </c>
      <c r="G3157" s="16" t="s">
        <v>3368</v>
      </c>
      <c r="H3157" s="16" t="s">
        <v>3369</v>
      </c>
      <c r="I3157" s="16" t="s">
        <v>4158</v>
      </c>
      <c r="J3157" s="40">
        <v>0.13</v>
      </c>
      <c r="K3157" s="16">
        <v>489037.64</v>
      </c>
      <c r="L3157" s="18">
        <v>548455.36</v>
      </c>
      <c r="M3157" s="15" t="s">
        <v>1262</v>
      </c>
      <c r="N3157" s="19">
        <v>45707.717037037</v>
      </c>
      <c r="P3157" s="20" t="s">
        <v>4256</v>
      </c>
      <c r="Q3157" s="20" t="s">
        <v>4246</v>
      </c>
      <c r="R3157" s="20" t="s">
        <v>4295</v>
      </c>
    </row>
    <row r="3158" spans="1:18" x14ac:dyDescent="0.3">
      <c r="A3158" s="15" t="str">
        <f>VLOOKUP(C3158,销售员!A:D,3,0)</f>
        <v>鄂赣</v>
      </c>
      <c r="B3158" s="15">
        <v>822376</v>
      </c>
      <c r="C3158" s="16" t="s">
        <v>598</v>
      </c>
      <c r="D3158" s="17" t="s">
        <v>3367</v>
      </c>
      <c r="E3158" s="17" t="s">
        <v>4165</v>
      </c>
      <c r="F3158" s="16" t="s">
        <v>1763</v>
      </c>
      <c r="G3158" s="16" t="s">
        <v>3368</v>
      </c>
      <c r="H3158" s="16" t="s">
        <v>3369</v>
      </c>
      <c r="I3158" s="16" t="s">
        <v>4159</v>
      </c>
      <c r="J3158" s="40">
        <v>0.13</v>
      </c>
      <c r="K3158" s="16">
        <v>21275.65</v>
      </c>
      <c r="M3158" s="15" t="s">
        <v>1262</v>
      </c>
      <c r="N3158" s="19">
        <v>45707.717037037</v>
      </c>
      <c r="P3158" s="20" t="s">
        <v>4256</v>
      </c>
      <c r="Q3158" s="20" t="s">
        <v>4246</v>
      </c>
      <c r="R3158" s="20" t="s">
        <v>4295</v>
      </c>
    </row>
    <row r="3159" spans="1:18" x14ac:dyDescent="0.3">
      <c r="A3159" s="15" t="str">
        <f>VLOOKUP(C3159,销售员!A:D,3,0)</f>
        <v>鄂赣</v>
      </c>
      <c r="B3159" s="15">
        <v>822376</v>
      </c>
      <c r="C3159" s="16" t="s">
        <v>598</v>
      </c>
      <c r="D3159" s="17" t="s">
        <v>3367</v>
      </c>
      <c r="E3159" s="17" t="s">
        <v>4165</v>
      </c>
      <c r="F3159" s="16" t="s">
        <v>1763</v>
      </c>
      <c r="G3159" s="16" t="s">
        <v>3368</v>
      </c>
      <c r="H3159" s="16" t="s">
        <v>3369</v>
      </c>
      <c r="I3159" s="16" t="s">
        <v>4161</v>
      </c>
      <c r="J3159" s="40">
        <v>0.13</v>
      </c>
      <c r="K3159" s="16">
        <v>5689.35</v>
      </c>
      <c r="M3159" s="15" t="s">
        <v>1262</v>
      </c>
      <c r="N3159" s="19">
        <v>45707.717037037</v>
      </c>
      <c r="P3159" s="20" t="s">
        <v>4256</v>
      </c>
      <c r="Q3159" s="20" t="s">
        <v>4246</v>
      </c>
      <c r="R3159" s="20" t="s">
        <v>4295</v>
      </c>
    </row>
    <row r="3160" spans="1:18" x14ac:dyDescent="0.3">
      <c r="A3160" s="15" t="str">
        <f>VLOOKUP(C3160,销售员!A:D,3,0)</f>
        <v>鄂赣</v>
      </c>
      <c r="B3160" s="15">
        <v>822376</v>
      </c>
      <c r="C3160" s="16" t="s">
        <v>598</v>
      </c>
      <c r="D3160" s="17" t="s">
        <v>3367</v>
      </c>
      <c r="E3160" s="17" t="s">
        <v>4165</v>
      </c>
      <c r="F3160" s="16" t="s">
        <v>1763</v>
      </c>
      <c r="G3160" s="16" t="s">
        <v>3368</v>
      </c>
      <c r="H3160" s="16" t="s">
        <v>3369</v>
      </c>
      <c r="I3160" s="16" t="s">
        <v>4160</v>
      </c>
      <c r="J3160" s="40">
        <v>0.13</v>
      </c>
      <c r="K3160" s="16">
        <v>7771.69</v>
      </c>
      <c r="M3160" s="15" t="s">
        <v>1262</v>
      </c>
      <c r="N3160" s="19">
        <v>45707.717037037</v>
      </c>
      <c r="P3160" s="20" t="s">
        <v>4256</v>
      </c>
      <c r="Q3160" s="20" t="s">
        <v>4246</v>
      </c>
      <c r="R3160" s="20" t="s">
        <v>4295</v>
      </c>
    </row>
    <row r="3161" spans="1:18" x14ac:dyDescent="0.3">
      <c r="A3161" s="15" t="str">
        <f>VLOOKUP(C3161,销售员!A:D,3,0)</f>
        <v>广深</v>
      </c>
      <c r="B3161" s="15">
        <v>822387</v>
      </c>
      <c r="C3161" s="16" t="s">
        <v>2955</v>
      </c>
      <c r="D3161" s="17" t="s">
        <v>3372</v>
      </c>
      <c r="E3161" s="17" t="s">
        <v>4165</v>
      </c>
      <c r="F3161" s="16" t="s">
        <v>3373</v>
      </c>
      <c r="G3161" s="16" t="s">
        <v>3374</v>
      </c>
      <c r="H3161" s="16" t="s">
        <v>3375</v>
      </c>
      <c r="I3161" s="16" t="s">
        <v>4166</v>
      </c>
      <c r="J3161" s="40">
        <v>0.13</v>
      </c>
      <c r="K3161" s="16">
        <v>5644</v>
      </c>
      <c r="L3161" s="18">
        <v>6352.56</v>
      </c>
      <c r="M3161" s="15" t="s">
        <v>94</v>
      </c>
      <c r="N3161" s="19">
        <v>45707.727395833303</v>
      </c>
      <c r="P3161" s="20" t="s">
        <v>4256</v>
      </c>
      <c r="Q3161" s="20" t="s">
        <v>4271</v>
      </c>
      <c r="R3161" s="20" t="s">
        <v>4281</v>
      </c>
    </row>
    <row r="3162" spans="1:18" x14ac:dyDescent="0.3">
      <c r="A3162" s="15" t="str">
        <f>VLOOKUP(C3162,销售员!A:D,3,0)</f>
        <v>广深</v>
      </c>
      <c r="B3162" s="15">
        <v>822387</v>
      </c>
      <c r="C3162" s="16" t="s">
        <v>2955</v>
      </c>
      <c r="D3162" s="17" t="s">
        <v>3372</v>
      </c>
      <c r="E3162" s="17" t="s">
        <v>4165</v>
      </c>
      <c r="F3162" s="16" t="s">
        <v>3373</v>
      </c>
      <c r="G3162" s="16" t="s">
        <v>3374</v>
      </c>
      <c r="H3162" s="16" t="s">
        <v>3375</v>
      </c>
      <c r="I3162" s="16" t="s">
        <v>4167</v>
      </c>
      <c r="J3162" s="40">
        <v>0.13</v>
      </c>
      <c r="K3162" s="16">
        <v>257.37</v>
      </c>
      <c r="M3162" s="15" t="s">
        <v>94</v>
      </c>
      <c r="N3162" s="19">
        <v>45707.727395833303</v>
      </c>
      <c r="P3162" s="20" t="s">
        <v>4256</v>
      </c>
      <c r="Q3162" s="20" t="s">
        <v>4271</v>
      </c>
      <c r="R3162" s="20" t="s">
        <v>4281</v>
      </c>
    </row>
    <row r="3163" spans="1:18" x14ac:dyDescent="0.3">
      <c r="A3163" s="15" t="str">
        <f>VLOOKUP(C3163,销售员!A:D,3,0)</f>
        <v>广深</v>
      </c>
      <c r="B3163" s="15">
        <v>822387</v>
      </c>
      <c r="C3163" s="16" t="s">
        <v>2955</v>
      </c>
      <c r="D3163" s="17" t="s">
        <v>3372</v>
      </c>
      <c r="E3163" s="17" t="s">
        <v>4165</v>
      </c>
      <c r="F3163" s="16" t="s">
        <v>3373</v>
      </c>
      <c r="G3163" s="16" t="s">
        <v>3374</v>
      </c>
      <c r="H3163" s="16" t="s">
        <v>3375</v>
      </c>
      <c r="I3163" s="16" t="s">
        <v>4161</v>
      </c>
      <c r="J3163" s="40">
        <v>0.13</v>
      </c>
      <c r="K3163" s="16">
        <v>73.372</v>
      </c>
      <c r="M3163" s="15" t="s">
        <v>94</v>
      </c>
      <c r="N3163" s="19">
        <v>45707.727395833303</v>
      </c>
      <c r="P3163" s="20" t="s">
        <v>4256</v>
      </c>
      <c r="Q3163" s="20" t="s">
        <v>4271</v>
      </c>
      <c r="R3163" s="20" t="s">
        <v>4281</v>
      </c>
    </row>
    <row r="3164" spans="1:18" x14ac:dyDescent="0.3">
      <c r="A3164" s="15" t="str">
        <f>VLOOKUP(C3164,销售员!A:D,3,0)</f>
        <v>广深</v>
      </c>
      <c r="B3164" s="15">
        <v>822387</v>
      </c>
      <c r="C3164" s="16" t="s">
        <v>2955</v>
      </c>
      <c r="D3164" s="17" t="s">
        <v>3372</v>
      </c>
      <c r="E3164" s="17" t="s">
        <v>4165</v>
      </c>
      <c r="F3164" s="16" t="s">
        <v>3373</v>
      </c>
      <c r="G3164" s="16" t="s">
        <v>3374</v>
      </c>
      <c r="H3164" s="16" t="s">
        <v>3375</v>
      </c>
      <c r="I3164" s="16" t="s">
        <v>4160</v>
      </c>
      <c r="J3164" s="40">
        <v>0.13</v>
      </c>
      <c r="K3164" s="16">
        <v>88.52055</v>
      </c>
      <c r="M3164" s="15" t="s">
        <v>94</v>
      </c>
      <c r="N3164" s="19">
        <v>45707.727395833303</v>
      </c>
      <c r="P3164" s="20" t="s">
        <v>4256</v>
      </c>
      <c r="Q3164" s="20" t="s">
        <v>4271</v>
      </c>
      <c r="R3164" s="20" t="s">
        <v>4281</v>
      </c>
    </row>
    <row r="3165" spans="1:18" x14ac:dyDescent="0.3">
      <c r="A3165" s="15" t="str">
        <f>VLOOKUP(C3165,销售员!A:D,3,0)</f>
        <v>福建</v>
      </c>
      <c r="B3165" s="15">
        <v>822384</v>
      </c>
      <c r="C3165" s="16" t="s">
        <v>822</v>
      </c>
      <c r="D3165" s="17" t="s">
        <v>2547</v>
      </c>
      <c r="E3165" s="17" t="s">
        <v>4165</v>
      </c>
      <c r="F3165" s="16" t="s">
        <v>824</v>
      </c>
      <c r="G3165" s="16" t="s">
        <v>2548</v>
      </c>
      <c r="H3165" s="16" t="s">
        <v>2549</v>
      </c>
      <c r="I3165" s="16" t="s">
        <v>4158</v>
      </c>
      <c r="J3165" s="40">
        <v>0.13</v>
      </c>
      <c r="K3165" s="16">
        <v>2970049.62</v>
      </c>
      <c r="L3165" s="18">
        <v>4057311</v>
      </c>
      <c r="M3165" s="15" t="s">
        <v>94</v>
      </c>
      <c r="N3165" s="19">
        <v>45707.728796296302</v>
      </c>
      <c r="P3165" s="20" t="s">
        <v>4256</v>
      </c>
      <c r="Q3165" s="20" t="s">
        <v>4268</v>
      </c>
      <c r="R3165" s="20" t="s">
        <v>4268</v>
      </c>
    </row>
    <row r="3166" spans="1:18" x14ac:dyDescent="0.3">
      <c r="A3166" s="15" t="str">
        <f>VLOOKUP(C3166,销售员!A:D,3,0)</f>
        <v>福建</v>
      </c>
      <c r="B3166" s="15">
        <v>822384</v>
      </c>
      <c r="C3166" s="16" t="s">
        <v>822</v>
      </c>
      <c r="D3166" s="17" t="s">
        <v>2547</v>
      </c>
      <c r="E3166" s="17" t="s">
        <v>4165</v>
      </c>
      <c r="F3166" s="16" t="s">
        <v>824</v>
      </c>
      <c r="G3166" s="16" t="s">
        <v>2548</v>
      </c>
      <c r="H3166" s="16" t="s">
        <v>2549</v>
      </c>
      <c r="I3166" s="16" t="s">
        <v>4159</v>
      </c>
      <c r="J3166" s="40">
        <v>0.13</v>
      </c>
      <c r="K3166" s="16">
        <v>810775.68</v>
      </c>
      <c r="M3166" s="15" t="s">
        <v>94</v>
      </c>
      <c r="N3166" s="19">
        <v>45707.728796296302</v>
      </c>
      <c r="P3166" s="20" t="s">
        <v>4256</v>
      </c>
      <c r="Q3166" s="20" t="s">
        <v>4268</v>
      </c>
      <c r="R3166" s="20" t="s">
        <v>4268</v>
      </c>
    </row>
    <row r="3167" spans="1:18" x14ac:dyDescent="0.3">
      <c r="A3167" s="15" t="str">
        <f>VLOOKUP(C3167,销售员!A:D,3,0)</f>
        <v>福建</v>
      </c>
      <c r="B3167" s="15">
        <v>822384</v>
      </c>
      <c r="C3167" s="16" t="s">
        <v>822</v>
      </c>
      <c r="D3167" s="17" t="s">
        <v>2547</v>
      </c>
      <c r="E3167" s="17" t="s">
        <v>4165</v>
      </c>
      <c r="F3167" s="16" t="s">
        <v>824</v>
      </c>
      <c r="G3167" s="16" t="s">
        <v>2548</v>
      </c>
      <c r="H3167" s="16" t="s">
        <v>2549</v>
      </c>
      <c r="I3167" s="16" t="s">
        <v>4161</v>
      </c>
      <c r="J3167" s="40">
        <v>0.13</v>
      </c>
      <c r="K3167" s="16">
        <v>36330.74</v>
      </c>
      <c r="M3167" s="15" t="s">
        <v>94</v>
      </c>
      <c r="N3167" s="19">
        <v>45707.728796296302</v>
      </c>
      <c r="P3167" s="20" t="s">
        <v>4256</v>
      </c>
      <c r="Q3167" s="20" t="s">
        <v>4268</v>
      </c>
      <c r="R3167" s="20" t="s">
        <v>4268</v>
      </c>
    </row>
    <row r="3168" spans="1:18" x14ac:dyDescent="0.3">
      <c r="A3168" s="15" t="str">
        <f>VLOOKUP(C3168,销售员!A:D,3,0)</f>
        <v>福建</v>
      </c>
      <c r="B3168" s="15">
        <v>822384</v>
      </c>
      <c r="C3168" s="16" t="s">
        <v>822</v>
      </c>
      <c r="D3168" s="17" t="s">
        <v>2547</v>
      </c>
      <c r="E3168" s="17" t="s">
        <v>4165</v>
      </c>
      <c r="F3168" s="16" t="s">
        <v>824</v>
      </c>
      <c r="G3168" s="16" t="s">
        <v>2548</v>
      </c>
      <c r="H3168" s="16" t="s">
        <v>2549</v>
      </c>
      <c r="I3168" s="16" t="s">
        <v>4160</v>
      </c>
      <c r="J3168" s="40">
        <v>0.13</v>
      </c>
      <c r="K3168" s="16">
        <v>57575.98</v>
      </c>
      <c r="M3168" s="15" t="s">
        <v>94</v>
      </c>
      <c r="N3168" s="19">
        <v>45707.728796296302</v>
      </c>
      <c r="P3168" s="20" t="s">
        <v>4256</v>
      </c>
      <c r="Q3168" s="20" t="s">
        <v>4268</v>
      </c>
      <c r="R3168" s="20" t="s">
        <v>4268</v>
      </c>
    </row>
    <row r="3169" spans="1:18" x14ac:dyDescent="0.3">
      <c r="A3169" s="15" t="str">
        <f>VLOOKUP(C3169,销售员!A:D,3,0)</f>
        <v>鄂赣</v>
      </c>
      <c r="B3169" s="15">
        <v>822389</v>
      </c>
      <c r="C3169" s="16" t="s">
        <v>598</v>
      </c>
      <c r="D3169" s="17" t="s">
        <v>3378</v>
      </c>
      <c r="E3169" s="17" t="s">
        <v>4165</v>
      </c>
      <c r="F3169" s="16" t="s">
        <v>3379</v>
      </c>
      <c r="G3169" s="16" t="s">
        <v>3380</v>
      </c>
      <c r="H3169" s="16" t="s">
        <v>3381</v>
      </c>
      <c r="I3169" s="16" t="s">
        <v>4158</v>
      </c>
      <c r="J3169" s="40">
        <v>0.13</v>
      </c>
      <c r="K3169" s="16">
        <v>109509.73</v>
      </c>
      <c r="L3169" s="18">
        <v>120809.27</v>
      </c>
      <c r="M3169" s="15" t="s">
        <v>1262</v>
      </c>
      <c r="N3169" s="19">
        <v>45707.731562499997</v>
      </c>
      <c r="P3169" s="20" t="s">
        <v>4256</v>
      </c>
      <c r="Q3169" s="20" t="s">
        <v>4246</v>
      </c>
      <c r="R3169" s="20" t="s">
        <v>4295</v>
      </c>
    </row>
    <row r="3170" spans="1:18" x14ac:dyDescent="0.3">
      <c r="A3170" s="15" t="str">
        <f>VLOOKUP(C3170,销售员!A:D,3,0)</f>
        <v>鄂赣</v>
      </c>
      <c r="B3170" s="15">
        <v>822389</v>
      </c>
      <c r="C3170" s="16" t="s">
        <v>598</v>
      </c>
      <c r="D3170" s="17" t="s">
        <v>3378</v>
      </c>
      <c r="E3170" s="17" t="s">
        <v>4165</v>
      </c>
      <c r="F3170" s="16" t="s">
        <v>3379</v>
      </c>
      <c r="G3170" s="16" t="s">
        <v>3380</v>
      </c>
      <c r="H3170" s="16" t="s">
        <v>3381</v>
      </c>
      <c r="I3170" s="16" t="s">
        <v>4159</v>
      </c>
      <c r="J3170" s="40">
        <v>0.13</v>
      </c>
      <c r="K3170" s="16">
        <v>2880.63</v>
      </c>
      <c r="M3170" s="15" t="s">
        <v>1262</v>
      </c>
      <c r="N3170" s="19">
        <v>45707.731562499997</v>
      </c>
      <c r="P3170" s="20" t="s">
        <v>4256</v>
      </c>
      <c r="Q3170" s="20" t="s">
        <v>4246</v>
      </c>
      <c r="R3170" s="20" t="s">
        <v>4295</v>
      </c>
    </row>
    <row r="3171" spans="1:18" x14ac:dyDescent="0.3">
      <c r="A3171" s="15" t="str">
        <f>VLOOKUP(C3171,销售员!A:D,3,0)</f>
        <v>鄂赣</v>
      </c>
      <c r="B3171" s="15">
        <v>822389</v>
      </c>
      <c r="C3171" s="16" t="s">
        <v>598</v>
      </c>
      <c r="D3171" s="17" t="s">
        <v>3378</v>
      </c>
      <c r="E3171" s="17" t="s">
        <v>4165</v>
      </c>
      <c r="F3171" s="16" t="s">
        <v>3379</v>
      </c>
      <c r="G3171" s="16" t="s">
        <v>3380</v>
      </c>
      <c r="H3171" s="16" t="s">
        <v>3381</v>
      </c>
      <c r="I3171" s="16" t="s">
        <v>4161</v>
      </c>
      <c r="J3171" s="40">
        <v>0.13</v>
      </c>
      <c r="K3171" s="16">
        <v>1270.42</v>
      </c>
      <c r="M3171" s="15" t="s">
        <v>1262</v>
      </c>
      <c r="N3171" s="19">
        <v>45707.731562499997</v>
      </c>
      <c r="P3171" s="20" t="s">
        <v>4256</v>
      </c>
      <c r="Q3171" s="20" t="s">
        <v>4246</v>
      </c>
      <c r="R3171" s="20" t="s">
        <v>4295</v>
      </c>
    </row>
    <row r="3172" spans="1:18" x14ac:dyDescent="0.3">
      <c r="A3172" s="15" t="str">
        <f>VLOOKUP(C3172,销售员!A:D,3,0)</f>
        <v>鄂赣</v>
      </c>
      <c r="B3172" s="15">
        <v>822389</v>
      </c>
      <c r="C3172" s="16" t="s">
        <v>598</v>
      </c>
      <c r="D3172" s="17" t="s">
        <v>3378</v>
      </c>
      <c r="E3172" s="17" t="s">
        <v>4165</v>
      </c>
      <c r="F3172" s="16" t="s">
        <v>3379</v>
      </c>
      <c r="G3172" s="16" t="s">
        <v>3380</v>
      </c>
      <c r="H3172" s="16" t="s">
        <v>3381</v>
      </c>
      <c r="I3172" s="16" t="s">
        <v>4160</v>
      </c>
      <c r="J3172" s="40">
        <v>0.13</v>
      </c>
      <c r="K3172" s="16">
        <v>1711.55</v>
      </c>
      <c r="M3172" s="15" t="s">
        <v>1262</v>
      </c>
      <c r="N3172" s="19">
        <v>45707.731562499997</v>
      </c>
      <c r="P3172" s="20" t="s">
        <v>4256</v>
      </c>
      <c r="Q3172" s="20" t="s">
        <v>4246</v>
      </c>
      <c r="R3172" s="20" t="s">
        <v>4295</v>
      </c>
    </row>
    <row r="3173" spans="1:18" x14ac:dyDescent="0.3">
      <c r="A3173" s="15" t="str">
        <f>VLOOKUP(C3173,销售员!A:D,3,0)</f>
        <v>京津冀</v>
      </c>
      <c r="B3173" s="15">
        <v>822372</v>
      </c>
      <c r="C3173" s="16" t="s">
        <v>74</v>
      </c>
      <c r="D3173" s="17" t="s">
        <v>3382</v>
      </c>
      <c r="E3173" s="17" t="s">
        <v>4165</v>
      </c>
      <c r="F3173" s="16" t="s">
        <v>3383</v>
      </c>
      <c r="G3173" s="16" t="s">
        <v>3384</v>
      </c>
      <c r="H3173" s="16" t="s">
        <v>3385</v>
      </c>
      <c r="I3173" s="16" t="s">
        <v>4158</v>
      </c>
      <c r="J3173" s="40">
        <v>0.13</v>
      </c>
      <c r="K3173" s="16">
        <v>511757.57</v>
      </c>
      <c r="L3173" s="18">
        <v>571388.91</v>
      </c>
      <c r="M3173" s="15" t="s">
        <v>127</v>
      </c>
      <c r="N3173" s="19">
        <v>45707.732118055603</v>
      </c>
      <c r="P3173" s="20" t="s">
        <v>4261</v>
      </c>
      <c r="Q3173" s="20" t="s">
        <v>4243</v>
      </c>
      <c r="R3173" s="20" t="s">
        <v>4289</v>
      </c>
    </row>
    <row r="3174" spans="1:18" x14ac:dyDescent="0.3">
      <c r="A3174" s="15" t="str">
        <f>VLOOKUP(C3174,销售员!A:D,3,0)</f>
        <v>京津冀</v>
      </c>
      <c r="B3174" s="15">
        <v>822372</v>
      </c>
      <c r="C3174" s="16" t="s">
        <v>74</v>
      </c>
      <c r="D3174" s="17" t="s">
        <v>3382</v>
      </c>
      <c r="E3174" s="17" t="s">
        <v>4165</v>
      </c>
      <c r="F3174" s="16" t="s">
        <v>3383</v>
      </c>
      <c r="G3174" s="16" t="s">
        <v>3384</v>
      </c>
      <c r="H3174" s="16" t="s">
        <v>3385</v>
      </c>
      <c r="I3174" s="16" t="s">
        <v>4159</v>
      </c>
      <c r="J3174" s="40">
        <v>0.13</v>
      </c>
      <c r="K3174" s="16">
        <v>19264.52</v>
      </c>
      <c r="M3174" s="15" t="s">
        <v>127</v>
      </c>
      <c r="N3174" s="19">
        <v>45707.732118055603</v>
      </c>
      <c r="P3174" s="20" t="s">
        <v>4261</v>
      </c>
      <c r="Q3174" s="20" t="s">
        <v>4243</v>
      </c>
      <c r="R3174" s="20" t="s">
        <v>4289</v>
      </c>
    </row>
    <row r="3175" spans="1:18" x14ac:dyDescent="0.3">
      <c r="A3175" s="15" t="str">
        <f>VLOOKUP(C3175,销售员!A:D,3,0)</f>
        <v>京津冀</v>
      </c>
      <c r="B3175" s="15">
        <v>822372</v>
      </c>
      <c r="C3175" s="16" t="s">
        <v>74</v>
      </c>
      <c r="D3175" s="17" t="s">
        <v>3382</v>
      </c>
      <c r="E3175" s="17" t="s">
        <v>4165</v>
      </c>
      <c r="F3175" s="16" t="s">
        <v>3383</v>
      </c>
      <c r="G3175" s="16" t="s">
        <v>3384</v>
      </c>
      <c r="H3175" s="16" t="s">
        <v>3385</v>
      </c>
      <c r="I3175" s="16" t="s">
        <v>4161</v>
      </c>
      <c r="J3175" s="40">
        <v>0.13</v>
      </c>
      <c r="K3175" s="16">
        <v>6568.17</v>
      </c>
      <c r="M3175" s="15" t="s">
        <v>127</v>
      </c>
      <c r="N3175" s="19">
        <v>45707.732118055603</v>
      </c>
      <c r="P3175" s="20" t="s">
        <v>4261</v>
      </c>
      <c r="Q3175" s="20" t="s">
        <v>4243</v>
      </c>
      <c r="R3175" s="20" t="s">
        <v>4289</v>
      </c>
    </row>
    <row r="3176" spans="1:18" x14ac:dyDescent="0.3">
      <c r="A3176" s="15" t="str">
        <f>VLOOKUP(C3176,销售员!A:D,3,0)</f>
        <v>京津冀</v>
      </c>
      <c r="B3176" s="15">
        <v>822372</v>
      </c>
      <c r="C3176" s="16" t="s">
        <v>74</v>
      </c>
      <c r="D3176" s="17" t="s">
        <v>3382</v>
      </c>
      <c r="E3176" s="17" t="s">
        <v>4165</v>
      </c>
      <c r="F3176" s="16" t="s">
        <v>3383</v>
      </c>
      <c r="G3176" s="16" t="s">
        <v>3384</v>
      </c>
      <c r="H3176" s="16" t="s">
        <v>3385</v>
      </c>
      <c r="I3176" s="16" t="s">
        <v>4160</v>
      </c>
      <c r="J3176" s="40">
        <v>0.13</v>
      </c>
      <c r="K3176" s="16">
        <v>8086.33</v>
      </c>
      <c r="M3176" s="15" t="s">
        <v>127</v>
      </c>
      <c r="N3176" s="19">
        <v>45707.732118055603</v>
      </c>
      <c r="P3176" s="20" t="s">
        <v>4261</v>
      </c>
      <c r="Q3176" s="20" t="s">
        <v>4243</v>
      </c>
      <c r="R3176" s="20" t="s">
        <v>4289</v>
      </c>
    </row>
    <row r="3177" spans="1:18" x14ac:dyDescent="0.3">
      <c r="A3177" s="15" t="str">
        <f>VLOOKUP(C3177,销售员!A:D,3,0)</f>
        <v>广深</v>
      </c>
      <c r="B3177" s="15">
        <v>821520</v>
      </c>
      <c r="C3177" s="16" t="s">
        <v>1881</v>
      </c>
      <c r="D3177" s="17" t="s">
        <v>2940</v>
      </c>
      <c r="E3177" s="17" t="s">
        <v>4165</v>
      </c>
      <c r="F3177" s="16" t="s">
        <v>2941</v>
      </c>
      <c r="G3177" s="16" t="s">
        <v>2942</v>
      </c>
      <c r="H3177" s="16" t="s">
        <v>2943</v>
      </c>
      <c r="I3177" s="16" t="s">
        <v>4158</v>
      </c>
      <c r="J3177" s="40">
        <v>0.13</v>
      </c>
      <c r="K3177" s="16">
        <v>162201.04999999999</v>
      </c>
      <c r="L3177" s="18">
        <v>172000</v>
      </c>
      <c r="M3177" s="15" t="s">
        <v>94</v>
      </c>
      <c r="N3177" s="19">
        <v>45707.735057870399</v>
      </c>
      <c r="P3177" s="20" t="s">
        <v>4256</v>
      </c>
      <c r="Q3177" s="20" t="s">
        <v>4271</v>
      </c>
      <c r="R3177" s="20" t="s">
        <v>4281</v>
      </c>
    </row>
    <row r="3178" spans="1:18" x14ac:dyDescent="0.3">
      <c r="A3178" s="15" t="str">
        <f>VLOOKUP(C3178,销售员!A:D,3,0)</f>
        <v>广深</v>
      </c>
      <c r="B3178" s="15">
        <v>821520</v>
      </c>
      <c r="C3178" s="16" t="s">
        <v>1881</v>
      </c>
      <c r="D3178" s="17" t="s">
        <v>2940</v>
      </c>
      <c r="E3178" s="17" t="s">
        <v>4165</v>
      </c>
      <c r="F3178" s="16" t="s">
        <v>2941</v>
      </c>
      <c r="G3178" s="16" t="s">
        <v>2942</v>
      </c>
      <c r="H3178" s="16" t="s">
        <v>2943</v>
      </c>
      <c r="I3178" s="16" t="s">
        <v>4159</v>
      </c>
      <c r="J3178" s="40">
        <v>0.13</v>
      </c>
      <c r="K3178" s="16">
        <v>0</v>
      </c>
      <c r="M3178" s="15" t="s">
        <v>94</v>
      </c>
      <c r="N3178" s="19">
        <v>45707.735057870399</v>
      </c>
      <c r="P3178" s="20" t="s">
        <v>4256</v>
      </c>
      <c r="Q3178" s="20" t="s">
        <v>4271</v>
      </c>
      <c r="R3178" s="20" t="s">
        <v>4281</v>
      </c>
    </row>
    <row r="3179" spans="1:18" x14ac:dyDescent="0.3">
      <c r="A3179" s="15" t="str">
        <f>VLOOKUP(C3179,销售员!A:D,3,0)</f>
        <v>广深</v>
      </c>
      <c r="B3179" s="15">
        <v>821520</v>
      </c>
      <c r="C3179" s="16" t="s">
        <v>1881</v>
      </c>
      <c r="D3179" s="17" t="s">
        <v>2940</v>
      </c>
      <c r="E3179" s="17" t="s">
        <v>4165</v>
      </c>
      <c r="F3179" s="16" t="s">
        <v>2941</v>
      </c>
      <c r="G3179" s="16" t="s">
        <v>2942</v>
      </c>
      <c r="H3179" s="16" t="s">
        <v>2943</v>
      </c>
      <c r="I3179" s="16" t="s">
        <v>4161</v>
      </c>
      <c r="J3179" s="40">
        <v>0.13</v>
      </c>
      <c r="K3179" s="16">
        <v>2168.9</v>
      </c>
      <c r="M3179" s="15" t="s">
        <v>94</v>
      </c>
      <c r="N3179" s="19">
        <v>45707.735057870399</v>
      </c>
      <c r="P3179" s="20" t="s">
        <v>4256</v>
      </c>
      <c r="Q3179" s="20" t="s">
        <v>4271</v>
      </c>
      <c r="R3179" s="20" t="s">
        <v>4281</v>
      </c>
    </row>
    <row r="3180" spans="1:18" x14ac:dyDescent="0.3">
      <c r="A3180" s="15" t="str">
        <f>VLOOKUP(C3180,销售员!A:D,3,0)</f>
        <v>广深</v>
      </c>
      <c r="B3180" s="15">
        <v>821520</v>
      </c>
      <c r="C3180" s="16" t="s">
        <v>1881</v>
      </c>
      <c r="D3180" s="17" t="s">
        <v>2940</v>
      </c>
      <c r="E3180" s="17" t="s">
        <v>4165</v>
      </c>
      <c r="F3180" s="16" t="s">
        <v>2941</v>
      </c>
      <c r="G3180" s="16" t="s">
        <v>2942</v>
      </c>
      <c r="H3180" s="16" t="s">
        <v>2943</v>
      </c>
      <c r="I3180" s="16" t="s">
        <v>4160</v>
      </c>
      <c r="J3180" s="40">
        <v>0.13</v>
      </c>
      <c r="K3180" s="16">
        <v>2470.0500000000002</v>
      </c>
      <c r="M3180" s="15" t="s">
        <v>94</v>
      </c>
      <c r="N3180" s="19">
        <v>45707.735057870399</v>
      </c>
      <c r="P3180" s="20" t="s">
        <v>4256</v>
      </c>
      <c r="Q3180" s="20" t="s">
        <v>4271</v>
      </c>
      <c r="R3180" s="20" t="s">
        <v>4281</v>
      </c>
    </row>
    <row r="3181" spans="1:18" x14ac:dyDescent="0.3">
      <c r="A3181" s="15" t="str">
        <f>VLOOKUP(C3181,销售员!A:D,3,0)</f>
        <v>陕豫鲁</v>
      </c>
      <c r="B3181" s="15">
        <v>822362</v>
      </c>
      <c r="C3181" s="16" t="s">
        <v>400</v>
      </c>
      <c r="D3181" s="17" t="s">
        <v>3390</v>
      </c>
      <c r="E3181" s="17" t="s">
        <v>4165</v>
      </c>
      <c r="F3181" s="16" t="s">
        <v>3391</v>
      </c>
      <c r="G3181" s="16" t="s">
        <v>3392</v>
      </c>
      <c r="H3181" s="16" t="s">
        <v>3393</v>
      </c>
      <c r="I3181" s="16" t="s">
        <v>4158</v>
      </c>
      <c r="J3181" s="40">
        <v>0.13</v>
      </c>
      <c r="K3181" s="16">
        <v>228164.39</v>
      </c>
      <c r="L3181" s="18">
        <v>297799.89</v>
      </c>
      <c r="M3181" s="15" t="s">
        <v>105</v>
      </c>
      <c r="N3181" s="19">
        <v>45707.747951388897</v>
      </c>
      <c r="P3181" s="20" t="s">
        <v>4261</v>
      </c>
      <c r="Q3181" s="20" t="s">
        <v>4269</v>
      </c>
      <c r="R3181" s="20" t="s">
        <v>4270</v>
      </c>
    </row>
    <row r="3182" spans="1:18" x14ac:dyDescent="0.3">
      <c r="A3182" s="15" t="str">
        <f>VLOOKUP(C3182,销售员!A:D,3,0)</f>
        <v>陕豫鲁</v>
      </c>
      <c r="B3182" s="15">
        <v>822362</v>
      </c>
      <c r="C3182" s="16" t="s">
        <v>400</v>
      </c>
      <c r="D3182" s="17" t="s">
        <v>3390</v>
      </c>
      <c r="E3182" s="17" t="s">
        <v>4165</v>
      </c>
      <c r="F3182" s="16" t="s">
        <v>3391</v>
      </c>
      <c r="G3182" s="16" t="s">
        <v>3392</v>
      </c>
      <c r="H3182" s="16" t="s">
        <v>3393</v>
      </c>
      <c r="I3182" s="16" t="s">
        <v>4159</v>
      </c>
      <c r="J3182" s="40">
        <v>0.13</v>
      </c>
      <c r="K3182" s="16">
        <v>49166.8</v>
      </c>
      <c r="M3182" s="15" t="s">
        <v>105</v>
      </c>
      <c r="N3182" s="19">
        <v>45707.747951388897</v>
      </c>
      <c r="P3182" s="20" t="s">
        <v>4261</v>
      </c>
      <c r="Q3182" s="20" t="s">
        <v>4269</v>
      </c>
      <c r="R3182" s="20" t="s">
        <v>4270</v>
      </c>
    </row>
    <row r="3183" spans="1:18" x14ac:dyDescent="0.3">
      <c r="A3183" s="15" t="str">
        <f>VLOOKUP(C3183,销售员!A:D,3,0)</f>
        <v>陕豫鲁</v>
      </c>
      <c r="B3183" s="15">
        <v>822362</v>
      </c>
      <c r="C3183" s="16" t="s">
        <v>400</v>
      </c>
      <c r="D3183" s="17" t="s">
        <v>3390</v>
      </c>
      <c r="E3183" s="17" t="s">
        <v>4165</v>
      </c>
      <c r="F3183" s="16" t="s">
        <v>3391</v>
      </c>
      <c r="G3183" s="16" t="s">
        <v>3392</v>
      </c>
      <c r="H3183" s="16" t="s">
        <v>3393</v>
      </c>
      <c r="I3183" s="16" t="s">
        <v>4161</v>
      </c>
      <c r="J3183" s="40">
        <v>0.13</v>
      </c>
      <c r="K3183" s="16">
        <v>2844.36</v>
      </c>
      <c r="M3183" s="15" t="s">
        <v>105</v>
      </c>
      <c r="N3183" s="19">
        <v>45707.747951388897</v>
      </c>
      <c r="P3183" s="20" t="s">
        <v>4261</v>
      </c>
      <c r="Q3183" s="20" t="s">
        <v>4269</v>
      </c>
      <c r="R3183" s="20" t="s">
        <v>4270</v>
      </c>
    </row>
    <row r="3184" spans="1:18" x14ac:dyDescent="0.3">
      <c r="A3184" s="15" t="str">
        <f>VLOOKUP(C3184,销售员!A:D,3,0)</f>
        <v>陕豫鲁</v>
      </c>
      <c r="B3184" s="15">
        <v>822362</v>
      </c>
      <c r="C3184" s="16" t="s">
        <v>400</v>
      </c>
      <c r="D3184" s="17" t="s">
        <v>3390</v>
      </c>
      <c r="E3184" s="17" t="s">
        <v>4165</v>
      </c>
      <c r="F3184" s="16" t="s">
        <v>3391</v>
      </c>
      <c r="G3184" s="16" t="s">
        <v>3392</v>
      </c>
      <c r="H3184" s="16" t="s">
        <v>3393</v>
      </c>
      <c r="I3184" s="16" t="s">
        <v>4160</v>
      </c>
      <c r="J3184" s="40">
        <v>0.13</v>
      </c>
      <c r="K3184" s="16">
        <v>4223.32</v>
      </c>
      <c r="M3184" s="15" t="s">
        <v>105</v>
      </c>
      <c r="N3184" s="19">
        <v>45707.747951388897</v>
      </c>
      <c r="P3184" s="20" t="s">
        <v>4261</v>
      </c>
      <c r="Q3184" s="20" t="s">
        <v>4269</v>
      </c>
      <c r="R3184" s="20" t="s">
        <v>4270</v>
      </c>
    </row>
    <row r="3185" spans="1:18" x14ac:dyDescent="0.3">
      <c r="A3185" s="15" t="str">
        <f>VLOOKUP(C3185,销售员!A:D,3,0)</f>
        <v>云贵川渝</v>
      </c>
      <c r="B3185" s="15">
        <v>822417</v>
      </c>
      <c r="C3185" s="16" t="s">
        <v>2790</v>
      </c>
      <c r="D3185" s="17" t="s">
        <v>2791</v>
      </c>
      <c r="E3185" s="17" t="s">
        <v>4165</v>
      </c>
      <c r="F3185" s="16" t="s">
        <v>2792</v>
      </c>
      <c r="G3185" s="16" t="s">
        <v>2793</v>
      </c>
      <c r="H3185" s="16" t="s">
        <v>2794</v>
      </c>
      <c r="I3185" s="16" t="s">
        <v>4158</v>
      </c>
      <c r="J3185" s="40">
        <v>0.13</v>
      </c>
      <c r="K3185" s="16">
        <v>42167.34</v>
      </c>
      <c r="L3185" s="18">
        <v>48359.93</v>
      </c>
      <c r="M3185" s="15" t="s">
        <v>54</v>
      </c>
      <c r="N3185" s="19">
        <v>45708.4061111111</v>
      </c>
      <c r="P3185" s="20" t="s">
        <v>4256</v>
      </c>
      <c r="Q3185" s="20" t="s">
        <v>4257</v>
      </c>
      <c r="R3185" s="20" t="s">
        <v>4258</v>
      </c>
    </row>
    <row r="3186" spans="1:18" x14ac:dyDescent="0.3">
      <c r="A3186" s="15" t="str">
        <f>VLOOKUP(C3186,销售员!A:D,3,0)</f>
        <v>云贵川渝</v>
      </c>
      <c r="B3186" s="15">
        <v>822417</v>
      </c>
      <c r="C3186" s="16" t="s">
        <v>2790</v>
      </c>
      <c r="D3186" s="17" t="s">
        <v>2791</v>
      </c>
      <c r="E3186" s="17" t="s">
        <v>4165</v>
      </c>
      <c r="F3186" s="16" t="s">
        <v>2792</v>
      </c>
      <c r="G3186" s="16" t="s">
        <v>2793</v>
      </c>
      <c r="H3186" s="16" t="s">
        <v>2794</v>
      </c>
      <c r="I3186" s="16" t="s">
        <v>4159</v>
      </c>
      <c r="J3186" s="40">
        <v>0.13</v>
      </c>
      <c r="K3186" s="16">
        <v>2806.36</v>
      </c>
      <c r="M3186" s="15" t="s">
        <v>54</v>
      </c>
      <c r="N3186" s="19">
        <v>45708.4061111111</v>
      </c>
      <c r="P3186" s="20" t="s">
        <v>4256</v>
      </c>
      <c r="Q3186" s="20" t="s">
        <v>4257</v>
      </c>
      <c r="R3186" s="20" t="s">
        <v>4258</v>
      </c>
    </row>
    <row r="3187" spans="1:18" x14ac:dyDescent="0.3">
      <c r="A3187" s="15" t="str">
        <f>VLOOKUP(C3187,销售员!A:D,3,0)</f>
        <v>云贵川渝</v>
      </c>
      <c r="B3187" s="15">
        <v>822417</v>
      </c>
      <c r="C3187" s="16" t="s">
        <v>2790</v>
      </c>
      <c r="D3187" s="17" t="s">
        <v>2791</v>
      </c>
      <c r="E3187" s="17" t="s">
        <v>4165</v>
      </c>
      <c r="F3187" s="16" t="s">
        <v>2792</v>
      </c>
      <c r="G3187" s="16" t="s">
        <v>2793</v>
      </c>
      <c r="H3187" s="16" t="s">
        <v>2794</v>
      </c>
      <c r="I3187" s="16" t="s">
        <v>4161</v>
      </c>
      <c r="J3187" s="40">
        <v>0.13</v>
      </c>
      <c r="K3187" s="16">
        <v>525.15</v>
      </c>
      <c r="M3187" s="15" t="s">
        <v>54</v>
      </c>
      <c r="N3187" s="19">
        <v>45708.4061111111</v>
      </c>
      <c r="P3187" s="20" t="s">
        <v>4256</v>
      </c>
      <c r="Q3187" s="20" t="s">
        <v>4257</v>
      </c>
      <c r="R3187" s="20" t="s">
        <v>4258</v>
      </c>
    </row>
    <row r="3188" spans="1:18" x14ac:dyDescent="0.3">
      <c r="A3188" s="15" t="str">
        <f>VLOOKUP(C3188,销售员!A:D,3,0)</f>
        <v>云贵川渝</v>
      </c>
      <c r="B3188" s="15">
        <v>822417</v>
      </c>
      <c r="C3188" s="16" t="s">
        <v>2790</v>
      </c>
      <c r="D3188" s="17" t="s">
        <v>2791</v>
      </c>
      <c r="E3188" s="17" t="s">
        <v>4165</v>
      </c>
      <c r="F3188" s="16" t="s">
        <v>2792</v>
      </c>
      <c r="G3188" s="16" t="s">
        <v>2793</v>
      </c>
      <c r="H3188" s="16" t="s">
        <v>2794</v>
      </c>
      <c r="I3188" s="16" t="s">
        <v>4160</v>
      </c>
      <c r="J3188" s="40">
        <v>0.13</v>
      </c>
      <c r="K3188" s="16">
        <v>684.84</v>
      </c>
      <c r="M3188" s="15" t="s">
        <v>54</v>
      </c>
      <c r="N3188" s="19">
        <v>45708.4061111111</v>
      </c>
      <c r="P3188" s="20" t="s">
        <v>4256</v>
      </c>
      <c r="Q3188" s="20" t="s">
        <v>4257</v>
      </c>
      <c r="R3188" s="20" t="s">
        <v>4258</v>
      </c>
    </row>
    <row r="3189" spans="1:18" x14ac:dyDescent="0.3">
      <c r="A3189" s="15" t="str">
        <f>VLOOKUP(C3189,销售员!A:D,3,0)</f>
        <v>晋蒙宁</v>
      </c>
      <c r="B3189" s="15">
        <v>822320</v>
      </c>
      <c r="C3189" s="16" t="s">
        <v>542</v>
      </c>
      <c r="D3189" s="17" t="s">
        <v>3398</v>
      </c>
      <c r="E3189" s="17" t="s">
        <v>4165</v>
      </c>
      <c r="F3189" s="16" t="s">
        <v>2179</v>
      </c>
      <c r="G3189" s="16" t="s">
        <v>3399</v>
      </c>
      <c r="H3189" s="16" t="s">
        <v>3400</v>
      </c>
      <c r="I3189" s="16" t="s">
        <v>4158</v>
      </c>
      <c r="J3189" s="40">
        <v>0.13</v>
      </c>
      <c r="K3189" s="16">
        <v>259076.14</v>
      </c>
      <c r="L3189" s="18">
        <v>289687.65999999997</v>
      </c>
      <c r="M3189" s="15" t="s">
        <v>127</v>
      </c>
      <c r="N3189" s="19">
        <v>45708.413506944402</v>
      </c>
      <c r="P3189" s="20" t="s">
        <v>4261</v>
      </c>
      <c r="Q3189" s="20" t="s">
        <v>4266</v>
      </c>
      <c r="R3189" s="20" t="s">
        <v>4296</v>
      </c>
    </row>
    <row r="3190" spans="1:18" x14ac:dyDescent="0.3">
      <c r="A3190" s="15" t="str">
        <f>VLOOKUP(C3190,销售员!A:D,3,0)</f>
        <v>晋蒙宁</v>
      </c>
      <c r="B3190" s="15">
        <v>822320</v>
      </c>
      <c r="C3190" s="16" t="s">
        <v>542</v>
      </c>
      <c r="D3190" s="17" t="s">
        <v>3398</v>
      </c>
      <c r="E3190" s="17" t="s">
        <v>4165</v>
      </c>
      <c r="F3190" s="16" t="s">
        <v>2179</v>
      </c>
      <c r="G3190" s="16" t="s">
        <v>3399</v>
      </c>
      <c r="H3190" s="16" t="s">
        <v>3400</v>
      </c>
      <c r="I3190" s="16" t="s">
        <v>4159</v>
      </c>
      <c r="J3190" s="40">
        <v>0.13</v>
      </c>
      <c r="K3190" s="16">
        <v>11469.42</v>
      </c>
      <c r="M3190" s="15" t="s">
        <v>127</v>
      </c>
      <c r="N3190" s="19">
        <v>45708.413506944402</v>
      </c>
      <c r="P3190" s="20" t="s">
        <v>4261</v>
      </c>
      <c r="Q3190" s="20" t="s">
        <v>4266</v>
      </c>
      <c r="R3190" s="20" t="s">
        <v>4296</v>
      </c>
    </row>
    <row r="3191" spans="1:18" x14ac:dyDescent="0.3">
      <c r="A3191" s="15" t="str">
        <f>VLOOKUP(C3191,销售员!A:D,3,0)</f>
        <v>晋蒙宁</v>
      </c>
      <c r="B3191" s="15">
        <v>822320</v>
      </c>
      <c r="C3191" s="16" t="s">
        <v>542</v>
      </c>
      <c r="D3191" s="17" t="s">
        <v>3398</v>
      </c>
      <c r="E3191" s="17" t="s">
        <v>4165</v>
      </c>
      <c r="F3191" s="16" t="s">
        <v>2179</v>
      </c>
      <c r="G3191" s="16" t="s">
        <v>3399</v>
      </c>
      <c r="H3191" s="16" t="s">
        <v>3400</v>
      </c>
      <c r="I3191" s="16" t="s">
        <v>4161</v>
      </c>
      <c r="J3191" s="40">
        <v>0.13</v>
      </c>
      <c r="K3191" s="16">
        <v>1986.18</v>
      </c>
      <c r="M3191" s="15" t="s">
        <v>127</v>
      </c>
      <c r="N3191" s="19">
        <v>45708.413506944402</v>
      </c>
      <c r="P3191" s="20" t="s">
        <v>4261</v>
      </c>
      <c r="Q3191" s="20" t="s">
        <v>4266</v>
      </c>
      <c r="R3191" s="20" t="s">
        <v>4296</v>
      </c>
    </row>
    <row r="3192" spans="1:18" x14ac:dyDescent="0.3">
      <c r="A3192" s="15" t="str">
        <f>VLOOKUP(C3192,销售员!A:D,3,0)</f>
        <v>晋蒙宁</v>
      </c>
      <c r="B3192" s="15">
        <v>822320</v>
      </c>
      <c r="C3192" s="16" t="s">
        <v>542</v>
      </c>
      <c r="D3192" s="17" t="s">
        <v>3398</v>
      </c>
      <c r="E3192" s="17" t="s">
        <v>4165</v>
      </c>
      <c r="F3192" s="16" t="s">
        <v>2179</v>
      </c>
      <c r="G3192" s="16" t="s">
        <v>3399</v>
      </c>
      <c r="H3192" s="16" t="s">
        <v>3400</v>
      </c>
      <c r="I3192" s="16" t="s">
        <v>4160</v>
      </c>
      <c r="J3192" s="40">
        <v>0.13</v>
      </c>
      <c r="K3192" s="16">
        <v>4119.9799999999996</v>
      </c>
      <c r="M3192" s="15" t="s">
        <v>127</v>
      </c>
      <c r="N3192" s="19">
        <v>45708.413506944402</v>
      </c>
      <c r="P3192" s="20" t="s">
        <v>4261</v>
      </c>
      <c r="Q3192" s="20" t="s">
        <v>4266</v>
      </c>
      <c r="R3192" s="20" t="s">
        <v>4296</v>
      </c>
    </row>
    <row r="3193" spans="1:18" x14ac:dyDescent="0.3">
      <c r="A3193" s="15" t="str">
        <f>VLOOKUP(C3193,销售员!A:D,3,0)</f>
        <v>陕豫鲁</v>
      </c>
      <c r="B3193" s="15">
        <v>822434</v>
      </c>
      <c r="C3193" s="16" t="s">
        <v>140</v>
      </c>
      <c r="D3193" s="17" t="s">
        <v>3404</v>
      </c>
      <c r="E3193" s="17" t="s">
        <v>4165</v>
      </c>
      <c r="F3193" s="16" t="s">
        <v>142</v>
      </c>
      <c r="G3193" s="16" t="s">
        <v>3405</v>
      </c>
      <c r="H3193" s="16" t="s">
        <v>3406</v>
      </c>
      <c r="I3193" s="16" t="s">
        <v>4158</v>
      </c>
      <c r="J3193" s="40">
        <v>0.13</v>
      </c>
      <c r="K3193" s="16">
        <v>462505.26</v>
      </c>
      <c r="L3193" s="18">
        <v>495350.7</v>
      </c>
      <c r="M3193" s="15" t="s">
        <v>105</v>
      </c>
      <c r="N3193" s="19">
        <v>45708.471863425897</v>
      </c>
      <c r="P3193" s="20" t="s">
        <v>4261</v>
      </c>
      <c r="Q3193" s="20" t="s">
        <v>4269</v>
      </c>
      <c r="R3193" s="20" t="s">
        <v>4270</v>
      </c>
    </row>
    <row r="3194" spans="1:18" x14ac:dyDescent="0.3">
      <c r="A3194" s="15" t="str">
        <f>VLOOKUP(C3194,销售员!A:D,3,0)</f>
        <v>陕豫鲁</v>
      </c>
      <c r="B3194" s="15">
        <v>822434</v>
      </c>
      <c r="C3194" s="16" t="s">
        <v>140</v>
      </c>
      <c r="D3194" s="17" t="s">
        <v>3404</v>
      </c>
      <c r="E3194" s="17" t="s">
        <v>4165</v>
      </c>
      <c r="F3194" s="16" t="s">
        <v>142</v>
      </c>
      <c r="G3194" s="16" t="s">
        <v>3405</v>
      </c>
      <c r="H3194" s="16" t="s">
        <v>3406</v>
      </c>
      <c r="I3194" s="16" t="s">
        <v>4159</v>
      </c>
      <c r="J3194" s="40">
        <v>0.13</v>
      </c>
      <c r="K3194" s="16">
        <v>4685.97</v>
      </c>
      <c r="M3194" s="15" t="s">
        <v>105</v>
      </c>
      <c r="N3194" s="19">
        <v>45708.471863425897</v>
      </c>
      <c r="P3194" s="20" t="s">
        <v>4261</v>
      </c>
      <c r="Q3194" s="20" t="s">
        <v>4269</v>
      </c>
      <c r="R3194" s="20" t="s">
        <v>4270</v>
      </c>
    </row>
    <row r="3195" spans="1:18" x14ac:dyDescent="0.3">
      <c r="A3195" s="15" t="str">
        <f>VLOOKUP(C3195,销售员!A:D,3,0)</f>
        <v>陕豫鲁</v>
      </c>
      <c r="B3195" s="15">
        <v>822434</v>
      </c>
      <c r="C3195" s="16" t="s">
        <v>140</v>
      </c>
      <c r="D3195" s="17" t="s">
        <v>3404</v>
      </c>
      <c r="E3195" s="17" t="s">
        <v>4165</v>
      </c>
      <c r="F3195" s="16" t="s">
        <v>142</v>
      </c>
      <c r="G3195" s="16" t="s">
        <v>3405</v>
      </c>
      <c r="H3195" s="16" t="s">
        <v>3406</v>
      </c>
      <c r="I3195" s="16" t="s">
        <v>4161</v>
      </c>
      <c r="J3195" s="40">
        <v>0.13</v>
      </c>
      <c r="K3195" s="16">
        <v>6184.44</v>
      </c>
      <c r="M3195" s="15" t="s">
        <v>105</v>
      </c>
      <c r="N3195" s="19">
        <v>45708.471863425897</v>
      </c>
      <c r="P3195" s="20" t="s">
        <v>4261</v>
      </c>
      <c r="Q3195" s="20" t="s">
        <v>4269</v>
      </c>
      <c r="R3195" s="20" t="s">
        <v>4270</v>
      </c>
    </row>
    <row r="3196" spans="1:18" x14ac:dyDescent="0.3">
      <c r="A3196" s="15" t="str">
        <f>VLOOKUP(C3196,销售员!A:D,3,0)</f>
        <v>陕豫鲁</v>
      </c>
      <c r="B3196" s="15">
        <v>822434</v>
      </c>
      <c r="C3196" s="16" t="s">
        <v>140</v>
      </c>
      <c r="D3196" s="17" t="s">
        <v>3404</v>
      </c>
      <c r="E3196" s="17" t="s">
        <v>4165</v>
      </c>
      <c r="F3196" s="16" t="s">
        <v>142</v>
      </c>
      <c r="G3196" s="16" t="s">
        <v>3405</v>
      </c>
      <c r="H3196" s="16" t="s">
        <v>3406</v>
      </c>
      <c r="I3196" s="16" t="s">
        <v>4160</v>
      </c>
      <c r="J3196" s="40">
        <v>0.13</v>
      </c>
      <c r="K3196" s="16">
        <v>7114.52</v>
      </c>
      <c r="M3196" s="15" t="s">
        <v>105</v>
      </c>
      <c r="N3196" s="19">
        <v>45708.471863425897</v>
      </c>
      <c r="P3196" s="20" t="s">
        <v>4261</v>
      </c>
      <c r="Q3196" s="20" t="s">
        <v>4269</v>
      </c>
      <c r="R3196" s="20" t="s">
        <v>4270</v>
      </c>
    </row>
    <row r="3197" spans="1:18" x14ac:dyDescent="0.3">
      <c r="A3197" s="15" t="str">
        <f>VLOOKUP(C3197,销售员!A:D,3,0)</f>
        <v>陕豫鲁</v>
      </c>
      <c r="B3197" s="15">
        <v>822437</v>
      </c>
      <c r="C3197" s="16" t="s">
        <v>140</v>
      </c>
      <c r="D3197" s="17" t="s">
        <v>3408</v>
      </c>
      <c r="E3197" s="17" t="s">
        <v>4165</v>
      </c>
      <c r="F3197" s="16" t="s">
        <v>142</v>
      </c>
      <c r="G3197" s="16" t="s">
        <v>3409</v>
      </c>
      <c r="H3197" s="16" t="s">
        <v>3410</v>
      </c>
      <c r="I3197" s="16" t="s">
        <v>4158</v>
      </c>
      <c r="J3197" s="40">
        <v>0.13</v>
      </c>
      <c r="K3197" s="16">
        <v>436068</v>
      </c>
      <c r="L3197" s="18">
        <v>456400</v>
      </c>
      <c r="M3197" s="15" t="s">
        <v>105</v>
      </c>
      <c r="N3197" s="19">
        <v>45708.473703703698</v>
      </c>
      <c r="P3197" s="20" t="s">
        <v>4261</v>
      </c>
      <c r="Q3197" s="20" t="s">
        <v>4269</v>
      </c>
      <c r="R3197" s="20" t="s">
        <v>4270</v>
      </c>
    </row>
    <row r="3198" spans="1:18" x14ac:dyDescent="0.3">
      <c r="A3198" s="15" t="str">
        <f>VLOOKUP(C3198,销售员!A:D,3,0)</f>
        <v>陕豫鲁</v>
      </c>
      <c r="B3198" s="15">
        <v>822437</v>
      </c>
      <c r="C3198" s="16" t="s">
        <v>140</v>
      </c>
      <c r="D3198" s="17" t="s">
        <v>3408</v>
      </c>
      <c r="E3198" s="17" t="s">
        <v>4165</v>
      </c>
      <c r="F3198" s="16" t="s">
        <v>142</v>
      </c>
      <c r="G3198" s="16" t="s">
        <v>3409</v>
      </c>
      <c r="H3198" s="16" t="s">
        <v>3410</v>
      </c>
      <c r="I3198" s="16" t="s">
        <v>4159</v>
      </c>
      <c r="J3198" s="40">
        <v>0.13</v>
      </c>
      <c r="K3198" s="16">
        <v>0</v>
      </c>
      <c r="M3198" s="15" t="s">
        <v>105</v>
      </c>
      <c r="N3198" s="19">
        <v>45708.473703703698</v>
      </c>
      <c r="P3198" s="20" t="s">
        <v>4261</v>
      </c>
      <c r="Q3198" s="20" t="s">
        <v>4269</v>
      </c>
      <c r="R3198" s="20" t="s">
        <v>4270</v>
      </c>
    </row>
    <row r="3199" spans="1:18" x14ac:dyDescent="0.3">
      <c r="A3199" s="15" t="str">
        <f>VLOOKUP(C3199,销售员!A:D,3,0)</f>
        <v>陕豫鲁</v>
      </c>
      <c r="B3199" s="15">
        <v>822437</v>
      </c>
      <c r="C3199" s="16" t="s">
        <v>140</v>
      </c>
      <c r="D3199" s="17" t="s">
        <v>3408</v>
      </c>
      <c r="E3199" s="17" t="s">
        <v>4165</v>
      </c>
      <c r="F3199" s="16" t="s">
        <v>142</v>
      </c>
      <c r="G3199" s="16" t="s">
        <v>3409</v>
      </c>
      <c r="H3199" s="16" t="s">
        <v>3410</v>
      </c>
      <c r="I3199" s="16" t="s">
        <v>4161</v>
      </c>
      <c r="J3199" s="40">
        <v>0.13</v>
      </c>
      <c r="K3199" s="16">
        <v>0</v>
      </c>
      <c r="M3199" s="15" t="s">
        <v>105</v>
      </c>
      <c r="N3199" s="19">
        <v>45708.473703703698</v>
      </c>
      <c r="P3199" s="20" t="s">
        <v>4261</v>
      </c>
      <c r="Q3199" s="20" t="s">
        <v>4269</v>
      </c>
      <c r="R3199" s="20" t="s">
        <v>4270</v>
      </c>
    </row>
    <row r="3200" spans="1:18" x14ac:dyDescent="0.3">
      <c r="A3200" s="15" t="str">
        <f>VLOOKUP(C3200,销售员!A:D,3,0)</f>
        <v>陕豫鲁</v>
      </c>
      <c r="B3200" s="15">
        <v>822437</v>
      </c>
      <c r="C3200" s="16" t="s">
        <v>140</v>
      </c>
      <c r="D3200" s="17" t="s">
        <v>3408</v>
      </c>
      <c r="E3200" s="17" t="s">
        <v>4165</v>
      </c>
      <c r="F3200" s="16" t="s">
        <v>142</v>
      </c>
      <c r="G3200" s="16" t="s">
        <v>3409</v>
      </c>
      <c r="H3200" s="16" t="s">
        <v>3410</v>
      </c>
      <c r="I3200" s="16" t="s">
        <v>4160</v>
      </c>
      <c r="J3200" s="40">
        <v>0.13</v>
      </c>
      <c r="K3200" s="16">
        <v>6640</v>
      </c>
      <c r="M3200" s="15" t="s">
        <v>105</v>
      </c>
      <c r="N3200" s="19">
        <v>45708.473703703698</v>
      </c>
      <c r="P3200" s="20" t="s">
        <v>4261</v>
      </c>
      <c r="Q3200" s="20" t="s">
        <v>4269</v>
      </c>
      <c r="R3200" s="20" t="s">
        <v>4270</v>
      </c>
    </row>
    <row r="3201" spans="1:18" x14ac:dyDescent="0.3">
      <c r="A3201" s="15" t="str">
        <f>VLOOKUP(C3201,销售员!A:D,3,0)</f>
        <v>晋蒙宁</v>
      </c>
      <c r="B3201" s="15">
        <v>822457</v>
      </c>
      <c r="C3201" s="16" t="s">
        <v>542</v>
      </c>
      <c r="D3201" s="17" t="s">
        <v>3411</v>
      </c>
      <c r="E3201" s="17" t="s">
        <v>4165</v>
      </c>
      <c r="F3201" s="16" t="s">
        <v>920</v>
      </c>
      <c r="G3201" s="16" t="s">
        <v>3412</v>
      </c>
      <c r="H3201" s="16" t="s">
        <v>3413</v>
      </c>
      <c r="I3201" s="16" t="s">
        <v>4166</v>
      </c>
      <c r="J3201" s="40">
        <v>0.13</v>
      </c>
      <c r="K3201" s="16">
        <v>8161.44</v>
      </c>
      <c r="L3201" s="18">
        <v>8790.4</v>
      </c>
      <c r="M3201" s="15" t="s">
        <v>127</v>
      </c>
      <c r="N3201" s="19">
        <v>45708.481064814798</v>
      </c>
      <c r="P3201" s="20" t="s">
        <v>4261</v>
      </c>
      <c r="Q3201" s="20" t="s">
        <v>4266</v>
      </c>
      <c r="R3201" s="20" t="s">
        <v>4296</v>
      </c>
    </row>
    <row r="3202" spans="1:18" x14ac:dyDescent="0.3">
      <c r="A3202" s="15" t="str">
        <f>VLOOKUP(C3202,销售员!A:D,3,0)</f>
        <v>晋蒙宁</v>
      </c>
      <c r="B3202" s="15">
        <v>822457</v>
      </c>
      <c r="C3202" s="16" t="s">
        <v>542</v>
      </c>
      <c r="D3202" s="17" t="s">
        <v>3411</v>
      </c>
      <c r="E3202" s="17" t="s">
        <v>4165</v>
      </c>
      <c r="F3202" s="16" t="s">
        <v>920</v>
      </c>
      <c r="G3202" s="16" t="s">
        <v>3412</v>
      </c>
      <c r="H3202" s="16" t="s">
        <v>3413</v>
      </c>
      <c r="I3202" s="16" t="s">
        <v>4167</v>
      </c>
      <c r="J3202" s="40">
        <v>0.13</v>
      </c>
      <c r="K3202" s="16">
        <v>0</v>
      </c>
      <c r="M3202" s="15" t="s">
        <v>127</v>
      </c>
      <c r="N3202" s="19">
        <v>45708.481064814798</v>
      </c>
      <c r="P3202" s="20" t="s">
        <v>4261</v>
      </c>
      <c r="Q3202" s="20" t="s">
        <v>4266</v>
      </c>
      <c r="R3202" s="20" t="s">
        <v>4296</v>
      </c>
    </row>
    <row r="3203" spans="1:18" x14ac:dyDescent="0.3">
      <c r="A3203" s="15" t="str">
        <f>VLOOKUP(C3203,销售员!A:D,3,0)</f>
        <v>晋蒙宁</v>
      </c>
      <c r="B3203" s="15">
        <v>822457</v>
      </c>
      <c r="C3203" s="16" t="s">
        <v>542</v>
      </c>
      <c r="D3203" s="17" t="s">
        <v>3411</v>
      </c>
      <c r="E3203" s="17" t="s">
        <v>4165</v>
      </c>
      <c r="F3203" s="16" t="s">
        <v>920</v>
      </c>
      <c r="G3203" s="16" t="s">
        <v>3412</v>
      </c>
      <c r="H3203" s="16" t="s">
        <v>3413</v>
      </c>
      <c r="I3203" s="16" t="s">
        <v>4161</v>
      </c>
      <c r="J3203" s="40">
        <v>0.13</v>
      </c>
      <c r="K3203" s="16">
        <v>106.09872</v>
      </c>
      <c r="M3203" s="15" t="s">
        <v>127</v>
      </c>
      <c r="N3203" s="19">
        <v>45708.481064814798</v>
      </c>
      <c r="P3203" s="20" t="s">
        <v>4261</v>
      </c>
      <c r="Q3203" s="20" t="s">
        <v>4266</v>
      </c>
      <c r="R3203" s="20" t="s">
        <v>4296</v>
      </c>
    </row>
    <row r="3204" spans="1:18" x14ac:dyDescent="0.3">
      <c r="A3204" s="15" t="str">
        <f>VLOOKUP(C3204,销售员!A:D,3,0)</f>
        <v>晋蒙宁</v>
      </c>
      <c r="B3204" s="15">
        <v>822457</v>
      </c>
      <c r="C3204" s="16" t="s">
        <v>542</v>
      </c>
      <c r="D3204" s="17" t="s">
        <v>3411</v>
      </c>
      <c r="E3204" s="17" t="s">
        <v>4165</v>
      </c>
      <c r="F3204" s="16" t="s">
        <v>920</v>
      </c>
      <c r="G3204" s="16" t="s">
        <v>3412</v>
      </c>
      <c r="H3204" s="16" t="s">
        <v>3413</v>
      </c>
      <c r="I3204" s="16" t="s">
        <v>4160</v>
      </c>
      <c r="J3204" s="40">
        <v>0.13</v>
      </c>
      <c r="K3204" s="16">
        <v>122.4216</v>
      </c>
      <c r="M3204" s="15" t="s">
        <v>127</v>
      </c>
      <c r="N3204" s="19">
        <v>45708.481064814798</v>
      </c>
      <c r="P3204" s="20" t="s">
        <v>4261</v>
      </c>
      <c r="Q3204" s="20" t="s">
        <v>4266</v>
      </c>
      <c r="R3204" s="20" t="s">
        <v>4296</v>
      </c>
    </row>
    <row r="3205" spans="1:18" x14ac:dyDescent="0.3">
      <c r="A3205" s="15" t="str">
        <f>VLOOKUP(C3205,销售员!A:D,3,0)</f>
        <v>新甘青</v>
      </c>
      <c r="B3205" s="15">
        <v>822451</v>
      </c>
      <c r="C3205" s="16" t="s">
        <v>193</v>
      </c>
      <c r="D3205" s="17" t="s">
        <v>3415</v>
      </c>
      <c r="E3205" s="17" t="s">
        <v>4165</v>
      </c>
      <c r="F3205" s="16" t="s">
        <v>3416</v>
      </c>
      <c r="G3205" s="16" t="s">
        <v>3417</v>
      </c>
      <c r="H3205" s="16" t="s">
        <v>3418</v>
      </c>
      <c r="I3205" s="16" t="s">
        <v>4158</v>
      </c>
      <c r="J3205" s="40">
        <v>0.13</v>
      </c>
      <c r="K3205" s="16">
        <v>106056.84</v>
      </c>
      <c r="L3205" s="18">
        <v>119977.77</v>
      </c>
      <c r="M3205" s="15" t="s">
        <v>105</v>
      </c>
      <c r="N3205" s="19">
        <v>45708.483171296299</v>
      </c>
      <c r="P3205" s="20" t="s">
        <v>4261</v>
      </c>
      <c r="Q3205" s="20" t="s">
        <v>4262</v>
      </c>
      <c r="R3205" s="20" t="s">
        <v>4279</v>
      </c>
    </row>
    <row r="3206" spans="1:18" x14ac:dyDescent="0.3">
      <c r="A3206" s="15" t="str">
        <f>VLOOKUP(C3206,销售员!A:D,3,0)</f>
        <v>新甘青</v>
      </c>
      <c r="B3206" s="15">
        <v>822451</v>
      </c>
      <c r="C3206" s="16" t="s">
        <v>193</v>
      </c>
      <c r="D3206" s="17" t="s">
        <v>3415</v>
      </c>
      <c r="E3206" s="17" t="s">
        <v>4165</v>
      </c>
      <c r="F3206" s="16" t="s">
        <v>3416</v>
      </c>
      <c r="G3206" s="16" t="s">
        <v>3417</v>
      </c>
      <c r="H3206" s="16" t="s">
        <v>3418</v>
      </c>
      <c r="I3206" s="16" t="s">
        <v>4159</v>
      </c>
      <c r="J3206" s="40">
        <v>0.13</v>
      </c>
      <c r="K3206" s="16">
        <v>7147.66</v>
      </c>
      <c r="M3206" s="15" t="s">
        <v>105</v>
      </c>
      <c r="N3206" s="19">
        <v>45708.483171296299</v>
      </c>
      <c r="P3206" s="20" t="s">
        <v>4261</v>
      </c>
      <c r="Q3206" s="20" t="s">
        <v>4262</v>
      </c>
      <c r="R3206" s="20" t="s">
        <v>4279</v>
      </c>
    </row>
    <row r="3207" spans="1:18" x14ac:dyDescent="0.3">
      <c r="A3207" s="15" t="str">
        <f>VLOOKUP(C3207,销售员!A:D,3,0)</f>
        <v>新甘青</v>
      </c>
      <c r="B3207" s="15">
        <v>822451</v>
      </c>
      <c r="C3207" s="16" t="s">
        <v>193</v>
      </c>
      <c r="D3207" s="17" t="s">
        <v>3415</v>
      </c>
      <c r="E3207" s="17" t="s">
        <v>4165</v>
      </c>
      <c r="F3207" s="16" t="s">
        <v>3416</v>
      </c>
      <c r="G3207" s="16" t="s">
        <v>3417</v>
      </c>
      <c r="H3207" s="16" t="s">
        <v>3418</v>
      </c>
      <c r="I3207" s="16" t="s">
        <v>4161</v>
      </c>
      <c r="J3207" s="40">
        <v>0.13</v>
      </c>
      <c r="K3207" s="16">
        <v>1359.9</v>
      </c>
      <c r="M3207" s="15" t="s">
        <v>105</v>
      </c>
      <c r="N3207" s="19">
        <v>45708.483171296299</v>
      </c>
      <c r="P3207" s="20" t="s">
        <v>4261</v>
      </c>
      <c r="Q3207" s="20" t="s">
        <v>4262</v>
      </c>
      <c r="R3207" s="20" t="s">
        <v>4279</v>
      </c>
    </row>
    <row r="3208" spans="1:18" x14ac:dyDescent="0.3">
      <c r="A3208" s="15" t="str">
        <f>VLOOKUP(C3208,销售员!A:D,3,0)</f>
        <v>新甘青</v>
      </c>
      <c r="B3208" s="15">
        <v>822451</v>
      </c>
      <c r="C3208" s="16" t="s">
        <v>193</v>
      </c>
      <c r="D3208" s="17" t="s">
        <v>3415</v>
      </c>
      <c r="E3208" s="17" t="s">
        <v>4165</v>
      </c>
      <c r="F3208" s="16" t="s">
        <v>3416</v>
      </c>
      <c r="G3208" s="16" t="s">
        <v>3417</v>
      </c>
      <c r="H3208" s="16" t="s">
        <v>3418</v>
      </c>
      <c r="I3208" s="16" t="s">
        <v>4160</v>
      </c>
      <c r="J3208" s="40">
        <v>0.13</v>
      </c>
      <c r="K3208" s="16">
        <v>1722.75</v>
      </c>
      <c r="M3208" s="15" t="s">
        <v>105</v>
      </c>
      <c r="N3208" s="19">
        <v>45708.483171296299</v>
      </c>
      <c r="P3208" s="20" t="s">
        <v>4261</v>
      </c>
      <c r="Q3208" s="20" t="s">
        <v>4262</v>
      </c>
      <c r="R3208" s="20" t="s">
        <v>4279</v>
      </c>
    </row>
    <row r="3209" spans="1:18" x14ac:dyDescent="0.3">
      <c r="A3209" s="15" t="str">
        <f>VLOOKUP(C3209,销售员!A:D,3,0)</f>
        <v>苏皖</v>
      </c>
      <c r="B3209" s="15">
        <v>822428</v>
      </c>
      <c r="C3209" s="16" t="s">
        <v>2172</v>
      </c>
      <c r="D3209" s="17" t="s">
        <v>3420</v>
      </c>
      <c r="E3209" s="17" t="s">
        <v>4165</v>
      </c>
      <c r="F3209" s="16" t="s">
        <v>3421</v>
      </c>
      <c r="G3209" s="16" t="s">
        <v>3422</v>
      </c>
      <c r="H3209" s="16" t="s">
        <v>3423</v>
      </c>
      <c r="I3209" s="16" t="s">
        <v>4158</v>
      </c>
      <c r="J3209" s="40">
        <v>0.13</v>
      </c>
      <c r="K3209" s="16">
        <v>28220291.390000001</v>
      </c>
      <c r="L3209" s="18">
        <v>32106086.23</v>
      </c>
      <c r="M3209" s="15" t="s">
        <v>83</v>
      </c>
      <c r="N3209" s="19">
        <v>45708.587002314802</v>
      </c>
      <c r="P3209" s="20" t="s">
        <v>4256</v>
      </c>
      <c r="Q3209" s="20" t="s">
        <v>4282</v>
      </c>
      <c r="R3209" s="20" t="s">
        <v>4286</v>
      </c>
    </row>
    <row r="3210" spans="1:18" x14ac:dyDescent="0.3">
      <c r="A3210" s="15" t="str">
        <f>VLOOKUP(C3210,销售员!A:D,3,0)</f>
        <v>苏皖</v>
      </c>
      <c r="B3210" s="15">
        <v>822428</v>
      </c>
      <c r="C3210" s="16" t="s">
        <v>2172</v>
      </c>
      <c r="D3210" s="17" t="s">
        <v>3420</v>
      </c>
      <c r="E3210" s="17" t="s">
        <v>4165</v>
      </c>
      <c r="F3210" s="16" t="s">
        <v>3421</v>
      </c>
      <c r="G3210" s="16" t="s">
        <v>3422</v>
      </c>
      <c r="H3210" s="16" t="s">
        <v>3423</v>
      </c>
      <c r="I3210" s="16" t="s">
        <v>4159</v>
      </c>
      <c r="J3210" s="40">
        <v>0.13</v>
      </c>
      <c r="K3210" s="16">
        <v>2076998.13</v>
      </c>
      <c r="M3210" s="15" t="s">
        <v>83</v>
      </c>
      <c r="N3210" s="19">
        <v>45708.587002314802</v>
      </c>
      <c r="P3210" s="20" t="s">
        <v>4256</v>
      </c>
      <c r="Q3210" s="20" t="s">
        <v>4282</v>
      </c>
      <c r="R3210" s="20" t="s">
        <v>4286</v>
      </c>
    </row>
    <row r="3211" spans="1:18" x14ac:dyDescent="0.3">
      <c r="A3211" s="15" t="str">
        <f>VLOOKUP(C3211,销售员!A:D,3,0)</f>
        <v>苏皖</v>
      </c>
      <c r="B3211" s="15">
        <v>822428</v>
      </c>
      <c r="C3211" s="16" t="s">
        <v>2172</v>
      </c>
      <c r="D3211" s="17" t="s">
        <v>3420</v>
      </c>
      <c r="E3211" s="17" t="s">
        <v>4165</v>
      </c>
      <c r="F3211" s="16" t="s">
        <v>3421</v>
      </c>
      <c r="G3211" s="16" t="s">
        <v>3422</v>
      </c>
      <c r="H3211" s="16" t="s">
        <v>3423</v>
      </c>
      <c r="I3211" s="16" t="s">
        <v>4161</v>
      </c>
      <c r="J3211" s="40">
        <v>0.13</v>
      </c>
      <c r="K3211" s="16">
        <v>371507.84</v>
      </c>
      <c r="M3211" s="15" t="s">
        <v>83</v>
      </c>
      <c r="N3211" s="19">
        <v>45708.587002314802</v>
      </c>
      <c r="P3211" s="20" t="s">
        <v>4256</v>
      </c>
      <c r="Q3211" s="20" t="s">
        <v>4282</v>
      </c>
      <c r="R3211" s="20" t="s">
        <v>4286</v>
      </c>
    </row>
    <row r="3212" spans="1:18" x14ac:dyDescent="0.3">
      <c r="A3212" s="15" t="str">
        <f>VLOOKUP(C3212,销售员!A:D,3,0)</f>
        <v>苏皖</v>
      </c>
      <c r="B3212" s="15">
        <v>822428</v>
      </c>
      <c r="C3212" s="16" t="s">
        <v>2172</v>
      </c>
      <c r="D3212" s="17" t="s">
        <v>3420</v>
      </c>
      <c r="E3212" s="17" t="s">
        <v>4165</v>
      </c>
      <c r="F3212" s="16" t="s">
        <v>3421</v>
      </c>
      <c r="G3212" s="16" t="s">
        <v>3422</v>
      </c>
      <c r="H3212" s="16" t="s">
        <v>3423</v>
      </c>
      <c r="I3212" s="16" t="s">
        <v>4160</v>
      </c>
      <c r="J3212" s="40">
        <v>0.13</v>
      </c>
      <c r="K3212" s="16">
        <v>0</v>
      </c>
      <c r="M3212" s="15" t="s">
        <v>83</v>
      </c>
      <c r="N3212" s="19">
        <v>45708.587002314802</v>
      </c>
      <c r="P3212" s="20" t="s">
        <v>4256</v>
      </c>
      <c r="Q3212" s="20" t="s">
        <v>4282</v>
      </c>
      <c r="R3212" s="20" t="s">
        <v>4286</v>
      </c>
    </row>
    <row r="3213" spans="1:18" x14ac:dyDescent="0.3">
      <c r="A3213" s="15" t="str">
        <f>VLOOKUP(C3213,销售员!A:D,3,0)</f>
        <v>鄂赣</v>
      </c>
      <c r="B3213" s="15">
        <v>822394</v>
      </c>
      <c r="C3213" s="16" t="s">
        <v>670</v>
      </c>
      <c r="D3213" s="17" t="s">
        <v>3427</v>
      </c>
      <c r="E3213" s="17" t="s">
        <v>4165</v>
      </c>
      <c r="F3213" s="16" t="s">
        <v>3186</v>
      </c>
      <c r="G3213" s="16" t="s">
        <v>3428</v>
      </c>
      <c r="H3213" s="16" t="s">
        <v>3429</v>
      </c>
      <c r="I3213" s="16" t="s">
        <v>4166</v>
      </c>
      <c r="J3213" s="40">
        <v>0.13</v>
      </c>
      <c r="K3213" s="16">
        <v>87272.7</v>
      </c>
      <c r="L3213" s="18">
        <v>102547.12</v>
      </c>
      <c r="M3213" s="15" t="s">
        <v>1262</v>
      </c>
      <c r="N3213" s="19">
        <v>45708.589502314797</v>
      </c>
      <c r="P3213" s="20" t="s">
        <v>4256</v>
      </c>
      <c r="Q3213" s="20" t="s">
        <v>4246</v>
      </c>
      <c r="R3213" s="20" t="s">
        <v>4265</v>
      </c>
    </row>
    <row r="3214" spans="1:18" x14ac:dyDescent="0.3">
      <c r="A3214" s="15" t="str">
        <f>VLOOKUP(C3214,销售员!A:D,3,0)</f>
        <v>鄂赣</v>
      </c>
      <c r="B3214" s="15">
        <v>822394</v>
      </c>
      <c r="C3214" s="16" t="s">
        <v>670</v>
      </c>
      <c r="D3214" s="17" t="s">
        <v>3427</v>
      </c>
      <c r="E3214" s="17" t="s">
        <v>4165</v>
      </c>
      <c r="F3214" s="16" t="s">
        <v>3186</v>
      </c>
      <c r="G3214" s="16" t="s">
        <v>3428</v>
      </c>
      <c r="H3214" s="16" t="s">
        <v>3429</v>
      </c>
      <c r="I3214" s="16" t="s">
        <v>4167</v>
      </c>
      <c r="J3214" s="40">
        <v>0.13</v>
      </c>
      <c r="K3214" s="16">
        <v>8353.9699999999993</v>
      </c>
      <c r="M3214" s="15" t="s">
        <v>1262</v>
      </c>
      <c r="N3214" s="19">
        <v>45708.589502314797</v>
      </c>
      <c r="P3214" s="20" t="s">
        <v>4256</v>
      </c>
      <c r="Q3214" s="20" t="s">
        <v>4246</v>
      </c>
      <c r="R3214" s="20" t="s">
        <v>4265</v>
      </c>
    </row>
    <row r="3215" spans="1:18" x14ac:dyDescent="0.3">
      <c r="A3215" s="15" t="str">
        <f>VLOOKUP(C3215,销售员!A:D,3,0)</f>
        <v>鄂赣</v>
      </c>
      <c r="B3215" s="15">
        <v>822394</v>
      </c>
      <c r="C3215" s="16" t="s">
        <v>670</v>
      </c>
      <c r="D3215" s="17" t="s">
        <v>3427</v>
      </c>
      <c r="E3215" s="17" t="s">
        <v>4165</v>
      </c>
      <c r="F3215" s="16" t="s">
        <v>3186</v>
      </c>
      <c r="G3215" s="16" t="s">
        <v>3428</v>
      </c>
      <c r="H3215" s="16" t="s">
        <v>3429</v>
      </c>
      <c r="I3215" s="16" t="s">
        <v>4161</v>
      </c>
      <c r="J3215" s="40">
        <v>0.13</v>
      </c>
      <c r="K3215" s="16">
        <v>1134.5451</v>
      </c>
      <c r="M3215" s="15" t="s">
        <v>1262</v>
      </c>
      <c r="N3215" s="19">
        <v>45708.589502314797</v>
      </c>
      <c r="P3215" s="20" t="s">
        <v>4256</v>
      </c>
      <c r="Q3215" s="20" t="s">
        <v>4246</v>
      </c>
      <c r="R3215" s="20" t="s">
        <v>4265</v>
      </c>
    </row>
    <row r="3216" spans="1:18" x14ac:dyDescent="0.3">
      <c r="A3216" s="15" t="str">
        <f>VLOOKUP(C3216,销售员!A:D,3,0)</f>
        <v>鄂赣</v>
      </c>
      <c r="B3216" s="15">
        <v>822394</v>
      </c>
      <c r="C3216" s="16" t="s">
        <v>670</v>
      </c>
      <c r="D3216" s="17" t="s">
        <v>3427</v>
      </c>
      <c r="E3216" s="17" t="s">
        <v>4165</v>
      </c>
      <c r="F3216" s="16" t="s">
        <v>3186</v>
      </c>
      <c r="G3216" s="16" t="s">
        <v>3428</v>
      </c>
      <c r="H3216" s="16" t="s">
        <v>3429</v>
      </c>
      <c r="I3216" s="16" t="s">
        <v>4160</v>
      </c>
      <c r="J3216" s="40">
        <v>0.13</v>
      </c>
      <c r="K3216" s="16">
        <v>1434.40005</v>
      </c>
      <c r="M3216" s="15" t="s">
        <v>1262</v>
      </c>
      <c r="N3216" s="19">
        <v>45708.589502314797</v>
      </c>
      <c r="P3216" s="20" t="s">
        <v>4256</v>
      </c>
      <c r="Q3216" s="20" t="s">
        <v>4246</v>
      </c>
      <c r="R3216" s="20" t="s">
        <v>4265</v>
      </c>
    </row>
    <row r="3217" spans="1:18" x14ac:dyDescent="0.3">
      <c r="A3217" s="15" t="str">
        <f>VLOOKUP(C3217,销售员!A:D,3,0)</f>
        <v>云贵川渝</v>
      </c>
      <c r="B3217" s="15">
        <v>822489</v>
      </c>
      <c r="C3217" s="16" t="s">
        <v>62</v>
      </c>
      <c r="D3217" s="17" t="s">
        <v>3433</v>
      </c>
      <c r="E3217" s="17" t="s">
        <v>4165</v>
      </c>
      <c r="F3217" s="16" t="s">
        <v>3434</v>
      </c>
      <c r="G3217" s="16" t="s">
        <v>3435</v>
      </c>
      <c r="H3217" s="16" t="s">
        <v>3436</v>
      </c>
      <c r="I3217" s="16" t="s">
        <v>4158</v>
      </c>
      <c r="J3217" s="40">
        <v>0.13</v>
      </c>
      <c r="K3217" s="16">
        <v>46538.63</v>
      </c>
      <c r="L3217" s="18">
        <v>49641.21</v>
      </c>
      <c r="M3217" s="15" t="s">
        <v>54</v>
      </c>
      <c r="N3217" s="19">
        <v>45708.601886574099</v>
      </c>
      <c r="P3217" s="20" t="s">
        <v>4256</v>
      </c>
      <c r="Q3217" s="20" t="s">
        <v>4257</v>
      </c>
      <c r="R3217" s="20" t="s">
        <v>4258</v>
      </c>
    </row>
    <row r="3218" spans="1:18" x14ac:dyDescent="0.3">
      <c r="A3218" s="15" t="str">
        <f>VLOOKUP(C3218,销售员!A:D,3,0)</f>
        <v>云贵川渝</v>
      </c>
      <c r="B3218" s="15">
        <v>822489</v>
      </c>
      <c r="C3218" s="16" t="s">
        <v>62</v>
      </c>
      <c r="D3218" s="17" t="s">
        <v>3433</v>
      </c>
      <c r="E3218" s="17" t="s">
        <v>4165</v>
      </c>
      <c r="F3218" s="16" t="s">
        <v>3434</v>
      </c>
      <c r="G3218" s="16" t="s">
        <v>3435</v>
      </c>
      <c r="H3218" s="16" t="s">
        <v>3436</v>
      </c>
      <c r="I3218" s="16" t="s">
        <v>4159</v>
      </c>
      <c r="J3218" s="40">
        <v>0.13</v>
      </c>
      <c r="K3218" s="16">
        <v>469.6</v>
      </c>
      <c r="M3218" s="15" t="s">
        <v>54</v>
      </c>
      <c r="N3218" s="19">
        <v>45708.601886574099</v>
      </c>
      <c r="P3218" s="20" t="s">
        <v>4256</v>
      </c>
      <c r="Q3218" s="20" t="s">
        <v>4257</v>
      </c>
      <c r="R3218" s="20" t="s">
        <v>4258</v>
      </c>
    </row>
    <row r="3219" spans="1:18" x14ac:dyDescent="0.3">
      <c r="A3219" s="15" t="str">
        <f>VLOOKUP(C3219,销售员!A:D,3,0)</f>
        <v>云贵川渝</v>
      </c>
      <c r="B3219" s="15">
        <v>822489</v>
      </c>
      <c r="C3219" s="16" t="s">
        <v>62</v>
      </c>
      <c r="D3219" s="17" t="s">
        <v>3433</v>
      </c>
      <c r="E3219" s="17" t="s">
        <v>4165</v>
      </c>
      <c r="F3219" s="16" t="s">
        <v>3434</v>
      </c>
      <c r="G3219" s="16" t="s">
        <v>3435</v>
      </c>
      <c r="H3219" s="16" t="s">
        <v>3436</v>
      </c>
      <c r="I3219" s="16" t="s">
        <v>4161</v>
      </c>
      <c r="J3219" s="40">
        <v>0.13</v>
      </c>
      <c r="K3219" s="16">
        <v>427.87</v>
      </c>
      <c r="M3219" s="15" t="s">
        <v>54</v>
      </c>
      <c r="N3219" s="19">
        <v>45708.601886574099</v>
      </c>
      <c r="P3219" s="20" t="s">
        <v>4256</v>
      </c>
      <c r="Q3219" s="20" t="s">
        <v>4257</v>
      </c>
      <c r="R3219" s="20" t="s">
        <v>4258</v>
      </c>
    </row>
    <row r="3220" spans="1:18" x14ac:dyDescent="0.3">
      <c r="A3220" s="15" t="str">
        <f>VLOOKUP(C3220,销售员!A:D,3,0)</f>
        <v>云贵川渝</v>
      </c>
      <c r="B3220" s="15">
        <v>822489</v>
      </c>
      <c r="C3220" s="16" t="s">
        <v>62</v>
      </c>
      <c r="D3220" s="17" t="s">
        <v>3433</v>
      </c>
      <c r="E3220" s="17" t="s">
        <v>4165</v>
      </c>
      <c r="F3220" s="16" t="s">
        <v>3434</v>
      </c>
      <c r="G3220" s="16" t="s">
        <v>3435</v>
      </c>
      <c r="H3220" s="16" t="s">
        <v>3436</v>
      </c>
      <c r="I3220" s="16" t="s">
        <v>4160</v>
      </c>
      <c r="J3220" s="40">
        <v>0.13</v>
      </c>
      <c r="K3220" s="16">
        <v>715.86</v>
      </c>
      <c r="M3220" s="15" t="s">
        <v>54</v>
      </c>
      <c r="N3220" s="19">
        <v>45708.601886574099</v>
      </c>
      <c r="P3220" s="20" t="s">
        <v>4256</v>
      </c>
      <c r="Q3220" s="20" t="s">
        <v>4257</v>
      </c>
      <c r="R3220" s="20" t="s">
        <v>4258</v>
      </c>
    </row>
    <row r="3221" spans="1:18" x14ac:dyDescent="0.3">
      <c r="A3221" s="15" t="str">
        <f>VLOOKUP(C3221,销售员!A:D,3,0)</f>
        <v>陕豫鲁</v>
      </c>
      <c r="B3221" s="15">
        <v>822450</v>
      </c>
      <c r="C3221" s="16" t="s">
        <v>140</v>
      </c>
      <c r="D3221" s="17" t="s">
        <v>1340</v>
      </c>
      <c r="E3221" s="17" t="s">
        <v>4165</v>
      </c>
      <c r="F3221" s="16" t="s">
        <v>142</v>
      </c>
      <c r="G3221" s="16" t="s">
        <v>3438</v>
      </c>
      <c r="H3221" s="16" t="s">
        <v>1342</v>
      </c>
      <c r="I3221" s="16" t="s">
        <v>4166</v>
      </c>
      <c r="J3221" s="40">
        <v>0.13</v>
      </c>
      <c r="K3221" s="16">
        <v>22177.5</v>
      </c>
      <c r="L3221" s="18">
        <v>23040.12</v>
      </c>
      <c r="M3221" s="15" t="s">
        <v>105</v>
      </c>
      <c r="N3221" s="19">
        <v>45708.613252314797</v>
      </c>
      <c r="P3221" s="20" t="s">
        <v>4261</v>
      </c>
      <c r="Q3221" s="20" t="s">
        <v>4269</v>
      </c>
      <c r="R3221" s="20" t="s">
        <v>4270</v>
      </c>
    </row>
    <row r="3222" spans="1:18" x14ac:dyDescent="0.3">
      <c r="A3222" s="15" t="str">
        <f>VLOOKUP(C3222,销售员!A:D,3,0)</f>
        <v>陕豫鲁</v>
      </c>
      <c r="B3222" s="15">
        <v>822450</v>
      </c>
      <c r="C3222" s="16" t="s">
        <v>140</v>
      </c>
      <c r="D3222" s="17" t="s">
        <v>1340</v>
      </c>
      <c r="E3222" s="17" t="s">
        <v>4165</v>
      </c>
      <c r="F3222" s="16" t="s">
        <v>142</v>
      </c>
      <c r="G3222" s="16" t="s">
        <v>3438</v>
      </c>
      <c r="H3222" s="16" t="s">
        <v>1342</v>
      </c>
      <c r="I3222" s="16" t="s">
        <v>4167</v>
      </c>
      <c r="J3222" s="40">
        <v>0.13</v>
      </c>
      <c r="K3222" s="16">
        <v>224.7</v>
      </c>
      <c r="M3222" s="15" t="s">
        <v>105</v>
      </c>
      <c r="N3222" s="19">
        <v>45708.613252314797</v>
      </c>
      <c r="P3222" s="20" t="s">
        <v>4261</v>
      </c>
      <c r="Q3222" s="20" t="s">
        <v>4269</v>
      </c>
      <c r="R3222" s="20" t="s">
        <v>4270</v>
      </c>
    </row>
    <row r="3223" spans="1:18" x14ac:dyDescent="0.3">
      <c r="A3223" s="15" t="str">
        <f>VLOOKUP(C3223,销售员!A:D,3,0)</f>
        <v>陕豫鲁</v>
      </c>
      <c r="B3223" s="15">
        <v>822450</v>
      </c>
      <c r="C3223" s="16" t="s">
        <v>140</v>
      </c>
      <c r="D3223" s="17" t="s">
        <v>1340</v>
      </c>
      <c r="E3223" s="17" t="s">
        <v>4165</v>
      </c>
      <c r="F3223" s="16" t="s">
        <v>142</v>
      </c>
      <c r="G3223" s="16" t="s">
        <v>3438</v>
      </c>
      <c r="H3223" s="16" t="s">
        <v>1342</v>
      </c>
      <c r="I3223" s="16" t="s">
        <v>4161</v>
      </c>
      <c r="J3223" s="40">
        <v>0.13</v>
      </c>
      <c r="K3223" s="16">
        <v>288.3075</v>
      </c>
      <c r="M3223" s="15" t="s">
        <v>105</v>
      </c>
      <c r="N3223" s="19">
        <v>45708.613252314797</v>
      </c>
      <c r="P3223" s="20" t="s">
        <v>4261</v>
      </c>
      <c r="Q3223" s="20" t="s">
        <v>4269</v>
      </c>
      <c r="R3223" s="20" t="s">
        <v>4270</v>
      </c>
    </row>
    <row r="3224" spans="1:18" x14ac:dyDescent="0.3">
      <c r="A3224" s="15" t="str">
        <f>VLOOKUP(C3224,销售员!A:D,3,0)</f>
        <v>陕豫鲁</v>
      </c>
      <c r="B3224" s="15">
        <v>822450</v>
      </c>
      <c r="C3224" s="16" t="s">
        <v>140</v>
      </c>
      <c r="D3224" s="17" t="s">
        <v>1340</v>
      </c>
      <c r="E3224" s="17" t="s">
        <v>4165</v>
      </c>
      <c r="F3224" s="16" t="s">
        <v>142</v>
      </c>
      <c r="G3224" s="16" t="s">
        <v>3438</v>
      </c>
      <c r="H3224" s="16" t="s">
        <v>1342</v>
      </c>
      <c r="I3224" s="16" t="s">
        <v>4160</v>
      </c>
      <c r="J3224" s="40">
        <v>0.13</v>
      </c>
      <c r="K3224" s="16">
        <v>336.03300000000002</v>
      </c>
      <c r="M3224" s="15" t="s">
        <v>105</v>
      </c>
      <c r="N3224" s="19">
        <v>45708.613252314797</v>
      </c>
      <c r="P3224" s="20" t="s">
        <v>4261</v>
      </c>
      <c r="Q3224" s="20" t="s">
        <v>4269</v>
      </c>
      <c r="R3224" s="20" t="s">
        <v>4270</v>
      </c>
    </row>
    <row r="3225" spans="1:18" x14ac:dyDescent="0.3">
      <c r="A3225" s="15" t="str">
        <f>VLOOKUP(C3225,销售员!A:D,3,0)</f>
        <v>陕豫鲁</v>
      </c>
      <c r="B3225" s="15">
        <v>822491</v>
      </c>
      <c r="C3225" s="16" t="s">
        <v>2861</v>
      </c>
      <c r="D3225" s="17" t="s">
        <v>2862</v>
      </c>
      <c r="E3225" s="17" t="s">
        <v>4165</v>
      </c>
      <c r="F3225" s="16" t="s">
        <v>2863</v>
      </c>
      <c r="G3225" s="16" t="s">
        <v>2864</v>
      </c>
      <c r="H3225" s="16" t="s">
        <v>2865</v>
      </c>
      <c r="I3225" s="16" t="s">
        <v>4158</v>
      </c>
      <c r="J3225" s="40">
        <v>0.13</v>
      </c>
      <c r="K3225" s="16">
        <v>2628872.7000000002</v>
      </c>
      <c r="L3225" s="18">
        <v>3637038.38</v>
      </c>
      <c r="M3225" s="15" t="s">
        <v>105</v>
      </c>
      <c r="N3225" s="19">
        <v>45708.619131944397</v>
      </c>
      <c r="P3225" s="20" t="s">
        <v>4261</v>
      </c>
      <c r="Q3225" s="20" t="s">
        <v>4269</v>
      </c>
      <c r="R3225" s="20" t="s">
        <v>4291</v>
      </c>
    </row>
    <row r="3226" spans="1:18" x14ac:dyDescent="0.3">
      <c r="A3226" s="15" t="str">
        <f>VLOOKUP(C3226,销售员!A:D,3,0)</f>
        <v>陕豫鲁</v>
      </c>
      <c r="B3226" s="15">
        <v>822491</v>
      </c>
      <c r="C3226" s="16" t="s">
        <v>2861</v>
      </c>
      <c r="D3226" s="17" t="s">
        <v>2862</v>
      </c>
      <c r="E3226" s="17" t="s">
        <v>4165</v>
      </c>
      <c r="F3226" s="16" t="s">
        <v>2863</v>
      </c>
      <c r="G3226" s="16" t="s">
        <v>2864</v>
      </c>
      <c r="H3226" s="16" t="s">
        <v>2865</v>
      </c>
      <c r="I3226" s="16" t="s">
        <v>4159</v>
      </c>
      <c r="J3226" s="40">
        <v>0.13</v>
      </c>
      <c r="K3226" s="16">
        <v>775839.44</v>
      </c>
      <c r="M3226" s="15" t="s">
        <v>105</v>
      </c>
      <c r="N3226" s="19">
        <v>45708.619131944397</v>
      </c>
      <c r="P3226" s="20" t="s">
        <v>4261</v>
      </c>
      <c r="Q3226" s="20" t="s">
        <v>4269</v>
      </c>
      <c r="R3226" s="20" t="s">
        <v>4291</v>
      </c>
    </row>
    <row r="3227" spans="1:18" x14ac:dyDescent="0.3">
      <c r="A3227" s="15" t="str">
        <f>VLOOKUP(C3227,销售员!A:D,3,0)</f>
        <v>陕豫鲁</v>
      </c>
      <c r="B3227" s="15">
        <v>822491</v>
      </c>
      <c r="C3227" s="16" t="s">
        <v>2861</v>
      </c>
      <c r="D3227" s="17" t="s">
        <v>2862</v>
      </c>
      <c r="E3227" s="17" t="s">
        <v>4165</v>
      </c>
      <c r="F3227" s="16" t="s">
        <v>2863</v>
      </c>
      <c r="G3227" s="16" t="s">
        <v>2864</v>
      </c>
      <c r="H3227" s="16" t="s">
        <v>2865</v>
      </c>
      <c r="I3227" s="16" t="s">
        <v>4161</v>
      </c>
      <c r="J3227" s="40">
        <v>0.13</v>
      </c>
      <c r="K3227" s="16">
        <v>30050.53</v>
      </c>
      <c r="M3227" s="15" t="s">
        <v>105</v>
      </c>
      <c r="N3227" s="19">
        <v>45708.619131944397</v>
      </c>
      <c r="P3227" s="20" t="s">
        <v>4261</v>
      </c>
      <c r="Q3227" s="20" t="s">
        <v>4269</v>
      </c>
      <c r="R3227" s="20" t="s">
        <v>4291</v>
      </c>
    </row>
    <row r="3228" spans="1:18" x14ac:dyDescent="0.3">
      <c r="A3228" s="15" t="str">
        <f>VLOOKUP(C3228,销售员!A:D,3,0)</f>
        <v>陕豫鲁</v>
      </c>
      <c r="B3228" s="15">
        <v>822491</v>
      </c>
      <c r="C3228" s="16" t="s">
        <v>2861</v>
      </c>
      <c r="D3228" s="17" t="s">
        <v>2862</v>
      </c>
      <c r="E3228" s="17" t="s">
        <v>4165</v>
      </c>
      <c r="F3228" s="16" t="s">
        <v>2863</v>
      </c>
      <c r="G3228" s="16" t="s">
        <v>2864</v>
      </c>
      <c r="H3228" s="16" t="s">
        <v>2865</v>
      </c>
      <c r="I3228" s="16" t="s">
        <v>4160</v>
      </c>
      <c r="J3228" s="40">
        <v>0.13</v>
      </c>
      <c r="K3228" s="16">
        <v>51844.9</v>
      </c>
      <c r="M3228" s="15" t="s">
        <v>105</v>
      </c>
      <c r="N3228" s="19">
        <v>45708.619131944397</v>
      </c>
      <c r="P3228" s="20" t="s">
        <v>4261</v>
      </c>
      <c r="Q3228" s="20" t="s">
        <v>4269</v>
      </c>
      <c r="R3228" s="20" t="s">
        <v>4291</v>
      </c>
    </row>
    <row r="3229" spans="1:18" x14ac:dyDescent="0.3">
      <c r="A3229" s="15" t="str">
        <f>VLOOKUP(C3229,销售员!A:D,3,0)</f>
        <v>沪浙</v>
      </c>
      <c r="B3229" s="15">
        <v>822499</v>
      </c>
      <c r="C3229" s="16" t="s">
        <v>3442</v>
      </c>
      <c r="D3229" s="17" t="s">
        <v>3443</v>
      </c>
      <c r="E3229" s="17" t="s">
        <v>4171</v>
      </c>
      <c r="F3229" s="16" t="s">
        <v>234</v>
      </c>
      <c r="G3229" s="16" t="s">
        <v>3444</v>
      </c>
      <c r="H3229" s="16" t="s">
        <v>3445</v>
      </c>
      <c r="I3229" s="16" t="s">
        <v>4158</v>
      </c>
      <c r="J3229" s="40">
        <v>0.13</v>
      </c>
      <c r="K3229" s="16">
        <v>425013.8</v>
      </c>
      <c r="L3229" s="18">
        <v>477033.22</v>
      </c>
      <c r="M3229" s="15" t="s">
        <v>1262</v>
      </c>
      <c r="N3229" s="19">
        <v>45708.624398148102</v>
      </c>
      <c r="P3229" s="20" t="s">
        <v>4256</v>
      </c>
      <c r="Q3229" s="20" t="s">
        <v>4259</v>
      </c>
      <c r="R3229" s="20" t="s">
        <v>4273</v>
      </c>
    </row>
    <row r="3230" spans="1:18" x14ac:dyDescent="0.3">
      <c r="A3230" s="15" t="str">
        <f>VLOOKUP(C3230,销售员!A:D,3,0)</f>
        <v>沪浙</v>
      </c>
      <c r="B3230" s="15">
        <v>822499</v>
      </c>
      <c r="C3230" s="16" t="s">
        <v>3442</v>
      </c>
      <c r="D3230" s="17" t="s">
        <v>3443</v>
      </c>
      <c r="E3230" s="17" t="s">
        <v>4171</v>
      </c>
      <c r="F3230" s="16" t="s">
        <v>234</v>
      </c>
      <c r="G3230" s="16" t="s">
        <v>3444</v>
      </c>
      <c r="H3230" s="16" t="s">
        <v>3445</v>
      </c>
      <c r="I3230" s="16" t="s">
        <v>4159</v>
      </c>
      <c r="J3230" s="40">
        <v>0.13</v>
      </c>
      <c r="K3230" s="16">
        <v>30767.48</v>
      </c>
      <c r="M3230" s="15" t="s">
        <v>1262</v>
      </c>
      <c r="N3230" s="19">
        <v>45708.624398148102</v>
      </c>
      <c r="P3230" s="20" t="s">
        <v>4256</v>
      </c>
      <c r="Q3230" s="20" t="s">
        <v>4259</v>
      </c>
      <c r="R3230" s="20" t="s">
        <v>4273</v>
      </c>
    </row>
    <row r="3231" spans="1:18" x14ac:dyDescent="0.3">
      <c r="A3231" s="15" t="str">
        <f>VLOOKUP(C3231,销售员!A:D,3,0)</f>
        <v>沪浙</v>
      </c>
      <c r="B3231" s="15">
        <v>822499</v>
      </c>
      <c r="C3231" s="16" t="s">
        <v>3442</v>
      </c>
      <c r="D3231" s="17" t="s">
        <v>3443</v>
      </c>
      <c r="E3231" s="17" t="s">
        <v>4171</v>
      </c>
      <c r="F3231" s="16" t="s">
        <v>234</v>
      </c>
      <c r="G3231" s="16" t="s">
        <v>3444</v>
      </c>
      <c r="H3231" s="16" t="s">
        <v>3445</v>
      </c>
      <c r="I3231" s="16" t="s">
        <v>4161</v>
      </c>
      <c r="J3231" s="40">
        <v>0.13</v>
      </c>
      <c r="K3231" s="16">
        <v>0</v>
      </c>
      <c r="M3231" s="15" t="s">
        <v>1262</v>
      </c>
      <c r="N3231" s="19">
        <v>45708.624398148102</v>
      </c>
      <c r="P3231" s="20" t="s">
        <v>4256</v>
      </c>
      <c r="Q3231" s="20" t="s">
        <v>4259</v>
      </c>
      <c r="R3231" s="20" t="s">
        <v>4273</v>
      </c>
    </row>
    <row r="3232" spans="1:18" x14ac:dyDescent="0.3">
      <c r="A3232" s="15" t="str">
        <f>VLOOKUP(C3232,销售员!A:D,3,0)</f>
        <v>沪浙</v>
      </c>
      <c r="B3232" s="15">
        <v>822499</v>
      </c>
      <c r="C3232" s="16" t="s">
        <v>3442</v>
      </c>
      <c r="D3232" s="17" t="s">
        <v>3443</v>
      </c>
      <c r="E3232" s="17" t="s">
        <v>4171</v>
      </c>
      <c r="F3232" s="16" t="s">
        <v>234</v>
      </c>
      <c r="G3232" s="16" t="s">
        <v>3444</v>
      </c>
      <c r="H3232" s="16" t="s">
        <v>3445</v>
      </c>
      <c r="I3232" s="16" t="s">
        <v>4160</v>
      </c>
      <c r="J3232" s="40">
        <v>0.13</v>
      </c>
      <c r="K3232" s="16">
        <v>6940.84</v>
      </c>
      <c r="M3232" s="15" t="s">
        <v>1262</v>
      </c>
      <c r="N3232" s="19">
        <v>45708.624398148102</v>
      </c>
      <c r="P3232" s="20" t="s">
        <v>4256</v>
      </c>
      <c r="Q3232" s="20" t="s">
        <v>4259</v>
      </c>
      <c r="R3232" s="20" t="s">
        <v>4273</v>
      </c>
    </row>
    <row r="3233" spans="1:18" x14ac:dyDescent="0.3">
      <c r="A3233" s="15" t="str">
        <f>VLOOKUP(C3233,销售员!A:D,3,0)</f>
        <v>广深</v>
      </c>
      <c r="B3233" s="15">
        <v>821447</v>
      </c>
      <c r="C3233" s="16" t="s">
        <v>238</v>
      </c>
      <c r="D3233" s="17" t="s">
        <v>3446</v>
      </c>
      <c r="E3233" s="17" t="s">
        <v>4171</v>
      </c>
      <c r="F3233" s="16" t="s">
        <v>3447</v>
      </c>
      <c r="G3233" s="16" t="s">
        <v>3448</v>
      </c>
      <c r="H3233" s="16" t="s">
        <v>3449</v>
      </c>
      <c r="I3233" s="16" t="s">
        <v>4158</v>
      </c>
      <c r="J3233" s="40">
        <v>0.13</v>
      </c>
      <c r="K3233" s="16">
        <v>85369.98</v>
      </c>
      <c r="L3233" s="18">
        <v>97502.14</v>
      </c>
      <c r="M3233" s="15" t="s">
        <v>94</v>
      </c>
      <c r="N3233" s="19">
        <v>45708.661516203698</v>
      </c>
      <c r="P3233" s="20" t="s">
        <v>4256</v>
      </c>
      <c r="Q3233" s="20" t="s">
        <v>4271</v>
      </c>
      <c r="R3233" s="20" t="s">
        <v>4281</v>
      </c>
    </row>
    <row r="3234" spans="1:18" x14ac:dyDescent="0.3">
      <c r="A3234" s="15" t="str">
        <f>VLOOKUP(C3234,销售员!A:D,3,0)</f>
        <v>广深</v>
      </c>
      <c r="B3234" s="15">
        <v>821447</v>
      </c>
      <c r="C3234" s="16" t="s">
        <v>238</v>
      </c>
      <c r="D3234" s="17" t="s">
        <v>3446</v>
      </c>
      <c r="E3234" s="17" t="s">
        <v>4171</v>
      </c>
      <c r="F3234" s="16" t="s">
        <v>3447</v>
      </c>
      <c r="G3234" s="16" t="s">
        <v>3448</v>
      </c>
      <c r="H3234" s="16" t="s">
        <v>3449</v>
      </c>
      <c r="I3234" s="16" t="s">
        <v>4159</v>
      </c>
      <c r="J3234" s="40">
        <v>0.13</v>
      </c>
      <c r="K3234" s="16">
        <v>7788.45</v>
      </c>
      <c r="M3234" s="15" t="s">
        <v>94</v>
      </c>
      <c r="N3234" s="19">
        <v>45708.661516203698</v>
      </c>
      <c r="P3234" s="20" t="s">
        <v>4256</v>
      </c>
      <c r="Q3234" s="20" t="s">
        <v>4271</v>
      </c>
      <c r="R3234" s="20" t="s">
        <v>4281</v>
      </c>
    </row>
    <row r="3235" spans="1:18" x14ac:dyDescent="0.3">
      <c r="A3235" s="15" t="str">
        <f>VLOOKUP(C3235,销售员!A:D,3,0)</f>
        <v>广深</v>
      </c>
      <c r="B3235" s="15">
        <v>821447</v>
      </c>
      <c r="C3235" s="16" t="s">
        <v>238</v>
      </c>
      <c r="D3235" s="17" t="s">
        <v>3446</v>
      </c>
      <c r="E3235" s="17" t="s">
        <v>4171</v>
      </c>
      <c r="F3235" s="16" t="s">
        <v>3447</v>
      </c>
      <c r="G3235" s="16" t="s">
        <v>3448</v>
      </c>
      <c r="H3235" s="16" t="s">
        <v>3449</v>
      </c>
      <c r="I3235" s="16" t="s">
        <v>4161</v>
      </c>
      <c r="J3235" s="40">
        <v>0.13</v>
      </c>
      <c r="K3235" s="16">
        <v>0</v>
      </c>
      <c r="M3235" s="15" t="s">
        <v>94</v>
      </c>
      <c r="N3235" s="19">
        <v>45708.661516203698</v>
      </c>
      <c r="P3235" s="20" t="s">
        <v>4256</v>
      </c>
      <c r="Q3235" s="20" t="s">
        <v>4271</v>
      </c>
      <c r="R3235" s="20" t="s">
        <v>4281</v>
      </c>
    </row>
    <row r="3236" spans="1:18" x14ac:dyDescent="0.3">
      <c r="A3236" s="15" t="str">
        <f>VLOOKUP(C3236,销售员!A:D,3,0)</f>
        <v>广深</v>
      </c>
      <c r="B3236" s="15">
        <v>821447</v>
      </c>
      <c r="C3236" s="16" t="s">
        <v>238</v>
      </c>
      <c r="D3236" s="17" t="s">
        <v>3446</v>
      </c>
      <c r="E3236" s="17" t="s">
        <v>4171</v>
      </c>
      <c r="F3236" s="16" t="s">
        <v>3447</v>
      </c>
      <c r="G3236" s="16" t="s">
        <v>3448</v>
      </c>
      <c r="H3236" s="16" t="s">
        <v>3449</v>
      </c>
      <c r="I3236" s="16" t="s">
        <v>4160</v>
      </c>
      <c r="J3236" s="40">
        <v>0.13</v>
      </c>
      <c r="K3236" s="16">
        <v>1418.65</v>
      </c>
      <c r="M3236" s="15" t="s">
        <v>94</v>
      </c>
      <c r="N3236" s="19">
        <v>45708.661516203698</v>
      </c>
      <c r="P3236" s="20" t="s">
        <v>4256</v>
      </c>
      <c r="Q3236" s="20" t="s">
        <v>4271</v>
      </c>
      <c r="R3236" s="20" t="s">
        <v>4281</v>
      </c>
    </row>
    <row r="3237" spans="1:18" x14ac:dyDescent="0.3">
      <c r="A3237" s="15" t="str">
        <f>VLOOKUP(C3237,销售员!A:D,3,0)</f>
        <v>陕豫鲁</v>
      </c>
      <c r="B3237" s="15">
        <v>822497</v>
      </c>
      <c r="C3237" s="16" t="s">
        <v>3451</v>
      </c>
      <c r="D3237" s="17" t="s">
        <v>3452</v>
      </c>
      <c r="E3237" s="17" t="s">
        <v>4165</v>
      </c>
      <c r="F3237" s="16" t="s">
        <v>3453</v>
      </c>
      <c r="G3237" s="16" t="s">
        <v>3454</v>
      </c>
      <c r="H3237" s="16" t="s">
        <v>4297</v>
      </c>
      <c r="I3237" s="16" t="s">
        <v>4158</v>
      </c>
      <c r="J3237" s="40">
        <v>0.13</v>
      </c>
      <c r="K3237" s="16">
        <v>97142.24</v>
      </c>
      <c r="L3237" s="18">
        <v>109493.09</v>
      </c>
      <c r="M3237" s="15" t="s">
        <v>105</v>
      </c>
      <c r="N3237" s="19">
        <v>45708.662152777797</v>
      </c>
      <c r="P3237" s="20" t="s">
        <v>4261</v>
      </c>
      <c r="Q3237" s="20" t="s">
        <v>4269</v>
      </c>
      <c r="R3237" s="20" t="s">
        <v>4270</v>
      </c>
    </row>
    <row r="3238" spans="1:18" x14ac:dyDescent="0.3">
      <c r="A3238" s="15" t="str">
        <f>VLOOKUP(C3238,销售员!A:D,3,0)</f>
        <v>陕豫鲁</v>
      </c>
      <c r="B3238" s="15">
        <v>822497</v>
      </c>
      <c r="C3238" s="16" t="s">
        <v>3451</v>
      </c>
      <c r="D3238" s="17" t="s">
        <v>3452</v>
      </c>
      <c r="E3238" s="17" t="s">
        <v>4165</v>
      </c>
      <c r="F3238" s="16" t="s">
        <v>3453</v>
      </c>
      <c r="G3238" s="16" t="s">
        <v>3454</v>
      </c>
      <c r="H3238" s="16" t="s">
        <v>4297</v>
      </c>
      <c r="I3238" s="16" t="s">
        <v>4159</v>
      </c>
      <c r="J3238" s="40">
        <v>0.13</v>
      </c>
      <c r="K3238" s="16">
        <v>4991.95</v>
      </c>
      <c r="M3238" s="15" t="s">
        <v>105</v>
      </c>
      <c r="N3238" s="19">
        <v>45708.662152777797</v>
      </c>
      <c r="P3238" s="20" t="s">
        <v>4261</v>
      </c>
      <c r="Q3238" s="20" t="s">
        <v>4269</v>
      </c>
      <c r="R3238" s="20" t="s">
        <v>4270</v>
      </c>
    </row>
    <row r="3239" spans="1:18" x14ac:dyDescent="0.3">
      <c r="A3239" s="15" t="str">
        <f>VLOOKUP(C3239,销售员!A:D,3,0)</f>
        <v>陕豫鲁</v>
      </c>
      <c r="B3239" s="15">
        <v>822497</v>
      </c>
      <c r="C3239" s="16" t="s">
        <v>3451</v>
      </c>
      <c r="D3239" s="17" t="s">
        <v>3452</v>
      </c>
      <c r="E3239" s="17" t="s">
        <v>4165</v>
      </c>
      <c r="F3239" s="16" t="s">
        <v>3453</v>
      </c>
      <c r="G3239" s="16" t="s">
        <v>3454</v>
      </c>
      <c r="H3239" s="16" t="s">
        <v>4297</v>
      </c>
      <c r="I3239" s="16" t="s">
        <v>4161</v>
      </c>
      <c r="J3239" s="40">
        <v>0.13</v>
      </c>
      <c r="K3239" s="16">
        <v>876</v>
      </c>
      <c r="M3239" s="15" t="s">
        <v>105</v>
      </c>
      <c r="N3239" s="19">
        <v>45708.662152777797</v>
      </c>
      <c r="P3239" s="20" t="s">
        <v>4261</v>
      </c>
      <c r="Q3239" s="20" t="s">
        <v>4269</v>
      </c>
      <c r="R3239" s="20" t="s">
        <v>4270</v>
      </c>
    </row>
    <row r="3240" spans="1:18" x14ac:dyDescent="0.3">
      <c r="A3240" s="15" t="str">
        <f>VLOOKUP(C3240,销售员!A:D,3,0)</f>
        <v>陕豫鲁</v>
      </c>
      <c r="B3240" s="15">
        <v>822497</v>
      </c>
      <c r="C3240" s="16" t="s">
        <v>3451</v>
      </c>
      <c r="D3240" s="17" t="s">
        <v>3452</v>
      </c>
      <c r="E3240" s="17" t="s">
        <v>4165</v>
      </c>
      <c r="F3240" s="16" t="s">
        <v>3453</v>
      </c>
      <c r="G3240" s="16" t="s">
        <v>3454</v>
      </c>
      <c r="H3240" s="16" t="s">
        <v>4297</v>
      </c>
      <c r="I3240" s="16" t="s">
        <v>4160</v>
      </c>
      <c r="J3240" s="40">
        <v>0.13</v>
      </c>
      <c r="K3240" s="16">
        <v>1555.67</v>
      </c>
      <c r="M3240" s="15" t="s">
        <v>105</v>
      </c>
      <c r="N3240" s="19">
        <v>45708.662152777797</v>
      </c>
      <c r="P3240" s="20" t="s">
        <v>4261</v>
      </c>
      <c r="Q3240" s="20" t="s">
        <v>4269</v>
      </c>
      <c r="R3240" s="20" t="s">
        <v>4270</v>
      </c>
    </row>
    <row r="3241" spans="1:18" x14ac:dyDescent="0.3">
      <c r="A3241" s="15" t="str">
        <f>VLOOKUP(C3241,销售员!A:D,3,0)</f>
        <v>陕豫鲁</v>
      </c>
      <c r="B3241" s="15">
        <v>822497</v>
      </c>
      <c r="C3241" s="16" t="s">
        <v>3451</v>
      </c>
      <c r="D3241" s="17" t="s">
        <v>3452</v>
      </c>
      <c r="E3241" s="17" t="s">
        <v>4168</v>
      </c>
      <c r="F3241" s="16" t="s">
        <v>3453</v>
      </c>
      <c r="G3241" s="16" t="s">
        <v>3454</v>
      </c>
      <c r="H3241" s="16" t="s">
        <v>4298</v>
      </c>
      <c r="I3241" s="16" t="s">
        <v>4158</v>
      </c>
      <c r="J3241" s="40">
        <v>0.13</v>
      </c>
      <c r="K3241" s="16">
        <v>813630</v>
      </c>
      <c r="L3241" s="18">
        <v>858394</v>
      </c>
      <c r="M3241" s="15" t="s">
        <v>105</v>
      </c>
      <c r="N3241" s="19">
        <v>45708.662152777797</v>
      </c>
      <c r="P3241" s="20" t="s">
        <v>4261</v>
      </c>
      <c r="Q3241" s="20" t="s">
        <v>4269</v>
      </c>
      <c r="R3241" s="20" t="s">
        <v>4270</v>
      </c>
    </row>
    <row r="3242" spans="1:18" x14ac:dyDescent="0.3">
      <c r="A3242" s="15" t="str">
        <f>VLOOKUP(C3242,销售员!A:D,3,0)</f>
        <v>陕豫鲁</v>
      </c>
      <c r="B3242" s="15">
        <v>822497</v>
      </c>
      <c r="C3242" s="16" t="s">
        <v>3451</v>
      </c>
      <c r="D3242" s="17" t="s">
        <v>3452</v>
      </c>
      <c r="E3242" s="17" t="s">
        <v>4168</v>
      </c>
      <c r="F3242" s="16" t="s">
        <v>3453</v>
      </c>
      <c r="G3242" s="16" t="s">
        <v>3454</v>
      </c>
      <c r="H3242" s="16" t="s">
        <v>4298</v>
      </c>
      <c r="I3242" s="16" t="s">
        <v>4159</v>
      </c>
      <c r="J3242" s="40">
        <v>0.13</v>
      </c>
      <c r="K3242" s="16">
        <v>0</v>
      </c>
      <c r="M3242" s="15" t="s">
        <v>105</v>
      </c>
      <c r="N3242" s="19">
        <v>45708.662152777797</v>
      </c>
      <c r="P3242" s="20" t="s">
        <v>4261</v>
      </c>
      <c r="Q3242" s="20" t="s">
        <v>4269</v>
      </c>
      <c r="R3242" s="20" t="s">
        <v>4270</v>
      </c>
    </row>
    <row r="3243" spans="1:18" x14ac:dyDescent="0.3">
      <c r="A3243" s="15" t="str">
        <f>VLOOKUP(C3243,销售员!A:D,3,0)</f>
        <v>陕豫鲁</v>
      </c>
      <c r="B3243" s="15">
        <v>822497</v>
      </c>
      <c r="C3243" s="16" t="s">
        <v>3451</v>
      </c>
      <c r="D3243" s="17" t="s">
        <v>3452</v>
      </c>
      <c r="E3243" s="17" t="s">
        <v>4168</v>
      </c>
      <c r="F3243" s="16" t="s">
        <v>3453</v>
      </c>
      <c r="G3243" s="16" t="s">
        <v>3454</v>
      </c>
      <c r="H3243" s="16" t="s">
        <v>4298</v>
      </c>
      <c r="I3243" s="16" t="s">
        <v>4161</v>
      </c>
      <c r="J3243" s="40">
        <v>0.13</v>
      </c>
      <c r="K3243" s="16">
        <v>6615</v>
      </c>
      <c r="M3243" s="15" t="s">
        <v>105</v>
      </c>
      <c r="N3243" s="19">
        <v>45708.662152777797</v>
      </c>
      <c r="P3243" s="20" t="s">
        <v>4261</v>
      </c>
      <c r="Q3243" s="20" t="s">
        <v>4269</v>
      </c>
      <c r="R3243" s="20" t="s">
        <v>4270</v>
      </c>
    </row>
    <row r="3244" spans="1:18" x14ac:dyDescent="0.3">
      <c r="A3244" s="15" t="str">
        <f>VLOOKUP(C3244,销售员!A:D,3,0)</f>
        <v>陕豫鲁</v>
      </c>
      <c r="B3244" s="15">
        <v>822497</v>
      </c>
      <c r="C3244" s="16" t="s">
        <v>3451</v>
      </c>
      <c r="D3244" s="17" t="s">
        <v>3452</v>
      </c>
      <c r="E3244" s="17" t="s">
        <v>4168</v>
      </c>
      <c r="F3244" s="16" t="s">
        <v>3453</v>
      </c>
      <c r="G3244" s="16" t="s">
        <v>3454</v>
      </c>
      <c r="H3244" s="16" t="s">
        <v>4298</v>
      </c>
      <c r="I3244" s="16" t="s">
        <v>4160</v>
      </c>
      <c r="J3244" s="40">
        <v>0.13</v>
      </c>
      <c r="K3244" s="16">
        <v>12395</v>
      </c>
      <c r="M3244" s="15" t="s">
        <v>105</v>
      </c>
      <c r="N3244" s="19">
        <v>45708.662152777797</v>
      </c>
      <c r="P3244" s="20" t="s">
        <v>4261</v>
      </c>
      <c r="Q3244" s="20" t="s">
        <v>4269</v>
      </c>
      <c r="R3244" s="20" t="s">
        <v>4270</v>
      </c>
    </row>
    <row r="3245" spans="1:18" x14ac:dyDescent="0.3">
      <c r="A3245" s="15" t="str">
        <f>VLOOKUP(C3245,销售员!A:D,3,0)</f>
        <v>陕豫鲁</v>
      </c>
      <c r="B3245" s="15">
        <v>822497</v>
      </c>
      <c r="C3245" s="16" t="s">
        <v>3451</v>
      </c>
      <c r="D3245" s="17" t="s">
        <v>3452</v>
      </c>
      <c r="E3245" s="17" t="s">
        <v>4165</v>
      </c>
      <c r="F3245" s="16" t="s">
        <v>3453</v>
      </c>
      <c r="G3245" s="16" t="s">
        <v>3454</v>
      </c>
      <c r="H3245" s="16" t="s">
        <v>4299</v>
      </c>
      <c r="I3245" s="16" t="s">
        <v>4158</v>
      </c>
      <c r="J3245" s="40">
        <v>0.13</v>
      </c>
      <c r="K3245" s="16">
        <v>779492.2</v>
      </c>
      <c r="L3245" s="18">
        <v>875334.97</v>
      </c>
      <c r="M3245" s="15" t="s">
        <v>105</v>
      </c>
      <c r="N3245" s="19">
        <v>45708.662152777797</v>
      </c>
      <c r="P3245" s="20" t="s">
        <v>4261</v>
      </c>
      <c r="Q3245" s="20" t="s">
        <v>4269</v>
      </c>
      <c r="R3245" s="20" t="s">
        <v>4270</v>
      </c>
    </row>
    <row r="3246" spans="1:18" x14ac:dyDescent="0.3">
      <c r="A3246" s="15" t="str">
        <f>VLOOKUP(C3246,销售员!A:D,3,0)</f>
        <v>陕豫鲁</v>
      </c>
      <c r="B3246" s="15">
        <v>822497</v>
      </c>
      <c r="C3246" s="16" t="s">
        <v>3451</v>
      </c>
      <c r="D3246" s="17" t="s">
        <v>3452</v>
      </c>
      <c r="E3246" s="17" t="s">
        <v>4165</v>
      </c>
      <c r="F3246" s="16" t="s">
        <v>3453</v>
      </c>
      <c r="G3246" s="16" t="s">
        <v>3454</v>
      </c>
      <c r="H3246" s="16" t="s">
        <v>4299</v>
      </c>
      <c r="I3246" s="16" t="s">
        <v>4159</v>
      </c>
      <c r="J3246" s="40">
        <v>0.13</v>
      </c>
      <c r="K3246" s="16">
        <v>36223.21</v>
      </c>
      <c r="M3246" s="15" t="s">
        <v>105</v>
      </c>
      <c r="N3246" s="19">
        <v>45708.662152777797</v>
      </c>
      <c r="P3246" s="20" t="s">
        <v>4261</v>
      </c>
      <c r="Q3246" s="20" t="s">
        <v>4269</v>
      </c>
      <c r="R3246" s="20" t="s">
        <v>4270</v>
      </c>
    </row>
    <row r="3247" spans="1:18" x14ac:dyDescent="0.3">
      <c r="A3247" s="15" t="str">
        <f>VLOOKUP(C3247,销售员!A:D,3,0)</f>
        <v>陕豫鲁</v>
      </c>
      <c r="B3247" s="15">
        <v>822497</v>
      </c>
      <c r="C3247" s="16" t="s">
        <v>3451</v>
      </c>
      <c r="D3247" s="17" t="s">
        <v>3452</v>
      </c>
      <c r="E3247" s="17" t="s">
        <v>4165</v>
      </c>
      <c r="F3247" s="16" t="s">
        <v>3453</v>
      </c>
      <c r="G3247" s="16" t="s">
        <v>3454</v>
      </c>
      <c r="H3247" s="16" t="s">
        <v>4299</v>
      </c>
      <c r="I3247" s="16" t="s">
        <v>4161</v>
      </c>
      <c r="J3247" s="40">
        <v>0.13</v>
      </c>
      <c r="K3247" s="16">
        <v>7807.14</v>
      </c>
      <c r="M3247" s="15" t="s">
        <v>105</v>
      </c>
      <c r="N3247" s="19">
        <v>45708.662152777797</v>
      </c>
      <c r="P3247" s="20" t="s">
        <v>4261</v>
      </c>
      <c r="Q3247" s="20" t="s">
        <v>4269</v>
      </c>
      <c r="R3247" s="20" t="s">
        <v>4270</v>
      </c>
    </row>
    <row r="3248" spans="1:18" x14ac:dyDescent="0.3">
      <c r="A3248" s="15" t="str">
        <f>VLOOKUP(C3248,销售员!A:D,3,0)</f>
        <v>陕豫鲁</v>
      </c>
      <c r="B3248" s="15">
        <v>822497</v>
      </c>
      <c r="C3248" s="16" t="s">
        <v>3451</v>
      </c>
      <c r="D3248" s="17" t="s">
        <v>3452</v>
      </c>
      <c r="E3248" s="17" t="s">
        <v>4165</v>
      </c>
      <c r="F3248" s="16" t="s">
        <v>3453</v>
      </c>
      <c r="G3248" s="16" t="s">
        <v>3454</v>
      </c>
      <c r="H3248" s="16" t="s">
        <v>4299</v>
      </c>
      <c r="I3248" s="16" t="s">
        <v>4160</v>
      </c>
      <c r="J3248" s="40">
        <v>0.13</v>
      </c>
      <c r="K3248" s="16">
        <v>12422.11</v>
      </c>
      <c r="M3248" s="15" t="s">
        <v>105</v>
      </c>
      <c r="N3248" s="19">
        <v>45708.662152777797</v>
      </c>
      <c r="P3248" s="20" t="s">
        <v>4261</v>
      </c>
      <c r="Q3248" s="20" t="s">
        <v>4269</v>
      </c>
      <c r="R3248" s="20" t="s">
        <v>4270</v>
      </c>
    </row>
    <row r="3249" spans="1:18" x14ac:dyDescent="0.3">
      <c r="A3249" s="15" t="str">
        <f>VLOOKUP(C3249,销售员!A:D,3,0)</f>
        <v>陕豫鲁</v>
      </c>
      <c r="B3249" s="15">
        <v>822497</v>
      </c>
      <c r="C3249" s="16" t="s">
        <v>3451</v>
      </c>
      <c r="D3249" s="17" t="s">
        <v>3452</v>
      </c>
      <c r="E3249" s="17" t="s">
        <v>4168</v>
      </c>
      <c r="F3249" s="16" t="s">
        <v>3453</v>
      </c>
      <c r="G3249" s="16" t="s">
        <v>3454</v>
      </c>
      <c r="H3249" s="16" t="s">
        <v>4300</v>
      </c>
      <c r="I3249" s="16" t="s">
        <v>4158</v>
      </c>
      <c r="J3249" s="40">
        <v>0.13</v>
      </c>
      <c r="K3249" s="16">
        <v>0</v>
      </c>
      <c r="L3249" s="18">
        <v>56800</v>
      </c>
      <c r="M3249" s="15" t="s">
        <v>105</v>
      </c>
      <c r="N3249" s="19">
        <v>45708.662152777797</v>
      </c>
      <c r="P3249" s="20" t="s">
        <v>4261</v>
      </c>
      <c r="Q3249" s="20" t="s">
        <v>4269</v>
      </c>
      <c r="R3249" s="20" t="s">
        <v>4270</v>
      </c>
    </row>
    <row r="3250" spans="1:18" x14ac:dyDescent="0.3">
      <c r="A3250" s="15" t="str">
        <f>VLOOKUP(C3250,销售员!A:D,3,0)</f>
        <v>陕豫鲁</v>
      </c>
      <c r="B3250" s="15">
        <v>822497</v>
      </c>
      <c r="C3250" s="16" t="s">
        <v>3451</v>
      </c>
      <c r="D3250" s="17" t="s">
        <v>3452</v>
      </c>
      <c r="E3250" s="17" t="s">
        <v>4168</v>
      </c>
      <c r="F3250" s="16" t="s">
        <v>3453</v>
      </c>
      <c r="G3250" s="16" t="s">
        <v>3454</v>
      </c>
      <c r="H3250" s="16" t="s">
        <v>4300</v>
      </c>
      <c r="I3250" s="16" t="s">
        <v>4159</v>
      </c>
      <c r="J3250" s="40">
        <v>0.13</v>
      </c>
      <c r="K3250" s="16">
        <v>54269.599999999999</v>
      </c>
      <c r="M3250" s="15" t="s">
        <v>105</v>
      </c>
      <c r="N3250" s="19">
        <v>45708.662152777797</v>
      </c>
      <c r="P3250" s="20" t="s">
        <v>4261</v>
      </c>
      <c r="Q3250" s="20" t="s">
        <v>4269</v>
      </c>
      <c r="R3250" s="20" t="s">
        <v>4270</v>
      </c>
    </row>
    <row r="3251" spans="1:18" x14ac:dyDescent="0.3">
      <c r="A3251" s="15" t="str">
        <f>VLOOKUP(C3251,销售员!A:D,3,0)</f>
        <v>陕豫鲁</v>
      </c>
      <c r="B3251" s="15">
        <v>822497</v>
      </c>
      <c r="C3251" s="16" t="s">
        <v>3451</v>
      </c>
      <c r="D3251" s="17" t="s">
        <v>3452</v>
      </c>
      <c r="E3251" s="17" t="s">
        <v>4168</v>
      </c>
      <c r="F3251" s="16" t="s">
        <v>3453</v>
      </c>
      <c r="G3251" s="16" t="s">
        <v>3454</v>
      </c>
      <c r="H3251" s="16" t="s">
        <v>4300</v>
      </c>
      <c r="I3251" s="16" t="s">
        <v>4161</v>
      </c>
      <c r="J3251" s="40">
        <v>0.13</v>
      </c>
      <c r="K3251" s="16">
        <v>0</v>
      </c>
      <c r="M3251" s="15" t="s">
        <v>105</v>
      </c>
      <c r="N3251" s="19">
        <v>45708.662152777797</v>
      </c>
      <c r="P3251" s="20" t="s">
        <v>4261</v>
      </c>
      <c r="Q3251" s="20" t="s">
        <v>4269</v>
      </c>
      <c r="R3251" s="20" t="s">
        <v>4270</v>
      </c>
    </row>
    <row r="3252" spans="1:18" x14ac:dyDescent="0.3">
      <c r="A3252" s="15" t="str">
        <f>VLOOKUP(C3252,销售员!A:D,3,0)</f>
        <v>陕豫鲁</v>
      </c>
      <c r="B3252" s="15">
        <v>822497</v>
      </c>
      <c r="C3252" s="16" t="s">
        <v>3451</v>
      </c>
      <c r="D3252" s="17" t="s">
        <v>3452</v>
      </c>
      <c r="E3252" s="17" t="s">
        <v>4168</v>
      </c>
      <c r="F3252" s="16" t="s">
        <v>3453</v>
      </c>
      <c r="G3252" s="16" t="s">
        <v>3454</v>
      </c>
      <c r="H3252" s="16" t="s">
        <v>4300</v>
      </c>
      <c r="I3252" s="16" t="s">
        <v>4160</v>
      </c>
      <c r="J3252" s="40">
        <v>0.13</v>
      </c>
      <c r="K3252" s="16">
        <v>826.4</v>
      </c>
      <c r="M3252" s="15" t="s">
        <v>105</v>
      </c>
      <c r="N3252" s="19">
        <v>45708.662152777797</v>
      </c>
      <c r="P3252" s="20" t="s">
        <v>4261</v>
      </c>
      <c r="Q3252" s="20" t="s">
        <v>4269</v>
      </c>
      <c r="R3252" s="20" t="s">
        <v>4270</v>
      </c>
    </row>
    <row r="3253" spans="1:18" x14ac:dyDescent="0.3">
      <c r="A3253" s="15" t="str">
        <f>VLOOKUP(C3253,销售员!A:D,3,0)</f>
        <v>京津冀</v>
      </c>
      <c r="B3253" s="15">
        <v>822349</v>
      </c>
      <c r="C3253" s="16" t="s">
        <v>485</v>
      </c>
      <c r="D3253" s="17" t="s">
        <v>3323</v>
      </c>
      <c r="E3253" s="17" t="s">
        <v>4165</v>
      </c>
      <c r="F3253" s="16" t="s">
        <v>473</v>
      </c>
      <c r="G3253" s="16" t="s">
        <v>3324</v>
      </c>
      <c r="H3253" s="16" t="s">
        <v>3325</v>
      </c>
      <c r="I3253" s="16" t="s">
        <v>4158</v>
      </c>
      <c r="J3253" s="40">
        <v>0.13</v>
      </c>
      <c r="K3253" s="16">
        <v>27774.06</v>
      </c>
      <c r="L3253" s="18">
        <v>31842.5</v>
      </c>
      <c r="M3253" s="15" t="s">
        <v>127</v>
      </c>
      <c r="N3253" s="19">
        <v>45708.667164351798</v>
      </c>
      <c r="P3253" s="20" t="s">
        <v>4261</v>
      </c>
      <c r="Q3253" s="20" t="s">
        <v>4243</v>
      </c>
      <c r="R3253" s="20" t="s">
        <v>4274</v>
      </c>
    </row>
    <row r="3254" spans="1:18" x14ac:dyDescent="0.3">
      <c r="A3254" s="15" t="str">
        <f>VLOOKUP(C3254,销售员!A:D,3,0)</f>
        <v>京津冀</v>
      </c>
      <c r="B3254" s="15">
        <v>822349</v>
      </c>
      <c r="C3254" s="16" t="s">
        <v>485</v>
      </c>
      <c r="D3254" s="17" t="s">
        <v>3323</v>
      </c>
      <c r="E3254" s="17" t="s">
        <v>4165</v>
      </c>
      <c r="F3254" s="16" t="s">
        <v>473</v>
      </c>
      <c r="G3254" s="16" t="s">
        <v>3324</v>
      </c>
      <c r="H3254" s="16" t="s">
        <v>3325</v>
      </c>
      <c r="I3254" s="16" t="s">
        <v>4159</v>
      </c>
      <c r="J3254" s="40">
        <v>0.13</v>
      </c>
      <c r="K3254" s="16">
        <v>1834.31</v>
      </c>
      <c r="M3254" s="15" t="s">
        <v>127</v>
      </c>
      <c r="N3254" s="19">
        <v>45708.667164351798</v>
      </c>
      <c r="P3254" s="20" t="s">
        <v>4261</v>
      </c>
      <c r="Q3254" s="20" t="s">
        <v>4243</v>
      </c>
      <c r="R3254" s="20" t="s">
        <v>4274</v>
      </c>
    </row>
    <row r="3255" spans="1:18" x14ac:dyDescent="0.3">
      <c r="A3255" s="15" t="str">
        <f>VLOOKUP(C3255,销售员!A:D,3,0)</f>
        <v>京津冀</v>
      </c>
      <c r="B3255" s="15">
        <v>822349</v>
      </c>
      <c r="C3255" s="16" t="s">
        <v>485</v>
      </c>
      <c r="D3255" s="17" t="s">
        <v>3323</v>
      </c>
      <c r="E3255" s="17" t="s">
        <v>4165</v>
      </c>
      <c r="F3255" s="16" t="s">
        <v>473</v>
      </c>
      <c r="G3255" s="16" t="s">
        <v>3324</v>
      </c>
      <c r="H3255" s="16" t="s">
        <v>3325</v>
      </c>
      <c r="I3255" s="16" t="s">
        <v>4161</v>
      </c>
      <c r="J3255" s="40">
        <v>0.13</v>
      </c>
      <c r="K3255" s="16">
        <v>350.28</v>
      </c>
      <c r="M3255" s="15" t="s">
        <v>127</v>
      </c>
      <c r="N3255" s="19">
        <v>45708.667164351798</v>
      </c>
      <c r="P3255" s="20" t="s">
        <v>4261</v>
      </c>
      <c r="Q3255" s="20" t="s">
        <v>4243</v>
      </c>
      <c r="R3255" s="20" t="s">
        <v>4274</v>
      </c>
    </row>
    <row r="3256" spans="1:18" x14ac:dyDescent="0.3">
      <c r="A3256" s="15" t="str">
        <f>VLOOKUP(C3256,销售员!A:D,3,0)</f>
        <v>京津冀</v>
      </c>
      <c r="B3256" s="15">
        <v>822349</v>
      </c>
      <c r="C3256" s="16" t="s">
        <v>485</v>
      </c>
      <c r="D3256" s="17" t="s">
        <v>3323</v>
      </c>
      <c r="E3256" s="17" t="s">
        <v>4165</v>
      </c>
      <c r="F3256" s="16" t="s">
        <v>473</v>
      </c>
      <c r="G3256" s="16" t="s">
        <v>3324</v>
      </c>
      <c r="H3256" s="16" t="s">
        <v>3325</v>
      </c>
      <c r="I3256" s="16" t="s">
        <v>4160</v>
      </c>
      <c r="J3256" s="40">
        <v>0.13</v>
      </c>
      <c r="K3256" s="16">
        <v>450.91</v>
      </c>
      <c r="M3256" s="15" t="s">
        <v>127</v>
      </c>
      <c r="N3256" s="19">
        <v>45708.667164351798</v>
      </c>
      <c r="P3256" s="20" t="s">
        <v>4261</v>
      </c>
      <c r="Q3256" s="20" t="s">
        <v>4243</v>
      </c>
      <c r="R3256" s="20" t="s">
        <v>4274</v>
      </c>
    </row>
    <row r="3257" spans="1:18" x14ac:dyDescent="0.3">
      <c r="A3257" s="15" t="str">
        <f>VLOOKUP(C3257,销售员!A:D,3,0)</f>
        <v>福建</v>
      </c>
      <c r="B3257" s="15">
        <v>822519</v>
      </c>
      <c r="C3257" s="16" t="s">
        <v>676</v>
      </c>
      <c r="D3257" s="17" t="s">
        <v>3459</v>
      </c>
      <c r="E3257" s="17" t="s">
        <v>4165</v>
      </c>
      <c r="F3257" s="16" t="s">
        <v>3460</v>
      </c>
      <c r="G3257" s="16" t="s">
        <v>3461</v>
      </c>
      <c r="H3257" s="16" t="s">
        <v>3462</v>
      </c>
      <c r="I3257" s="16" t="s">
        <v>4158</v>
      </c>
      <c r="J3257" s="40">
        <v>0.13</v>
      </c>
      <c r="K3257" s="16">
        <v>110678.84</v>
      </c>
      <c r="L3257" s="18">
        <v>135747.47</v>
      </c>
      <c r="M3257" s="15" t="s">
        <v>94</v>
      </c>
      <c r="N3257" s="19">
        <v>45708.699050925898</v>
      </c>
      <c r="P3257" s="20" t="s">
        <v>4256</v>
      </c>
      <c r="Q3257" s="20" t="s">
        <v>4268</v>
      </c>
      <c r="R3257" s="20" t="s">
        <v>4268</v>
      </c>
    </row>
    <row r="3258" spans="1:18" x14ac:dyDescent="0.3">
      <c r="A3258" s="15" t="str">
        <f>VLOOKUP(C3258,销售员!A:D,3,0)</f>
        <v>福建</v>
      </c>
      <c r="B3258" s="15">
        <v>822519</v>
      </c>
      <c r="C3258" s="16" t="s">
        <v>676</v>
      </c>
      <c r="D3258" s="17" t="s">
        <v>3459</v>
      </c>
      <c r="E3258" s="17" t="s">
        <v>4165</v>
      </c>
      <c r="F3258" s="16" t="s">
        <v>3460</v>
      </c>
      <c r="G3258" s="16" t="s">
        <v>3461</v>
      </c>
      <c r="H3258" s="16" t="s">
        <v>3462</v>
      </c>
      <c r="I3258" s="16" t="s">
        <v>4159</v>
      </c>
      <c r="J3258" s="40">
        <v>0.13</v>
      </c>
      <c r="K3258" s="16">
        <v>16065.61</v>
      </c>
      <c r="M3258" s="15" t="s">
        <v>94</v>
      </c>
      <c r="N3258" s="19">
        <v>45708.699050925898</v>
      </c>
      <c r="P3258" s="20" t="s">
        <v>4256</v>
      </c>
      <c r="Q3258" s="20" t="s">
        <v>4268</v>
      </c>
      <c r="R3258" s="20" t="s">
        <v>4268</v>
      </c>
    </row>
    <row r="3259" spans="1:18" x14ac:dyDescent="0.3">
      <c r="A3259" s="15" t="str">
        <f>VLOOKUP(C3259,销售员!A:D,3,0)</f>
        <v>福建</v>
      </c>
      <c r="B3259" s="15">
        <v>822519</v>
      </c>
      <c r="C3259" s="16" t="s">
        <v>676</v>
      </c>
      <c r="D3259" s="17" t="s">
        <v>3459</v>
      </c>
      <c r="E3259" s="17" t="s">
        <v>4165</v>
      </c>
      <c r="F3259" s="16" t="s">
        <v>3460</v>
      </c>
      <c r="G3259" s="16" t="s">
        <v>3461</v>
      </c>
      <c r="H3259" s="16" t="s">
        <v>3462</v>
      </c>
      <c r="I3259" s="16" t="s">
        <v>4161</v>
      </c>
      <c r="J3259" s="40">
        <v>0.13</v>
      </c>
      <c r="K3259" s="16">
        <v>964.16</v>
      </c>
      <c r="M3259" s="15" t="s">
        <v>94</v>
      </c>
      <c r="N3259" s="19">
        <v>45708.699050925898</v>
      </c>
      <c r="P3259" s="20" t="s">
        <v>4256</v>
      </c>
      <c r="Q3259" s="20" t="s">
        <v>4268</v>
      </c>
      <c r="R3259" s="20" t="s">
        <v>4268</v>
      </c>
    </row>
    <row r="3260" spans="1:18" x14ac:dyDescent="0.3">
      <c r="A3260" s="15" t="str">
        <f>VLOOKUP(C3260,销售员!A:D,3,0)</f>
        <v>福建</v>
      </c>
      <c r="B3260" s="15">
        <v>822519</v>
      </c>
      <c r="C3260" s="16" t="s">
        <v>676</v>
      </c>
      <c r="D3260" s="17" t="s">
        <v>3459</v>
      </c>
      <c r="E3260" s="17" t="s">
        <v>4165</v>
      </c>
      <c r="F3260" s="16" t="s">
        <v>3460</v>
      </c>
      <c r="G3260" s="16" t="s">
        <v>3461</v>
      </c>
      <c r="H3260" s="16" t="s">
        <v>3462</v>
      </c>
      <c r="I3260" s="16" t="s">
        <v>4160</v>
      </c>
      <c r="J3260" s="40">
        <v>0.13</v>
      </c>
      <c r="K3260" s="16">
        <v>1930.18</v>
      </c>
      <c r="M3260" s="15" t="s">
        <v>94</v>
      </c>
      <c r="N3260" s="19">
        <v>45708.699050925898</v>
      </c>
      <c r="P3260" s="20" t="s">
        <v>4256</v>
      </c>
      <c r="Q3260" s="20" t="s">
        <v>4268</v>
      </c>
      <c r="R3260" s="20" t="s">
        <v>4268</v>
      </c>
    </row>
    <row r="3261" spans="1:18" x14ac:dyDescent="0.3">
      <c r="A3261" s="15" t="str">
        <f>VLOOKUP(C3261,销售员!A:D,3,0)</f>
        <v>沪浙</v>
      </c>
      <c r="B3261" s="15">
        <v>822562</v>
      </c>
      <c r="C3261" s="16" t="s">
        <v>3442</v>
      </c>
      <c r="D3261" s="17" t="s">
        <v>3443</v>
      </c>
      <c r="E3261" s="17" t="s">
        <v>4171</v>
      </c>
      <c r="F3261" s="16" t="s">
        <v>234</v>
      </c>
      <c r="G3261" s="16" t="s">
        <v>3444</v>
      </c>
      <c r="H3261" s="16" t="s">
        <v>3445</v>
      </c>
      <c r="I3261" s="16" t="s">
        <v>4158</v>
      </c>
      <c r="J3261" s="40">
        <v>0.13</v>
      </c>
      <c r="K3261" s="16">
        <v>425013.8</v>
      </c>
      <c r="L3261" s="18">
        <v>477033.22</v>
      </c>
      <c r="M3261" s="15" t="s">
        <v>1262</v>
      </c>
      <c r="N3261" s="19">
        <v>45708.7327083333</v>
      </c>
      <c r="P3261" s="20" t="s">
        <v>4256</v>
      </c>
      <c r="Q3261" s="20" t="s">
        <v>4259</v>
      </c>
      <c r="R3261" s="20" t="s">
        <v>4273</v>
      </c>
    </row>
    <row r="3262" spans="1:18" x14ac:dyDescent="0.3">
      <c r="A3262" s="15" t="str">
        <f>VLOOKUP(C3262,销售员!A:D,3,0)</f>
        <v>沪浙</v>
      </c>
      <c r="B3262" s="15">
        <v>822562</v>
      </c>
      <c r="C3262" s="16" t="s">
        <v>3442</v>
      </c>
      <c r="D3262" s="17" t="s">
        <v>3443</v>
      </c>
      <c r="E3262" s="17" t="s">
        <v>4171</v>
      </c>
      <c r="F3262" s="16" t="s">
        <v>234</v>
      </c>
      <c r="G3262" s="16" t="s">
        <v>3444</v>
      </c>
      <c r="H3262" s="16" t="s">
        <v>3445</v>
      </c>
      <c r="I3262" s="16" t="s">
        <v>4159</v>
      </c>
      <c r="J3262" s="40">
        <v>0.13</v>
      </c>
      <c r="K3262" s="16">
        <v>30767.48</v>
      </c>
      <c r="M3262" s="15" t="s">
        <v>1262</v>
      </c>
      <c r="N3262" s="19">
        <v>45708.7327083333</v>
      </c>
      <c r="P3262" s="20" t="s">
        <v>4256</v>
      </c>
      <c r="Q3262" s="20" t="s">
        <v>4259</v>
      </c>
      <c r="R3262" s="20" t="s">
        <v>4273</v>
      </c>
    </row>
    <row r="3263" spans="1:18" x14ac:dyDescent="0.3">
      <c r="A3263" s="15" t="str">
        <f>VLOOKUP(C3263,销售员!A:D,3,0)</f>
        <v>沪浙</v>
      </c>
      <c r="B3263" s="15">
        <v>822562</v>
      </c>
      <c r="C3263" s="16" t="s">
        <v>3442</v>
      </c>
      <c r="D3263" s="17" t="s">
        <v>3443</v>
      </c>
      <c r="E3263" s="17" t="s">
        <v>4171</v>
      </c>
      <c r="F3263" s="16" t="s">
        <v>234</v>
      </c>
      <c r="G3263" s="16" t="s">
        <v>3444</v>
      </c>
      <c r="H3263" s="16" t="s">
        <v>3445</v>
      </c>
      <c r="I3263" s="16" t="s">
        <v>4161</v>
      </c>
      <c r="J3263" s="40">
        <v>0.13</v>
      </c>
      <c r="K3263" s="16">
        <v>0</v>
      </c>
      <c r="M3263" s="15" t="s">
        <v>1262</v>
      </c>
      <c r="N3263" s="19">
        <v>45708.7327083333</v>
      </c>
      <c r="P3263" s="20" t="s">
        <v>4256</v>
      </c>
      <c r="Q3263" s="20" t="s">
        <v>4259</v>
      </c>
      <c r="R3263" s="20" t="s">
        <v>4273</v>
      </c>
    </row>
    <row r="3264" spans="1:18" x14ac:dyDescent="0.3">
      <c r="A3264" s="15" t="str">
        <f>VLOOKUP(C3264,销售员!A:D,3,0)</f>
        <v>沪浙</v>
      </c>
      <c r="B3264" s="15">
        <v>822562</v>
      </c>
      <c r="C3264" s="16" t="s">
        <v>3442</v>
      </c>
      <c r="D3264" s="17" t="s">
        <v>3443</v>
      </c>
      <c r="E3264" s="17" t="s">
        <v>4171</v>
      </c>
      <c r="F3264" s="16" t="s">
        <v>234</v>
      </c>
      <c r="G3264" s="16" t="s">
        <v>3444</v>
      </c>
      <c r="H3264" s="16" t="s">
        <v>3445</v>
      </c>
      <c r="I3264" s="16" t="s">
        <v>4160</v>
      </c>
      <c r="J3264" s="40">
        <v>0.13</v>
      </c>
      <c r="K3264" s="16">
        <v>6940.84</v>
      </c>
      <c r="M3264" s="15" t="s">
        <v>1262</v>
      </c>
      <c r="N3264" s="19">
        <v>45708.7327083333</v>
      </c>
      <c r="P3264" s="20" t="s">
        <v>4256</v>
      </c>
      <c r="Q3264" s="20" t="s">
        <v>4259</v>
      </c>
      <c r="R3264" s="20" t="s">
        <v>4273</v>
      </c>
    </row>
    <row r="3265" spans="1:18" x14ac:dyDescent="0.3">
      <c r="A3265" s="15" t="str">
        <f>VLOOKUP(C3265,销售员!A:D,3,0)</f>
        <v>京津冀</v>
      </c>
      <c r="B3265" s="15">
        <v>822561</v>
      </c>
      <c r="C3265" s="16" t="s">
        <v>692</v>
      </c>
      <c r="D3265" s="17" t="s">
        <v>3280</v>
      </c>
      <c r="E3265" s="17" t="s">
        <v>4165</v>
      </c>
      <c r="F3265" s="16" t="s">
        <v>1531</v>
      </c>
      <c r="G3265" s="16" t="s">
        <v>3281</v>
      </c>
      <c r="H3265" s="16" t="s">
        <v>4285</v>
      </c>
      <c r="I3265" s="16" t="s">
        <v>4158</v>
      </c>
      <c r="J3265" s="40">
        <v>0.13</v>
      </c>
      <c r="K3265" s="16">
        <v>2836.76</v>
      </c>
      <c r="L3265" s="18">
        <v>3000</v>
      </c>
      <c r="M3265" s="15" t="s">
        <v>127</v>
      </c>
      <c r="N3265" s="19">
        <v>45708.736689814803</v>
      </c>
      <c r="P3265" s="20" t="s">
        <v>4261</v>
      </c>
      <c r="Q3265" s="20" t="s">
        <v>4243</v>
      </c>
      <c r="R3265" s="20" t="s">
        <v>4274</v>
      </c>
    </row>
    <row r="3266" spans="1:18" x14ac:dyDescent="0.3">
      <c r="A3266" s="15" t="str">
        <f>VLOOKUP(C3266,销售员!A:D,3,0)</f>
        <v>京津冀</v>
      </c>
      <c r="B3266" s="15">
        <v>822561</v>
      </c>
      <c r="C3266" s="16" t="s">
        <v>692</v>
      </c>
      <c r="D3266" s="17" t="s">
        <v>3280</v>
      </c>
      <c r="E3266" s="17" t="s">
        <v>4165</v>
      </c>
      <c r="F3266" s="16" t="s">
        <v>1531</v>
      </c>
      <c r="G3266" s="16" t="s">
        <v>3281</v>
      </c>
      <c r="H3266" s="16" t="s">
        <v>4285</v>
      </c>
      <c r="I3266" s="16" t="s">
        <v>4159</v>
      </c>
      <c r="J3266" s="40">
        <v>0.13</v>
      </c>
      <c r="K3266" s="16">
        <v>0</v>
      </c>
      <c r="M3266" s="15" t="s">
        <v>127</v>
      </c>
      <c r="N3266" s="19">
        <v>45708.736689814803</v>
      </c>
      <c r="P3266" s="20" t="s">
        <v>4261</v>
      </c>
      <c r="Q3266" s="20" t="s">
        <v>4243</v>
      </c>
      <c r="R3266" s="20" t="s">
        <v>4274</v>
      </c>
    </row>
    <row r="3267" spans="1:18" x14ac:dyDescent="0.3">
      <c r="A3267" s="15" t="str">
        <f>VLOOKUP(C3267,销售员!A:D,3,0)</f>
        <v>京津冀</v>
      </c>
      <c r="B3267" s="15">
        <v>822561</v>
      </c>
      <c r="C3267" s="16" t="s">
        <v>692</v>
      </c>
      <c r="D3267" s="17" t="s">
        <v>3280</v>
      </c>
      <c r="E3267" s="17" t="s">
        <v>4165</v>
      </c>
      <c r="F3267" s="16" t="s">
        <v>1531</v>
      </c>
      <c r="G3267" s="16" t="s">
        <v>3281</v>
      </c>
      <c r="H3267" s="16" t="s">
        <v>4285</v>
      </c>
      <c r="I3267" s="16" t="s">
        <v>4161</v>
      </c>
      <c r="J3267" s="40">
        <v>0.13</v>
      </c>
      <c r="K3267" s="16">
        <v>0</v>
      </c>
      <c r="M3267" s="15" t="s">
        <v>127</v>
      </c>
      <c r="N3267" s="19">
        <v>45708.736689814803</v>
      </c>
      <c r="P3267" s="20" t="s">
        <v>4261</v>
      </c>
      <c r="Q3267" s="20" t="s">
        <v>4243</v>
      </c>
      <c r="R3267" s="20" t="s">
        <v>4274</v>
      </c>
    </row>
    <row r="3268" spans="1:18" x14ac:dyDescent="0.3">
      <c r="A3268" s="15" t="str">
        <f>VLOOKUP(C3268,销售员!A:D,3,0)</f>
        <v>京津冀</v>
      </c>
      <c r="B3268" s="15">
        <v>822561</v>
      </c>
      <c r="C3268" s="16" t="s">
        <v>692</v>
      </c>
      <c r="D3268" s="17" t="s">
        <v>3280</v>
      </c>
      <c r="E3268" s="17" t="s">
        <v>4165</v>
      </c>
      <c r="F3268" s="16" t="s">
        <v>1531</v>
      </c>
      <c r="G3268" s="16" t="s">
        <v>3281</v>
      </c>
      <c r="H3268" s="16" t="s">
        <v>4285</v>
      </c>
      <c r="I3268" s="16" t="s">
        <v>4160</v>
      </c>
      <c r="J3268" s="40">
        <v>0.13</v>
      </c>
      <c r="K3268" s="16">
        <v>43.24</v>
      </c>
      <c r="M3268" s="15" t="s">
        <v>127</v>
      </c>
      <c r="N3268" s="19">
        <v>45708.736689814803</v>
      </c>
      <c r="P3268" s="20" t="s">
        <v>4261</v>
      </c>
      <c r="Q3268" s="20" t="s">
        <v>4243</v>
      </c>
      <c r="R3268" s="20" t="s">
        <v>4274</v>
      </c>
    </row>
    <row r="3269" spans="1:18" x14ac:dyDescent="0.3">
      <c r="A3269" s="15" t="str">
        <f>VLOOKUP(C3269,销售员!A:D,3,0)</f>
        <v>京津冀</v>
      </c>
      <c r="B3269" s="15">
        <v>822561</v>
      </c>
      <c r="C3269" s="16" t="s">
        <v>692</v>
      </c>
      <c r="D3269" s="17" t="s">
        <v>3280</v>
      </c>
      <c r="E3269" s="17" t="s">
        <v>4165</v>
      </c>
      <c r="F3269" s="16" t="s">
        <v>1531</v>
      </c>
      <c r="G3269" s="16" t="s">
        <v>3281</v>
      </c>
      <c r="H3269" s="16" t="s">
        <v>4284</v>
      </c>
      <c r="I3269" s="16" t="s">
        <v>4158</v>
      </c>
      <c r="J3269" s="40">
        <v>0.13</v>
      </c>
      <c r="K3269" s="16">
        <v>1702.06</v>
      </c>
      <c r="L3269" s="18">
        <v>1800</v>
      </c>
      <c r="M3269" s="15" t="s">
        <v>127</v>
      </c>
      <c r="N3269" s="19">
        <v>45708.736689814803</v>
      </c>
      <c r="P3269" s="20" t="s">
        <v>4261</v>
      </c>
      <c r="Q3269" s="20" t="s">
        <v>4243</v>
      </c>
      <c r="R3269" s="20" t="s">
        <v>4274</v>
      </c>
    </row>
    <row r="3270" spans="1:18" x14ac:dyDescent="0.3">
      <c r="A3270" s="15" t="str">
        <f>VLOOKUP(C3270,销售员!A:D,3,0)</f>
        <v>京津冀</v>
      </c>
      <c r="B3270" s="15">
        <v>822561</v>
      </c>
      <c r="C3270" s="16" t="s">
        <v>692</v>
      </c>
      <c r="D3270" s="17" t="s">
        <v>3280</v>
      </c>
      <c r="E3270" s="17" t="s">
        <v>4165</v>
      </c>
      <c r="F3270" s="16" t="s">
        <v>1531</v>
      </c>
      <c r="G3270" s="16" t="s">
        <v>3281</v>
      </c>
      <c r="H3270" s="16" t="s">
        <v>4284</v>
      </c>
      <c r="I3270" s="16" t="s">
        <v>4159</v>
      </c>
      <c r="J3270" s="40">
        <v>0.13</v>
      </c>
      <c r="K3270" s="16">
        <v>0</v>
      </c>
      <c r="M3270" s="15" t="s">
        <v>127</v>
      </c>
      <c r="N3270" s="19">
        <v>45708.736689814803</v>
      </c>
      <c r="P3270" s="20" t="s">
        <v>4261</v>
      </c>
      <c r="Q3270" s="20" t="s">
        <v>4243</v>
      </c>
      <c r="R3270" s="20" t="s">
        <v>4274</v>
      </c>
    </row>
    <row r="3271" spans="1:18" x14ac:dyDescent="0.3">
      <c r="A3271" s="15" t="str">
        <f>VLOOKUP(C3271,销售员!A:D,3,0)</f>
        <v>京津冀</v>
      </c>
      <c r="B3271" s="15">
        <v>822561</v>
      </c>
      <c r="C3271" s="16" t="s">
        <v>692</v>
      </c>
      <c r="D3271" s="17" t="s">
        <v>3280</v>
      </c>
      <c r="E3271" s="17" t="s">
        <v>4165</v>
      </c>
      <c r="F3271" s="16" t="s">
        <v>1531</v>
      </c>
      <c r="G3271" s="16" t="s">
        <v>3281</v>
      </c>
      <c r="H3271" s="16" t="s">
        <v>4284</v>
      </c>
      <c r="I3271" s="16" t="s">
        <v>4161</v>
      </c>
      <c r="J3271" s="40">
        <v>0.13</v>
      </c>
      <c r="K3271" s="16">
        <v>0</v>
      </c>
      <c r="M3271" s="15" t="s">
        <v>127</v>
      </c>
      <c r="N3271" s="19">
        <v>45708.736689814803</v>
      </c>
      <c r="P3271" s="20" t="s">
        <v>4261</v>
      </c>
      <c r="Q3271" s="20" t="s">
        <v>4243</v>
      </c>
      <c r="R3271" s="20" t="s">
        <v>4274</v>
      </c>
    </row>
    <row r="3272" spans="1:18" x14ac:dyDescent="0.3">
      <c r="A3272" s="15" t="str">
        <f>VLOOKUP(C3272,销售员!A:D,3,0)</f>
        <v>京津冀</v>
      </c>
      <c r="B3272" s="15">
        <v>822561</v>
      </c>
      <c r="C3272" s="16" t="s">
        <v>692</v>
      </c>
      <c r="D3272" s="17" t="s">
        <v>3280</v>
      </c>
      <c r="E3272" s="17" t="s">
        <v>4165</v>
      </c>
      <c r="F3272" s="16" t="s">
        <v>1531</v>
      </c>
      <c r="G3272" s="16" t="s">
        <v>3281</v>
      </c>
      <c r="H3272" s="16" t="s">
        <v>4284</v>
      </c>
      <c r="I3272" s="16" t="s">
        <v>4160</v>
      </c>
      <c r="J3272" s="40">
        <v>0.13</v>
      </c>
      <c r="K3272" s="16">
        <v>25.94</v>
      </c>
      <c r="M3272" s="15" t="s">
        <v>127</v>
      </c>
      <c r="N3272" s="19">
        <v>45708.736689814803</v>
      </c>
      <c r="P3272" s="20" t="s">
        <v>4261</v>
      </c>
      <c r="Q3272" s="20" t="s">
        <v>4243</v>
      </c>
      <c r="R3272" s="20" t="s">
        <v>4274</v>
      </c>
    </row>
    <row r="3273" spans="1:18" x14ac:dyDescent="0.3">
      <c r="A3273" s="15" t="str">
        <f>VLOOKUP(C3273,销售员!A:D,3,0)</f>
        <v>陕豫鲁</v>
      </c>
      <c r="B3273" s="15">
        <v>822501</v>
      </c>
      <c r="C3273" s="16" t="s">
        <v>354</v>
      </c>
      <c r="D3273" s="17" t="s">
        <v>3468</v>
      </c>
      <c r="E3273" s="17" t="s">
        <v>4165</v>
      </c>
      <c r="F3273" s="16" t="s">
        <v>3469</v>
      </c>
      <c r="G3273" s="16" t="s">
        <v>3470</v>
      </c>
      <c r="H3273" s="16" t="s">
        <v>3471</v>
      </c>
      <c r="I3273" s="16" t="s">
        <v>4166</v>
      </c>
      <c r="J3273" s="40">
        <v>0.13</v>
      </c>
      <c r="K3273" s="16">
        <v>21434.38</v>
      </c>
      <c r="L3273" s="18">
        <v>24084.67</v>
      </c>
      <c r="M3273" s="15" t="s">
        <v>105</v>
      </c>
      <c r="N3273" s="19">
        <v>45708.740312499998</v>
      </c>
      <c r="P3273" s="20" t="s">
        <v>4261</v>
      </c>
      <c r="Q3273" s="20" t="s">
        <v>4269</v>
      </c>
      <c r="R3273" s="20" t="s">
        <v>4291</v>
      </c>
    </row>
    <row r="3274" spans="1:18" x14ac:dyDescent="0.3">
      <c r="A3274" s="15" t="str">
        <f>VLOOKUP(C3274,销售员!A:D,3,0)</f>
        <v>陕豫鲁</v>
      </c>
      <c r="B3274" s="15">
        <v>822501</v>
      </c>
      <c r="C3274" s="16" t="s">
        <v>354</v>
      </c>
      <c r="D3274" s="17" t="s">
        <v>3468</v>
      </c>
      <c r="E3274" s="17" t="s">
        <v>4165</v>
      </c>
      <c r="F3274" s="16" t="s">
        <v>3469</v>
      </c>
      <c r="G3274" s="16" t="s">
        <v>3470</v>
      </c>
      <c r="H3274" s="16" t="s">
        <v>3471</v>
      </c>
      <c r="I3274" s="16" t="s">
        <v>4167</v>
      </c>
      <c r="J3274" s="40">
        <v>0.13</v>
      </c>
      <c r="K3274" s="16">
        <v>1284.1600000000001</v>
      </c>
      <c r="M3274" s="15" t="s">
        <v>105</v>
      </c>
      <c r="N3274" s="19">
        <v>45708.740312499998</v>
      </c>
      <c r="P3274" s="20" t="s">
        <v>4261</v>
      </c>
      <c r="Q3274" s="20" t="s">
        <v>4269</v>
      </c>
      <c r="R3274" s="20" t="s">
        <v>4291</v>
      </c>
    </row>
    <row r="3275" spans="1:18" x14ac:dyDescent="0.3">
      <c r="A3275" s="15" t="str">
        <f>VLOOKUP(C3275,销售员!A:D,3,0)</f>
        <v>陕豫鲁</v>
      </c>
      <c r="B3275" s="15">
        <v>822501</v>
      </c>
      <c r="C3275" s="16" t="s">
        <v>354</v>
      </c>
      <c r="D3275" s="17" t="s">
        <v>3468</v>
      </c>
      <c r="E3275" s="17" t="s">
        <v>4165</v>
      </c>
      <c r="F3275" s="16" t="s">
        <v>3469</v>
      </c>
      <c r="G3275" s="16" t="s">
        <v>3470</v>
      </c>
      <c r="H3275" s="16" t="s">
        <v>3471</v>
      </c>
      <c r="I3275" s="16" t="s">
        <v>4161</v>
      </c>
      <c r="J3275" s="40">
        <v>0.13</v>
      </c>
      <c r="K3275" s="16">
        <v>278.64693999999997</v>
      </c>
      <c r="M3275" s="15" t="s">
        <v>105</v>
      </c>
      <c r="N3275" s="19">
        <v>45708.740312499998</v>
      </c>
      <c r="P3275" s="20" t="s">
        <v>4261</v>
      </c>
      <c r="Q3275" s="20" t="s">
        <v>4269</v>
      </c>
      <c r="R3275" s="20" t="s">
        <v>4291</v>
      </c>
    </row>
    <row r="3276" spans="1:18" x14ac:dyDescent="0.3">
      <c r="A3276" s="15" t="str">
        <f>VLOOKUP(C3276,销售员!A:D,3,0)</f>
        <v>陕豫鲁</v>
      </c>
      <c r="B3276" s="15">
        <v>822501</v>
      </c>
      <c r="C3276" s="16" t="s">
        <v>354</v>
      </c>
      <c r="D3276" s="17" t="s">
        <v>3468</v>
      </c>
      <c r="E3276" s="17" t="s">
        <v>4165</v>
      </c>
      <c r="F3276" s="16" t="s">
        <v>3469</v>
      </c>
      <c r="G3276" s="16" t="s">
        <v>3470</v>
      </c>
      <c r="H3276" s="16" t="s">
        <v>3471</v>
      </c>
      <c r="I3276" s="16" t="s">
        <v>4160</v>
      </c>
      <c r="J3276" s="40">
        <v>0.13</v>
      </c>
      <c r="K3276" s="16">
        <v>340.77809999999999</v>
      </c>
      <c r="M3276" s="15" t="s">
        <v>105</v>
      </c>
      <c r="N3276" s="19">
        <v>45708.740312499998</v>
      </c>
      <c r="P3276" s="20" t="s">
        <v>4261</v>
      </c>
      <c r="Q3276" s="20" t="s">
        <v>4269</v>
      </c>
      <c r="R3276" s="20" t="s">
        <v>4291</v>
      </c>
    </row>
    <row r="3277" spans="1:18" x14ac:dyDescent="0.3">
      <c r="A3277" s="15" t="str">
        <f>VLOOKUP(C3277,销售员!A:D,3,0)</f>
        <v>云贵川渝</v>
      </c>
      <c r="B3277" s="15">
        <v>822572</v>
      </c>
      <c r="C3277" s="16" t="s">
        <v>68</v>
      </c>
      <c r="D3277" s="17" t="s">
        <v>903</v>
      </c>
      <c r="E3277" s="17" t="s">
        <v>4165</v>
      </c>
      <c r="F3277" s="16" t="s">
        <v>852</v>
      </c>
      <c r="G3277" s="16" t="s">
        <v>904</v>
      </c>
      <c r="H3277" s="16" t="s">
        <v>4184</v>
      </c>
      <c r="I3277" s="16" t="s">
        <v>4158</v>
      </c>
      <c r="J3277" s="40">
        <v>0.13</v>
      </c>
      <c r="K3277" s="16">
        <v>729979.56</v>
      </c>
      <c r="L3277" s="18">
        <v>798807.42</v>
      </c>
      <c r="M3277" s="15" t="s">
        <v>54</v>
      </c>
      <c r="N3277" s="19">
        <v>45709.4061111111</v>
      </c>
      <c r="P3277" s="20" t="s">
        <v>4256</v>
      </c>
      <c r="Q3277" s="20" t="s">
        <v>4257</v>
      </c>
      <c r="R3277" s="20" t="s">
        <v>4258</v>
      </c>
    </row>
    <row r="3278" spans="1:18" x14ac:dyDescent="0.3">
      <c r="A3278" s="15" t="str">
        <f>VLOOKUP(C3278,销售员!A:D,3,0)</f>
        <v>云贵川渝</v>
      </c>
      <c r="B3278" s="15">
        <v>822572</v>
      </c>
      <c r="C3278" s="16" t="s">
        <v>68</v>
      </c>
      <c r="D3278" s="17" t="s">
        <v>903</v>
      </c>
      <c r="E3278" s="17" t="s">
        <v>4165</v>
      </c>
      <c r="F3278" s="16" t="s">
        <v>852</v>
      </c>
      <c r="G3278" s="16" t="s">
        <v>904</v>
      </c>
      <c r="H3278" s="16" t="s">
        <v>4184</v>
      </c>
      <c r="I3278" s="16" t="s">
        <v>4159</v>
      </c>
      <c r="J3278" s="40">
        <v>0.13</v>
      </c>
      <c r="K3278" s="16">
        <v>0</v>
      </c>
      <c r="M3278" s="15" t="s">
        <v>54</v>
      </c>
      <c r="N3278" s="19">
        <v>45709.4061111111</v>
      </c>
      <c r="P3278" s="20" t="s">
        <v>4256</v>
      </c>
      <c r="Q3278" s="20" t="s">
        <v>4257</v>
      </c>
      <c r="R3278" s="20" t="s">
        <v>4258</v>
      </c>
    </row>
    <row r="3279" spans="1:18" x14ac:dyDescent="0.3">
      <c r="A3279" s="15" t="str">
        <f>VLOOKUP(C3279,销售员!A:D,3,0)</f>
        <v>云贵川渝</v>
      </c>
      <c r="B3279" s="15">
        <v>822572</v>
      </c>
      <c r="C3279" s="16" t="s">
        <v>68</v>
      </c>
      <c r="D3279" s="17" t="s">
        <v>903</v>
      </c>
      <c r="E3279" s="17" t="s">
        <v>4165</v>
      </c>
      <c r="F3279" s="16" t="s">
        <v>852</v>
      </c>
      <c r="G3279" s="16" t="s">
        <v>904</v>
      </c>
      <c r="H3279" s="16" t="s">
        <v>4184</v>
      </c>
      <c r="I3279" s="16" t="s">
        <v>4161</v>
      </c>
      <c r="J3279" s="40">
        <v>0.13</v>
      </c>
      <c r="K3279" s="16">
        <v>9775.14</v>
      </c>
      <c r="M3279" s="15" t="s">
        <v>54</v>
      </c>
      <c r="N3279" s="19">
        <v>45709.4061111111</v>
      </c>
      <c r="P3279" s="20" t="s">
        <v>4256</v>
      </c>
      <c r="Q3279" s="20" t="s">
        <v>4257</v>
      </c>
      <c r="R3279" s="20" t="s">
        <v>4258</v>
      </c>
    </row>
    <row r="3280" spans="1:18" x14ac:dyDescent="0.3">
      <c r="A3280" s="15" t="str">
        <f>VLOOKUP(C3280,销售员!A:D,3,0)</f>
        <v>云贵川渝</v>
      </c>
      <c r="B3280" s="15">
        <v>822572</v>
      </c>
      <c r="C3280" s="16" t="s">
        <v>68</v>
      </c>
      <c r="D3280" s="17" t="s">
        <v>903</v>
      </c>
      <c r="E3280" s="17" t="s">
        <v>4165</v>
      </c>
      <c r="F3280" s="16" t="s">
        <v>852</v>
      </c>
      <c r="G3280" s="16" t="s">
        <v>904</v>
      </c>
      <c r="H3280" s="16" t="s">
        <v>4184</v>
      </c>
      <c r="I3280" s="16" t="s">
        <v>4160</v>
      </c>
      <c r="J3280" s="40">
        <v>0.13</v>
      </c>
      <c r="K3280" s="16">
        <v>11122.62</v>
      </c>
      <c r="M3280" s="15" t="s">
        <v>54</v>
      </c>
      <c r="N3280" s="19">
        <v>45709.4061111111</v>
      </c>
      <c r="P3280" s="20" t="s">
        <v>4256</v>
      </c>
      <c r="Q3280" s="20" t="s">
        <v>4257</v>
      </c>
      <c r="R3280" s="20" t="s">
        <v>4258</v>
      </c>
    </row>
    <row r="3281" spans="1:18" x14ac:dyDescent="0.3">
      <c r="A3281" s="15" t="str">
        <f>VLOOKUP(C3281,销售员!A:D,3,0)</f>
        <v>云贵川渝</v>
      </c>
      <c r="B3281" s="15">
        <v>822572</v>
      </c>
      <c r="C3281" s="16" t="s">
        <v>68</v>
      </c>
      <c r="D3281" s="17" t="s">
        <v>903</v>
      </c>
      <c r="E3281" s="17" t="s">
        <v>4165</v>
      </c>
      <c r="F3281" s="16" t="s">
        <v>852</v>
      </c>
      <c r="G3281" s="16" t="s">
        <v>904</v>
      </c>
      <c r="H3281" s="16" t="s">
        <v>4185</v>
      </c>
      <c r="I3281" s="16" t="s">
        <v>4158</v>
      </c>
      <c r="J3281" s="40">
        <v>0.13</v>
      </c>
      <c r="K3281" s="16">
        <v>289506.81</v>
      </c>
      <c r="L3281" s="18">
        <v>314428.68</v>
      </c>
      <c r="M3281" s="15" t="s">
        <v>54</v>
      </c>
      <c r="N3281" s="19">
        <v>45709.4061111111</v>
      </c>
      <c r="P3281" s="20" t="s">
        <v>4256</v>
      </c>
      <c r="Q3281" s="20" t="s">
        <v>4257</v>
      </c>
      <c r="R3281" s="20" t="s">
        <v>4258</v>
      </c>
    </row>
    <row r="3282" spans="1:18" x14ac:dyDescent="0.3">
      <c r="A3282" s="15" t="str">
        <f>VLOOKUP(C3282,销售员!A:D,3,0)</f>
        <v>云贵川渝</v>
      </c>
      <c r="B3282" s="15">
        <v>822572</v>
      </c>
      <c r="C3282" s="16" t="s">
        <v>68</v>
      </c>
      <c r="D3282" s="17" t="s">
        <v>903</v>
      </c>
      <c r="E3282" s="17" t="s">
        <v>4165</v>
      </c>
      <c r="F3282" s="16" t="s">
        <v>852</v>
      </c>
      <c r="G3282" s="16" t="s">
        <v>904</v>
      </c>
      <c r="H3282" s="16" t="s">
        <v>4185</v>
      </c>
      <c r="I3282" s="16" t="s">
        <v>4159</v>
      </c>
      <c r="J3282" s="40">
        <v>0.13</v>
      </c>
      <c r="K3282" s="16">
        <v>2401.59</v>
      </c>
      <c r="M3282" s="15" t="s">
        <v>54</v>
      </c>
      <c r="N3282" s="19">
        <v>45709.4061111111</v>
      </c>
      <c r="P3282" s="20" t="s">
        <v>4256</v>
      </c>
      <c r="Q3282" s="20" t="s">
        <v>4257</v>
      </c>
      <c r="R3282" s="20" t="s">
        <v>4258</v>
      </c>
    </row>
    <row r="3283" spans="1:18" x14ac:dyDescent="0.3">
      <c r="A3283" s="15" t="str">
        <f>VLOOKUP(C3283,销售员!A:D,3,0)</f>
        <v>云贵川渝</v>
      </c>
      <c r="B3283" s="15">
        <v>822572</v>
      </c>
      <c r="C3283" s="16" t="s">
        <v>68</v>
      </c>
      <c r="D3283" s="17" t="s">
        <v>903</v>
      </c>
      <c r="E3283" s="17" t="s">
        <v>4165</v>
      </c>
      <c r="F3283" s="16" t="s">
        <v>852</v>
      </c>
      <c r="G3283" s="16" t="s">
        <v>904</v>
      </c>
      <c r="H3283" s="16" t="s">
        <v>4185</v>
      </c>
      <c r="I3283" s="16" t="s">
        <v>4161</v>
      </c>
      <c r="J3283" s="40">
        <v>0.13</v>
      </c>
      <c r="K3283" s="16">
        <v>610.38</v>
      </c>
      <c r="M3283" s="15" t="s">
        <v>54</v>
      </c>
      <c r="N3283" s="19">
        <v>45709.4061111111</v>
      </c>
      <c r="P3283" s="20" t="s">
        <v>4256</v>
      </c>
      <c r="Q3283" s="20" t="s">
        <v>4257</v>
      </c>
      <c r="R3283" s="20" t="s">
        <v>4258</v>
      </c>
    </row>
    <row r="3284" spans="1:18" x14ac:dyDescent="0.3">
      <c r="A3284" s="15" t="str">
        <f>VLOOKUP(C3284,销售员!A:D,3,0)</f>
        <v>云贵川渝</v>
      </c>
      <c r="B3284" s="15">
        <v>822572</v>
      </c>
      <c r="C3284" s="16" t="s">
        <v>68</v>
      </c>
      <c r="D3284" s="17" t="s">
        <v>903</v>
      </c>
      <c r="E3284" s="17" t="s">
        <v>4165</v>
      </c>
      <c r="F3284" s="16" t="s">
        <v>852</v>
      </c>
      <c r="G3284" s="16" t="s">
        <v>904</v>
      </c>
      <c r="H3284" s="16" t="s">
        <v>4185</v>
      </c>
      <c r="I3284" s="16" t="s">
        <v>4160</v>
      </c>
      <c r="J3284" s="40">
        <v>0.13</v>
      </c>
      <c r="K3284" s="16">
        <v>4447.4399999999996</v>
      </c>
      <c r="M3284" s="15" t="s">
        <v>54</v>
      </c>
      <c r="N3284" s="19">
        <v>45709.4061111111</v>
      </c>
      <c r="P3284" s="20" t="s">
        <v>4256</v>
      </c>
      <c r="Q3284" s="20" t="s">
        <v>4257</v>
      </c>
      <c r="R3284" s="20" t="s">
        <v>4258</v>
      </c>
    </row>
    <row r="3285" spans="1:18" x14ac:dyDescent="0.3">
      <c r="A3285" s="15" t="str">
        <f>VLOOKUP(C3285,销售员!A:D,3,0)</f>
        <v>京津冀</v>
      </c>
      <c r="B3285" s="15">
        <v>822596</v>
      </c>
      <c r="C3285" s="16" t="s">
        <v>776</v>
      </c>
      <c r="D3285" s="17" t="s">
        <v>3475</v>
      </c>
      <c r="E3285" s="17" t="s">
        <v>4165</v>
      </c>
      <c r="F3285" s="16" t="s">
        <v>1102</v>
      </c>
      <c r="G3285" s="16" t="s">
        <v>3476</v>
      </c>
      <c r="H3285" s="16" t="s">
        <v>3477</v>
      </c>
      <c r="I3285" s="16" t="s">
        <v>4158</v>
      </c>
      <c r="J3285" s="40">
        <v>0.13</v>
      </c>
      <c r="K3285" s="16">
        <v>1320.72</v>
      </c>
      <c r="L3285" s="18">
        <v>1404</v>
      </c>
      <c r="M3285" s="15" t="s">
        <v>127</v>
      </c>
      <c r="N3285" s="19">
        <v>45709.413541666698</v>
      </c>
      <c r="P3285" s="20" t="s">
        <v>4261</v>
      </c>
      <c r="Q3285" s="20" t="s">
        <v>4243</v>
      </c>
      <c r="R3285" s="20" t="s">
        <v>4274</v>
      </c>
    </row>
    <row r="3286" spans="1:18" x14ac:dyDescent="0.3">
      <c r="A3286" s="15" t="str">
        <f>VLOOKUP(C3286,销售员!A:D,3,0)</f>
        <v>京津冀</v>
      </c>
      <c r="B3286" s="15">
        <v>822596</v>
      </c>
      <c r="C3286" s="16" t="s">
        <v>776</v>
      </c>
      <c r="D3286" s="17" t="s">
        <v>3475</v>
      </c>
      <c r="E3286" s="17" t="s">
        <v>4165</v>
      </c>
      <c r="F3286" s="16" t="s">
        <v>1102</v>
      </c>
      <c r="G3286" s="16" t="s">
        <v>3476</v>
      </c>
      <c r="H3286" s="16" t="s">
        <v>3477</v>
      </c>
      <c r="I3286" s="16" t="s">
        <v>4159</v>
      </c>
      <c r="J3286" s="40">
        <v>0.13</v>
      </c>
      <c r="K3286" s="16">
        <v>0</v>
      </c>
      <c r="M3286" s="15" t="s">
        <v>127</v>
      </c>
      <c r="N3286" s="19">
        <v>45709.413541666698</v>
      </c>
      <c r="P3286" s="20" t="s">
        <v>4261</v>
      </c>
      <c r="Q3286" s="20" t="s">
        <v>4243</v>
      </c>
      <c r="R3286" s="20" t="s">
        <v>4274</v>
      </c>
    </row>
    <row r="3287" spans="1:18" x14ac:dyDescent="0.3">
      <c r="A3287" s="15" t="str">
        <f>VLOOKUP(C3287,销售员!A:D,3,0)</f>
        <v>京津冀</v>
      </c>
      <c r="B3287" s="15">
        <v>822596</v>
      </c>
      <c r="C3287" s="16" t="s">
        <v>776</v>
      </c>
      <c r="D3287" s="17" t="s">
        <v>3475</v>
      </c>
      <c r="E3287" s="17" t="s">
        <v>4165</v>
      </c>
      <c r="F3287" s="16" t="s">
        <v>1102</v>
      </c>
      <c r="G3287" s="16" t="s">
        <v>3476</v>
      </c>
      <c r="H3287" s="16" t="s">
        <v>3477</v>
      </c>
      <c r="I3287" s="16" t="s">
        <v>4161</v>
      </c>
      <c r="J3287" s="40">
        <v>0.13</v>
      </c>
      <c r="K3287" s="16">
        <v>0</v>
      </c>
      <c r="M3287" s="15" t="s">
        <v>127</v>
      </c>
      <c r="N3287" s="19">
        <v>45709.413541666698</v>
      </c>
      <c r="P3287" s="20" t="s">
        <v>4261</v>
      </c>
      <c r="Q3287" s="20" t="s">
        <v>4243</v>
      </c>
      <c r="R3287" s="20" t="s">
        <v>4274</v>
      </c>
    </row>
    <row r="3288" spans="1:18" x14ac:dyDescent="0.3">
      <c r="A3288" s="15" t="str">
        <f>VLOOKUP(C3288,销售员!A:D,3,0)</f>
        <v>京津冀</v>
      </c>
      <c r="B3288" s="15">
        <v>822596</v>
      </c>
      <c r="C3288" s="16" t="s">
        <v>776</v>
      </c>
      <c r="D3288" s="17" t="s">
        <v>3475</v>
      </c>
      <c r="E3288" s="17" t="s">
        <v>4165</v>
      </c>
      <c r="F3288" s="16" t="s">
        <v>1102</v>
      </c>
      <c r="G3288" s="16" t="s">
        <v>3476</v>
      </c>
      <c r="H3288" s="16" t="s">
        <v>3477</v>
      </c>
      <c r="I3288" s="16" t="s">
        <v>4160</v>
      </c>
      <c r="J3288" s="40">
        <v>0.13</v>
      </c>
      <c r="K3288" s="16">
        <v>20.079999999999998</v>
      </c>
      <c r="M3288" s="15" t="s">
        <v>127</v>
      </c>
      <c r="N3288" s="19">
        <v>45709.413541666698</v>
      </c>
      <c r="P3288" s="20" t="s">
        <v>4261</v>
      </c>
      <c r="Q3288" s="20" t="s">
        <v>4243</v>
      </c>
      <c r="R3288" s="20" t="s">
        <v>4274</v>
      </c>
    </row>
    <row r="3289" spans="1:18" x14ac:dyDescent="0.3">
      <c r="A3289" s="15" t="str">
        <f>VLOOKUP(C3289,销售员!A:D,3,0)</f>
        <v>京津冀</v>
      </c>
      <c r="B3289" s="15">
        <v>822524</v>
      </c>
      <c r="C3289" s="16" t="s">
        <v>311</v>
      </c>
      <c r="D3289" s="17" t="s">
        <v>3479</v>
      </c>
      <c r="E3289" s="17" t="s">
        <v>4165</v>
      </c>
      <c r="F3289" s="16" t="s">
        <v>2174</v>
      </c>
      <c r="G3289" s="16" t="s">
        <v>3480</v>
      </c>
      <c r="H3289" s="16" t="s">
        <v>3481</v>
      </c>
      <c r="I3289" s="16" t="s">
        <v>4158</v>
      </c>
      <c r="J3289" s="40">
        <v>0.13</v>
      </c>
      <c r="K3289" s="16">
        <v>9831.7199999999993</v>
      </c>
      <c r="L3289" s="18">
        <v>10871.3</v>
      </c>
      <c r="M3289" s="15" t="s">
        <v>127</v>
      </c>
      <c r="N3289" s="19">
        <v>45709.417199074102</v>
      </c>
      <c r="P3289" s="20" t="s">
        <v>4261</v>
      </c>
      <c r="Q3289" s="20" t="s">
        <v>4243</v>
      </c>
      <c r="R3289" s="20" t="s">
        <v>4274</v>
      </c>
    </row>
    <row r="3290" spans="1:18" x14ac:dyDescent="0.3">
      <c r="A3290" s="15" t="str">
        <f>VLOOKUP(C3290,销售员!A:D,3,0)</f>
        <v>京津冀</v>
      </c>
      <c r="B3290" s="15">
        <v>822524</v>
      </c>
      <c r="C3290" s="16" t="s">
        <v>311</v>
      </c>
      <c r="D3290" s="17" t="s">
        <v>3479</v>
      </c>
      <c r="E3290" s="17" t="s">
        <v>4165</v>
      </c>
      <c r="F3290" s="16" t="s">
        <v>2174</v>
      </c>
      <c r="G3290" s="16" t="s">
        <v>3480</v>
      </c>
      <c r="H3290" s="16" t="s">
        <v>3481</v>
      </c>
      <c r="I3290" s="16" t="s">
        <v>4159</v>
      </c>
      <c r="J3290" s="40">
        <v>0.13</v>
      </c>
      <c r="K3290" s="16">
        <v>279.68</v>
      </c>
      <c r="M3290" s="15" t="s">
        <v>127</v>
      </c>
      <c r="N3290" s="19">
        <v>45709.417199074102</v>
      </c>
      <c r="P3290" s="20" t="s">
        <v>4261</v>
      </c>
      <c r="Q3290" s="20" t="s">
        <v>4243</v>
      </c>
      <c r="R3290" s="20" t="s">
        <v>4274</v>
      </c>
    </row>
    <row r="3291" spans="1:18" x14ac:dyDescent="0.3">
      <c r="A3291" s="15" t="str">
        <f>VLOOKUP(C3291,销售员!A:D,3,0)</f>
        <v>京津冀</v>
      </c>
      <c r="B3291" s="15">
        <v>822524</v>
      </c>
      <c r="C3291" s="16" t="s">
        <v>311</v>
      </c>
      <c r="D3291" s="17" t="s">
        <v>3479</v>
      </c>
      <c r="E3291" s="17" t="s">
        <v>4165</v>
      </c>
      <c r="F3291" s="16" t="s">
        <v>2174</v>
      </c>
      <c r="G3291" s="16" t="s">
        <v>3480</v>
      </c>
      <c r="H3291" s="16" t="s">
        <v>3481</v>
      </c>
      <c r="I3291" s="16" t="s">
        <v>4161</v>
      </c>
      <c r="J3291" s="40">
        <v>0.13</v>
      </c>
      <c r="K3291" s="16">
        <v>116.72</v>
      </c>
      <c r="M3291" s="15" t="s">
        <v>127</v>
      </c>
      <c r="N3291" s="19">
        <v>45709.417199074102</v>
      </c>
      <c r="P3291" s="20" t="s">
        <v>4261</v>
      </c>
      <c r="Q3291" s="20" t="s">
        <v>4243</v>
      </c>
      <c r="R3291" s="20" t="s">
        <v>4274</v>
      </c>
    </row>
    <row r="3292" spans="1:18" x14ac:dyDescent="0.3">
      <c r="A3292" s="15" t="str">
        <f>VLOOKUP(C3292,销售员!A:D,3,0)</f>
        <v>京津冀</v>
      </c>
      <c r="B3292" s="15">
        <v>822524</v>
      </c>
      <c r="C3292" s="16" t="s">
        <v>311</v>
      </c>
      <c r="D3292" s="17" t="s">
        <v>3479</v>
      </c>
      <c r="E3292" s="17" t="s">
        <v>4165</v>
      </c>
      <c r="F3292" s="16" t="s">
        <v>2174</v>
      </c>
      <c r="G3292" s="16" t="s">
        <v>3480</v>
      </c>
      <c r="H3292" s="16" t="s">
        <v>3481</v>
      </c>
      <c r="I3292" s="16" t="s">
        <v>4160</v>
      </c>
      <c r="J3292" s="40">
        <v>0.13</v>
      </c>
      <c r="K3292" s="16">
        <v>153.97999999999999</v>
      </c>
      <c r="M3292" s="15" t="s">
        <v>127</v>
      </c>
      <c r="N3292" s="19">
        <v>45709.417199074102</v>
      </c>
      <c r="P3292" s="20" t="s">
        <v>4261</v>
      </c>
      <c r="Q3292" s="20" t="s">
        <v>4243</v>
      </c>
      <c r="R3292" s="20" t="s">
        <v>4274</v>
      </c>
    </row>
    <row r="3293" spans="1:18" x14ac:dyDescent="0.3">
      <c r="A3293" s="15" t="str">
        <f>VLOOKUP(C3293,销售员!A:D,3,0)</f>
        <v>京津冀</v>
      </c>
      <c r="B3293" s="15">
        <v>822622</v>
      </c>
      <c r="C3293" s="16" t="s">
        <v>260</v>
      </c>
      <c r="D3293" s="17" t="s">
        <v>3482</v>
      </c>
      <c r="E3293" s="17" t="s">
        <v>4165</v>
      </c>
      <c r="F3293" s="16" t="s">
        <v>1979</v>
      </c>
      <c r="G3293" s="16" t="s">
        <v>3483</v>
      </c>
      <c r="H3293" s="16" t="s">
        <v>3484</v>
      </c>
      <c r="I3293" s="16" t="s">
        <v>4158</v>
      </c>
      <c r="J3293" s="40">
        <v>0.13</v>
      </c>
      <c r="K3293" s="16">
        <v>3978.68</v>
      </c>
      <c r="L3293" s="18">
        <v>12094.6</v>
      </c>
      <c r="M3293" s="15" t="s">
        <v>127</v>
      </c>
      <c r="N3293" s="19">
        <v>45709.439710648097</v>
      </c>
      <c r="P3293" s="20" t="s">
        <v>4261</v>
      </c>
      <c r="Q3293" s="20" t="s">
        <v>4243</v>
      </c>
      <c r="R3293" s="20" t="s">
        <v>4274</v>
      </c>
    </row>
    <row r="3294" spans="1:18" x14ac:dyDescent="0.3">
      <c r="A3294" s="15" t="str">
        <f>VLOOKUP(C3294,销售员!A:D,3,0)</f>
        <v>京津冀</v>
      </c>
      <c r="B3294" s="15">
        <v>822622</v>
      </c>
      <c r="C3294" s="16" t="s">
        <v>260</v>
      </c>
      <c r="D3294" s="17" t="s">
        <v>3482</v>
      </c>
      <c r="E3294" s="17" t="s">
        <v>4165</v>
      </c>
      <c r="F3294" s="16" t="s">
        <v>1979</v>
      </c>
      <c r="G3294" s="16" t="s">
        <v>3483</v>
      </c>
      <c r="H3294" s="16" t="s">
        <v>3484</v>
      </c>
      <c r="I3294" s="16" t="s">
        <v>4159</v>
      </c>
      <c r="J3294" s="40">
        <v>0.13</v>
      </c>
      <c r="K3294" s="16">
        <v>7398.4</v>
      </c>
      <c r="M3294" s="15" t="s">
        <v>127</v>
      </c>
      <c r="N3294" s="19">
        <v>45709.439710648097</v>
      </c>
      <c r="P3294" s="20" t="s">
        <v>4261</v>
      </c>
      <c r="Q3294" s="20" t="s">
        <v>4243</v>
      </c>
      <c r="R3294" s="20" t="s">
        <v>4274</v>
      </c>
    </row>
    <row r="3295" spans="1:18" x14ac:dyDescent="0.3">
      <c r="A3295" s="15" t="str">
        <f>VLOOKUP(C3295,销售员!A:D,3,0)</f>
        <v>京津冀</v>
      </c>
      <c r="B3295" s="15">
        <v>822622</v>
      </c>
      <c r="C3295" s="16" t="s">
        <v>260</v>
      </c>
      <c r="D3295" s="17" t="s">
        <v>3482</v>
      </c>
      <c r="E3295" s="17" t="s">
        <v>4165</v>
      </c>
      <c r="F3295" s="16" t="s">
        <v>1979</v>
      </c>
      <c r="G3295" s="16" t="s">
        <v>3483</v>
      </c>
      <c r="H3295" s="16" t="s">
        <v>3484</v>
      </c>
      <c r="I3295" s="16" t="s">
        <v>4161</v>
      </c>
      <c r="J3295" s="40">
        <v>0.13</v>
      </c>
      <c r="K3295" s="16">
        <v>0</v>
      </c>
      <c r="M3295" s="15" t="s">
        <v>127</v>
      </c>
      <c r="N3295" s="19">
        <v>45709.439710648097</v>
      </c>
      <c r="P3295" s="20" t="s">
        <v>4261</v>
      </c>
      <c r="Q3295" s="20" t="s">
        <v>4243</v>
      </c>
      <c r="R3295" s="20" t="s">
        <v>4274</v>
      </c>
    </row>
    <row r="3296" spans="1:18" x14ac:dyDescent="0.3">
      <c r="A3296" s="15" t="str">
        <f>VLOOKUP(C3296,销售员!A:D,3,0)</f>
        <v>京津冀</v>
      </c>
      <c r="B3296" s="15">
        <v>822622</v>
      </c>
      <c r="C3296" s="16" t="s">
        <v>260</v>
      </c>
      <c r="D3296" s="17" t="s">
        <v>3482</v>
      </c>
      <c r="E3296" s="17" t="s">
        <v>4165</v>
      </c>
      <c r="F3296" s="16" t="s">
        <v>1979</v>
      </c>
      <c r="G3296" s="16" t="s">
        <v>3483</v>
      </c>
      <c r="H3296" s="16" t="s">
        <v>3484</v>
      </c>
      <c r="I3296" s="16" t="s">
        <v>4160</v>
      </c>
      <c r="J3296" s="40">
        <v>0.13</v>
      </c>
      <c r="K3296" s="16">
        <v>173.26</v>
      </c>
      <c r="M3296" s="15" t="s">
        <v>127</v>
      </c>
      <c r="N3296" s="19">
        <v>45709.439710648097</v>
      </c>
      <c r="P3296" s="20" t="s">
        <v>4261</v>
      </c>
      <c r="Q3296" s="20" t="s">
        <v>4243</v>
      </c>
      <c r="R3296" s="20" t="s">
        <v>4274</v>
      </c>
    </row>
    <row r="3297" spans="1:18" x14ac:dyDescent="0.3">
      <c r="A3297" s="15" t="str">
        <f>VLOOKUP(C3297,销售员!A:D,3,0)</f>
        <v>行业业务</v>
      </c>
      <c r="B3297" s="15">
        <v>822612</v>
      </c>
      <c r="C3297" s="16" t="s">
        <v>1206</v>
      </c>
      <c r="D3297" s="17" t="s">
        <v>3485</v>
      </c>
      <c r="E3297" s="17" t="s">
        <v>4171</v>
      </c>
      <c r="F3297" s="16" t="s">
        <v>1208</v>
      </c>
      <c r="G3297" s="16" t="s">
        <v>3486</v>
      </c>
      <c r="H3297" s="16" t="s">
        <v>3487</v>
      </c>
      <c r="I3297" s="16" t="s">
        <v>4158</v>
      </c>
      <c r="J3297" s="40">
        <v>0.13</v>
      </c>
      <c r="K3297" s="16">
        <v>17291.84</v>
      </c>
      <c r="L3297" s="18">
        <v>18098.099999999999</v>
      </c>
      <c r="M3297" s="15" t="s">
        <v>105</v>
      </c>
      <c r="N3297" s="19">
        <v>45709.447337963</v>
      </c>
    </row>
    <row r="3298" spans="1:18" x14ac:dyDescent="0.3">
      <c r="A3298" s="15" t="str">
        <f>VLOOKUP(C3298,销售员!A:D,3,0)</f>
        <v>行业业务</v>
      </c>
      <c r="B3298" s="15">
        <v>822612</v>
      </c>
      <c r="C3298" s="16" t="s">
        <v>1206</v>
      </c>
      <c r="D3298" s="17" t="s">
        <v>3485</v>
      </c>
      <c r="E3298" s="17" t="s">
        <v>4171</v>
      </c>
      <c r="F3298" s="16" t="s">
        <v>1208</v>
      </c>
      <c r="G3298" s="16" t="s">
        <v>3486</v>
      </c>
      <c r="H3298" s="16" t="s">
        <v>3487</v>
      </c>
      <c r="I3298" s="16" t="s">
        <v>4159</v>
      </c>
      <c r="J3298" s="40">
        <v>0.13</v>
      </c>
      <c r="K3298" s="16">
        <v>0</v>
      </c>
      <c r="M3298" s="15" t="s">
        <v>105</v>
      </c>
      <c r="N3298" s="19">
        <v>45709.447337963</v>
      </c>
    </row>
    <row r="3299" spans="1:18" x14ac:dyDescent="0.3">
      <c r="A3299" s="15" t="str">
        <f>VLOOKUP(C3299,销售员!A:D,3,0)</f>
        <v>行业业务</v>
      </c>
      <c r="B3299" s="15">
        <v>822612</v>
      </c>
      <c r="C3299" s="16" t="s">
        <v>1206</v>
      </c>
      <c r="D3299" s="17" t="s">
        <v>3485</v>
      </c>
      <c r="E3299" s="17" t="s">
        <v>4171</v>
      </c>
      <c r="F3299" s="16" t="s">
        <v>1208</v>
      </c>
      <c r="G3299" s="16" t="s">
        <v>3486</v>
      </c>
      <c r="H3299" s="16" t="s">
        <v>3487</v>
      </c>
      <c r="I3299" s="16" t="s">
        <v>4161</v>
      </c>
      <c r="J3299" s="40">
        <v>0.13</v>
      </c>
      <c r="K3299" s="16">
        <v>0</v>
      </c>
      <c r="M3299" s="15" t="s">
        <v>105</v>
      </c>
      <c r="N3299" s="19">
        <v>45709.447337963</v>
      </c>
    </row>
    <row r="3300" spans="1:18" x14ac:dyDescent="0.3">
      <c r="A3300" s="15" t="str">
        <f>VLOOKUP(C3300,销售员!A:D,3,0)</f>
        <v>行业业务</v>
      </c>
      <c r="B3300" s="15">
        <v>822612</v>
      </c>
      <c r="C3300" s="16" t="s">
        <v>1206</v>
      </c>
      <c r="D3300" s="17" t="s">
        <v>3485</v>
      </c>
      <c r="E3300" s="17" t="s">
        <v>4171</v>
      </c>
      <c r="F3300" s="16" t="s">
        <v>1208</v>
      </c>
      <c r="G3300" s="16" t="s">
        <v>3486</v>
      </c>
      <c r="H3300" s="16" t="s">
        <v>3487</v>
      </c>
      <c r="I3300" s="16" t="s">
        <v>4160</v>
      </c>
      <c r="J3300" s="40">
        <v>0.13</v>
      </c>
      <c r="K3300" s="16">
        <v>263.32</v>
      </c>
      <c r="M3300" s="15" t="s">
        <v>105</v>
      </c>
      <c r="N3300" s="19">
        <v>45709.447337963</v>
      </c>
    </row>
    <row r="3301" spans="1:18" x14ac:dyDescent="0.3">
      <c r="A3301" s="15" t="str">
        <f>VLOOKUP(C3301,销售员!A:D,3,0)</f>
        <v>陕豫鲁</v>
      </c>
      <c r="B3301" s="15">
        <v>821860</v>
      </c>
      <c r="C3301" s="16" t="s">
        <v>56</v>
      </c>
      <c r="D3301" s="17" t="s">
        <v>3489</v>
      </c>
      <c r="E3301" s="17" t="s">
        <v>4165</v>
      </c>
      <c r="F3301" s="16" t="s">
        <v>2609</v>
      </c>
      <c r="G3301" s="16" t="s">
        <v>2610</v>
      </c>
      <c r="H3301" s="16" t="s">
        <v>2611</v>
      </c>
      <c r="I3301" s="16" t="s">
        <v>4158</v>
      </c>
      <c r="J3301" s="40">
        <v>0.13</v>
      </c>
      <c r="K3301" s="16">
        <v>43451.28</v>
      </c>
      <c r="L3301" s="18">
        <v>46076</v>
      </c>
      <c r="M3301" s="15" t="s">
        <v>105</v>
      </c>
      <c r="N3301" s="19">
        <v>45709.463483796302</v>
      </c>
      <c r="P3301" s="20" t="s">
        <v>4261</v>
      </c>
      <c r="Q3301" s="20" t="s">
        <v>4269</v>
      </c>
      <c r="R3301" s="20" t="s">
        <v>4291</v>
      </c>
    </row>
    <row r="3302" spans="1:18" x14ac:dyDescent="0.3">
      <c r="A3302" s="15" t="str">
        <f>VLOOKUP(C3302,销售员!A:D,3,0)</f>
        <v>陕豫鲁</v>
      </c>
      <c r="B3302" s="15">
        <v>821860</v>
      </c>
      <c r="C3302" s="16" t="s">
        <v>56</v>
      </c>
      <c r="D3302" s="17" t="s">
        <v>3489</v>
      </c>
      <c r="E3302" s="17" t="s">
        <v>4165</v>
      </c>
      <c r="F3302" s="16" t="s">
        <v>2609</v>
      </c>
      <c r="G3302" s="16" t="s">
        <v>2610</v>
      </c>
      <c r="H3302" s="16" t="s">
        <v>2611</v>
      </c>
      <c r="I3302" s="16" t="s">
        <v>4159</v>
      </c>
      <c r="J3302" s="40">
        <v>0.13</v>
      </c>
      <c r="K3302" s="16">
        <v>0</v>
      </c>
      <c r="M3302" s="15" t="s">
        <v>105</v>
      </c>
      <c r="N3302" s="19">
        <v>45709.463483796302</v>
      </c>
      <c r="P3302" s="20" t="s">
        <v>4261</v>
      </c>
      <c r="Q3302" s="20" t="s">
        <v>4269</v>
      </c>
      <c r="R3302" s="20" t="s">
        <v>4291</v>
      </c>
    </row>
    <row r="3303" spans="1:18" x14ac:dyDescent="0.3">
      <c r="A3303" s="15" t="str">
        <f>VLOOKUP(C3303,销售员!A:D,3,0)</f>
        <v>陕豫鲁</v>
      </c>
      <c r="B3303" s="15">
        <v>821860</v>
      </c>
      <c r="C3303" s="16" t="s">
        <v>56</v>
      </c>
      <c r="D3303" s="17" t="s">
        <v>3489</v>
      </c>
      <c r="E3303" s="17" t="s">
        <v>4165</v>
      </c>
      <c r="F3303" s="16" t="s">
        <v>2609</v>
      </c>
      <c r="G3303" s="16" t="s">
        <v>2610</v>
      </c>
      <c r="H3303" s="16" t="s">
        <v>2611</v>
      </c>
      <c r="I3303" s="16" t="s">
        <v>4161</v>
      </c>
      <c r="J3303" s="40">
        <v>0.13</v>
      </c>
      <c r="K3303" s="16">
        <v>580.86</v>
      </c>
      <c r="M3303" s="15" t="s">
        <v>105</v>
      </c>
      <c r="N3303" s="19">
        <v>45709.463483796302</v>
      </c>
      <c r="P3303" s="20" t="s">
        <v>4261</v>
      </c>
      <c r="Q3303" s="20" t="s">
        <v>4269</v>
      </c>
      <c r="R3303" s="20" t="s">
        <v>4291</v>
      </c>
    </row>
    <row r="3304" spans="1:18" x14ac:dyDescent="0.3">
      <c r="A3304" s="15" t="str">
        <f>VLOOKUP(C3304,销售员!A:D,3,0)</f>
        <v>陕豫鲁</v>
      </c>
      <c r="B3304" s="15">
        <v>821860</v>
      </c>
      <c r="C3304" s="16" t="s">
        <v>56</v>
      </c>
      <c r="D3304" s="17" t="s">
        <v>3489</v>
      </c>
      <c r="E3304" s="17" t="s">
        <v>4165</v>
      </c>
      <c r="F3304" s="16" t="s">
        <v>2609</v>
      </c>
      <c r="G3304" s="16" t="s">
        <v>2610</v>
      </c>
      <c r="H3304" s="16" t="s">
        <v>2611</v>
      </c>
      <c r="I3304" s="16" t="s">
        <v>4160</v>
      </c>
      <c r="J3304" s="40">
        <v>0.13</v>
      </c>
      <c r="K3304" s="16">
        <v>661.62</v>
      </c>
      <c r="M3304" s="15" t="s">
        <v>105</v>
      </c>
      <c r="N3304" s="19">
        <v>45709.463483796302</v>
      </c>
      <c r="P3304" s="20" t="s">
        <v>4261</v>
      </c>
      <c r="Q3304" s="20" t="s">
        <v>4269</v>
      </c>
      <c r="R3304" s="20" t="s">
        <v>4291</v>
      </c>
    </row>
    <row r="3305" spans="1:18" x14ac:dyDescent="0.3">
      <c r="A3305" s="15" t="str">
        <f>VLOOKUP(C3305,销售员!A:D,3,0)</f>
        <v>广深</v>
      </c>
      <c r="B3305" s="15">
        <v>822629</v>
      </c>
      <c r="C3305" s="16" t="s">
        <v>238</v>
      </c>
      <c r="D3305" s="17" t="s">
        <v>3491</v>
      </c>
      <c r="E3305" s="17" t="s">
        <v>4171</v>
      </c>
      <c r="F3305" s="16" t="s">
        <v>3492</v>
      </c>
      <c r="G3305" s="16" t="s">
        <v>3493</v>
      </c>
      <c r="H3305" s="16" t="s">
        <v>3494</v>
      </c>
      <c r="I3305" s="16" t="s">
        <v>4158</v>
      </c>
      <c r="J3305" s="40">
        <v>0.13</v>
      </c>
      <c r="K3305" s="16">
        <v>618738.05000000005</v>
      </c>
      <c r="L3305" s="18">
        <v>693147.4</v>
      </c>
      <c r="M3305" s="15" t="s">
        <v>94</v>
      </c>
      <c r="N3305" s="19">
        <v>45709.469317129602</v>
      </c>
      <c r="P3305" s="20" t="s">
        <v>4256</v>
      </c>
      <c r="Q3305" s="20" t="s">
        <v>4271</v>
      </c>
      <c r="R3305" s="20" t="s">
        <v>4281</v>
      </c>
    </row>
    <row r="3306" spans="1:18" x14ac:dyDescent="0.3">
      <c r="A3306" s="15" t="str">
        <f>VLOOKUP(C3306,销售员!A:D,3,0)</f>
        <v>广深</v>
      </c>
      <c r="B3306" s="15">
        <v>822629</v>
      </c>
      <c r="C3306" s="16" t="s">
        <v>238</v>
      </c>
      <c r="D3306" s="17" t="s">
        <v>3491</v>
      </c>
      <c r="E3306" s="17" t="s">
        <v>4171</v>
      </c>
      <c r="F3306" s="16" t="s">
        <v>3492</v>
      </c>
      <c r="G3306" s="16" t="s">
        <v>3493</v>
      </c>
      <c r="H3306" s="16" t="s">
        <v>3494</v>
      </c>
      <c r="I3306" s="16" t="s">
        <v>4159</v>
      </c>
      <c r="J3306" s="40">
        <v>0.13</v>
      </c>
      <c r="K3306" s="16">
        <v>43530.11</v>
      </c>
      <c r="M3306" s="15" t="s">
        <v>94</v>
      </c>
      <c r="N3306" s="19">
        <v>45709.469317129602</v>
      </c>
      <c r="P3306" s="20" t="s">
        <v>4256</v>
      </c>
      <c r="Q3306" s="20" t="s">
        <v>4271</v>
      </c>
      <c r="R3306" s="20" t="s">
        <v>4281</v>
      </c>
    </row>
    <row r="3307" spans="1:18" x14ac:dyDescent="0.3">
      <c r="A3307" s="15" t="str">
        <f>VLOOKUP(C3307,销售员!A:D,3,0)</f>
        <v>广深</v>
      </c>
      <c r="B3307" s="15">
        <v>822629</v>
      </c>
      <c r="C3307" s="16" t="s">
        <v>238</v>
      </c>
      <c r="D3307" s="17" t="s">
        <v>3491</v>
      </c>
      <c r="E3307" s="17" t="s">
        <v>4171</v>
      </c>
      <c r="F3307" s="16" t="s">
        <v>3492</v>
      </c>
      <c r="G3307" s="16" t="s">
        <v>3493</v>
      </c>
      <c r="H3307" s="16" t="s">
        <v>3494</v>
      </c>
      <c r="I3307" s="16" t="s">
        <v>4161</v>
      </c>
      <c r="J3307" s="40">
        <v>0.13</v>
      </c>
      <c r="K3307" s="16">
        <v>0</v>
      </c>
      <c r="M3307" s="15" t="s">
        <v>94</v>
      </c>
      <c r="N3307" s="19">
        <v>45709.469317129602</v>
      </c>
      <c r="P3307" s="20" t="s">
        <v>4256</v>
      </c>
      <c r="Q3307" s="20" t="s">
        <v>4271</v>
      </c>
      <c r="R3307" s="20" t="s">
        <v>4281</v>
      </c>
    </row>
    <row r="3308" spans="1:18" x14ac:dyDescent="0.3">
      <c r="A3308" s="15" t="str">
        <f>VLOOKUP(C3308,销售员!A:D,3,0)</f>
        <v>广深</v>
      </c>
      <c r="B3308" s="15">
        <v>822629</v>
      </c>
      <c r="C3308" s="16" t="s">
        <v>238</v>
      </c>
      <c r="D3308" s="17" t="s">
        <v>3491</v>
      </c>
      <c r="E3308" s="17" t="s">
        <v>4171</v>
      </c>
      <c r="F3308" s="16" t="s">
        <v>3492</v>
      </c>
      <c r="G3308" s="16" t="s">
        <v>3493</v>
      </c>
      <c r="H3308" s="16" t="s">
        <v>3494</v>
      </c>
      <c r="I3308" s="16" t="s">
        <v>4160</v>
      </c>
      <c r="J3308" s="40">
        <v>0.13</v>
      </c>
      <c r="K3308" s="16">
        <v>10084.719999999999</v>
      </c>
      <c r="M3308" s="15" t="s">
        <v>94</v>
      </c>
      <c r="N3308" s="19">
        <v>45709.469317129602</v>
      </c>
      <c r="P3308" s="20" t="s">
        <v>4256</v>
      </c>
      <c r="Q3308" s="20" t="s">
        <v>4271</v>
      </c>
      <c r="R3308" s="20" t="s">
        <v>4281</v>
      </c>
    </row>
    <row r="3309" spans="1:18" x14ac:dyDescent="0.3">
      <c r="A3309" s="15" t="str">
        <f>VLOOKUP(C3309,销售员!A:D,3,0)</f>
        <v>黑吉辽</v>
      </c>
      <c r="B3309" s="15">
        <v>822609</v>
      </c>
      <c r="C3309" s="16" t="s">
        <v>1673</v>
      </c>
      <c r="D3309" s="17" t="s">
        <v>3496</v>
      </c>
      <c r="E3309" s="17" t="s">
        <v>4165</v>
      </c>
      <c r="F3309" s="16" t="s">
        <v>3497</v>
      </c>
      <c r="G3309" s="16" t="s">
        <v>3498</v>
      </c>
      <c r="H3309" s="16" t="s">
        <v>3499</v>
      </c>
      <c r="I3309" s="16" t="s">
        <v>4166</v>
      </c>
      <c r="J3309" s="40">
        <v>0.13</v>
      </c>
      <c r="K3309" s="16">
        <v>6338.9</v>
      </c>
      <c r="L3309" s="18">
        <v>7096.18</v>
      </c>
      <c r="M3309" s="15" t="s">
        <v>127</v>
      </c>
      <c r="N3309" s="19">
        <v>45709.478125000001</v>
      </c>
      <c r="P3309" s="20" t="s">
        <v>4261</v>
      </c>
      <c r="Q3309" s="20" t="s">
        <v>4242</v>
      </c>
      <c r="R3309" s="20" t="s">
        <v>4288</v>
      </c>
    </row>
    <row r="3310" spans="1:18" x14ac:dyDescent="0.3">
      <c r="A3310" s="15" t="str">
        <f>VLOOKUP(C3310,销售员!A:D,3,0)</f>
        <v>黑吉辽</v>
      </c>
      <c r="B3310" s="15">
        <v>822609</v>
      </c>
      <c r="C3310" s="16" t="s">
        <v>1673</v>
      </c>
      <c r="D3310" s="17" t="s">
        <v>3496</v>
      </c>
      <c r="E3310" s="17" t="s">
        <v>4165</v>
      </c>
      <c r="F3310" s="16" t="s">
        <v>3497</v>
      </c>
      <c r="G3310" s="16" t="s">
        <v>3498</v>
      </c>
      <c r="H3310" s="16" t="s">
        <v>3499</v>
      </c>
      <c r="I3310" s="16" t="s">
        <v>4167</v>
      </c>
      <c r="J3310" s="40">
        <v>0.13</v>
      </c>
      <c r="K3310" s="16">
        <v>257.92</v>
      </c>
      <c r="M3310" s="15" t="s">
        <v>127</v>
      </c>
      <c r="N3310" s="19">
        <v>45709.478125000001</v>
      </c>
      <c r="P3310" s="20" t="s">
        <v>4261</v>
      </c>
      <c r="Q3310" s="20" t="s">
        <v>4242</v>
      </c>
      <c r="R3310" s="20" t="s">
        <v>4288</v>
      </c>
    </row>
    <row r="3311" spans="1:18" x14ac:dyDescent="0.3">
      <c r="A3311" s="15" t="str">
        <f>VLOOKUP(C3311,销售员!A:D,3,0)</f>
        <v>黑吉辽</v>
      </c>
      <c r="B3311" s="15">
        <v>822609</v>
      </c>
      <c r="C3311" s="16" t="s">
        <v>1673</v>
      </c>
      <c r="D3311" s="17" t="s">
        <v>3496</v>
      </c>
      <c r="E3311" s="17" t="s">
        <v>4165</v>
      </c>
      <c r="F3311" s="16" t="s">
        <v>3497</v>
      </c>
      <c r="G3311" s="16" t="s">
        <v>3498</v>
      </c>
      <c r="H3311" s="16" t="s">
        <v>3499</v>
      </c>
      <c r="I3311" s="16" t="s">
        <v>4161</v>
      </c>
      <c r="J3311" s="40">
        <v>0.13</v>
      </c>
      <c r="K3311" s="16">
        <v>82.405699999999996</v>
      </c>
      <c r="M3311" s="15" t="s">
        <v>127</v>
      </c>
      <c r="N3311" s="19">
        <v>45709.478125000001</v>
      </c>
      <c r="P3311" s="20" t="s">
        <v>4261</v>
      </c>
      <c r="Q3311" s="20" t="s">
        <v>4242</v>
      </c>
      <c r="R3311" s="20" t="s">
        <v>4288</v>
      </c>
    </row>
    <row r="3312" spans="1:18" x14ac:dyDescent="0.3">
      <c r="A3312" s="15" t="str">
        <f>VLOOKUP(C3312,销售员!A:D,3,0)</f>
        <v>黑吉辽</v>
      </c>
      <c r="B3312" s="15">
        <v>822609</v>
      </c>
      <c r="C3312" s="16" t="s">
        <v>1673</v>
      </c>
      <c r="D3312" s="17" t="s">
        <v>3496</v>
      </c>
      <c r="E3312" s="17" t="s">
        <v>4165</v>
      </c>
      <c r="F3312" s="16" t="s">
        <v>3497</v>
      </c>
      <c r="G3312" s="16" t="s">
        <v>3498</v>
      </c>
      <c r="H3312" s="16" t="s">
        <v>3499</v>
      </c>
      <c r="I3312" s="16" t="s">
        <v>4160</v>
      </c>
      <c r="J3312" s="40">
        <v>0.13</v>
      </c>
      <c r="K3312" s="16">
        <v>98.952299999999994</v>
      </c>
      <c r="M3312" s="15" t="s">
        <v>127</v>
      </c>
      <c r="N3312" s="19">
        <v>45709.478125000001</v>
      </c>
      <c r="P3312" s="20" t="s">
        <v>4261</v>
      </c>
      <c r="Q3312" s="20" t="s">
        <v>4242</v>
      </c>
      <c r="R3312" s="20" t="s">
        <v>4288</v>
      </c>
    </row>
    <row r="3313" spans="1:18" x14ac:dyDescent="0.3">
      <c r="A3313" s="15" t="str">
        <f>VLOOKUP(C3313,销售员!A:D,3,0)</f>
        <v>行业业务</v>
      </c>
      <c r="B3313" s="15">
        <v>822612</v>
      </c>
      <c r="C3313" s="16" t="s">
        <v>1206</v>
      </c>
      <c r="D3313" s="17" t="s">
        <v>3485</v>
      </c>
      <c r="E3313" s="17" t="s">
        <v>4171</v>
      </c>
      <c r="F3313" s="16" t="s">
        <v>1208</v>
      </c>
      <c r="G3313" s="16" t="s">
        <v>3486</v>
      </c>
      <c r="H3313" s="16" t="s">
        <v>3487</v>
      </c>
      <c r="I3313" s="16" t="s">
        <v>4158</v>
      </c>
      <c r="J3313" s="40">
        <v>0.13</v>
      </c>
      <c r="K3313" s="16">
        <v>17291.84</v>
      </c>
      <c r="L3313" s="18">
        <v>18098.099999999999</v>
      </c>
      <c r="M3313" s="15" t="s">
        <v>105</v>
      </c>
      <c r="N3313" s="19">
        <v>45709.485173611101</v>
      </c>
    </row>
    <row r="3314" spans="1:18" x14ac:dyDescent="0.3">
      <c r="A3314" s="15" t="str">
        <f>VLOOKUP(C3314,销售员!A:D,3,0)</f>
        <v>行业业务</v>
      </c>
      <c r="B3314" s="15">
        <v>822612</v>
      </c>
      <c r="C3314" s="16" t="s">
        <v>1206</v>
      </c>
      <c r="D3314" s="17" t="s">
        <v>3485</v>
      </c>
      <c r="E3314" s="17" t="s">
        <v>4171</v>
      </c>
      <c r="F3314" s="16" t="s">
        <v>1208</v>
      </c>
      <c r="G3314" s="16" t="s">
        <v>3486</v>
      </c>
      <c r="H3314" s="16" t="s">
        <v>3487</v>
      </c>
      <c r="I3314" s="16" t="s">
        <v>4159</v>
      </c>
      <c r="J3314" s="40">
        <v>0.13</v>
      </c>
      <c r="K3314" s="16">
        <v>0</v>
      </c>
      <c r="M3314" s="15" t="s">
        <v>105</v>
      </c>
      <c r="N3314" s="19">
        <v>45709.485173611101</v>
      </c>
    </row>
    <row r="3315" spans="1:18" x14ac:dyDescent="0.3">
      <c r="A3315" s="15" t="str">
        <f>VLOOKUP(C3315,销售员!A:D,3,0)</f>
        <v>行业业务</v>
      </c>
      <c r="B3315" s="15">
        <v>822612</v>
      </c>
      <c r="C3315" s="16" t="s">
        <v>1206</v>
      </c>
      <c r="D3315" s="17" t="s">
        <v>3485</v>
      </c>
      <c r="E3315" s="17" t="s">
        <v>4171</v>
      </c>
      <c r="F3315" s="16" t="s">
        <v>1208</v>
      </c>
      <c r="G3315" s="16" t="s">
        <v>3486</v>
      </c>
      <c r="H3315" s="16" t="s">
        <v>3487</v>
      </c>
      <c r="I3315" s="16" t="s">
        <v>4161</v>
      </c>
      <c r="J3315" s="40">
        <v>0.13</v>
      </c>
      <c r="K3315" s="16">
        <v>0</v>
      </c>
      <c r="M3315" s="15" t="s">
        <v>105</v>
      </c>
      <c r="N3315" s="19">
        <v>45709.485173611101</v>
      </c>
    </row>
    <row r="3316" spans="1:18" x14ac:dyDescent="0.3">
      <c r="A3316" s="15" t="str">
        <f>VLOOKUP(C3316,销售员!A:D,3,0)</f>
        <v>行业业务</v>
      </c>
      <c r="B3316" s="15">
        <v>822612</v>
      </c>
      <c r="C3316" s="16" t="s">
        <v>1206</v>
      </c>
      <c r="D3316" s="17" t="s">
        <v>3485</v>
      </c>
      <c r="E3316" s="17" t="s">
        <v>4171</v>
      </c>
      <c r="F3316" s="16" t="s">
        <v>1208</v>
      </c>
      <c r="G3316" s="16" t="s">
        <v>3486</v>
      </c>
      <c r="H3316" s="16" t="s">
        <v>3487</v>
      </c>
      <c r="I3316" s="16" t="s">
        <v>4160</v>
      </c>
      <c r="J3316" s="40">
        <v>0.13</v>
      </c>
      <c r="K3316" s="16">
        <v>263.32</v>
      </c>
      <c r="M3316" s="15" t="s">
        <v>105</v>
      </c>
      <c r="N3316" s="19">
        <v>45709.485173611101</v>
      </c>
    </row>
    <row r="3317" spans="1:18" x14ac:dyDescent="0.3">
      <c r="A3317" s="15" t="str">
        <f>VLOOKUP(C3317,销售员!A:D,3,0)</f>
        <v>鄂赣</v>
      </c>
      <c r="B3317" s="15">
        <v>822695</v>
      </c>
      <c r="C3317" s="16" t="s">
        <v>670</v>
      </c>
      <c r="D3317" s="17" t="s">
        <v>3503</v>
      </c>
      <c r="E3317" s="17" t="s">
        <v>4165</v>
      </c>
      <c r="F3317" s="16" t="s">
        <v>3186</v>
      </c>
      <c r="G3317" s="16" t="s">
        <v>3504</v>
      </c>
      <c r="H3317" s="16" t="s">
        <v>3505</v>
      </c>
      <c r="I3317" s="16" t="s">
        <v>4158</v>
      </c>
      <c r="J3317" s="40">
        <v>0.13</v>
      </c>
      <c r="K3317" s="16">
        <v>52363.62</v>
      </c>
      <c r="L3317" s="18">
        <v>61528.27</v>
      </c>
      <c r="M3317" s="15" t="s">
        <v>1262</v>
      </c>
      <c r="N3317" s="19">
        <v>45709.604143518503</v>
      </c>
      <c r="P3317" s="20" t="s">
        <v>4256</v>
      </c>
      <c r="Q3317" s="20" t="s">
        <v>4246</v>
      </c>
      <c r="R3317" s="20" t="s">
        <v>4265</v>
      </c>
    </row>
    <row r="3318" spans="1:18" x14ac:dyDescent="0.3">
      <c r="A3318" s="15" t="str">
        <f>VLOOKUP(C3318,销售员!A:D,3,0)</f>
        <v>鄂赣</v>
      </c>
      <c r="B3318" s="15">
        <v>822695</v>
      </c>
      <c r="C3318" s="16" t="s">
        <v>670</v>
      </c>
      <c r="D3318" s="17" t="s">
        <v>3503</v>
      </c>
      <c r="E3318" s="17" t="s">
        <v>4165</v>
      </c>
      <c r="F3318" s="16" t="s">
        <v>3186</v>
      </c>
      <c r="G3318" s="16" t="s">
        <v>3504</v>
      </c>
      <c r="H3318" s="16" t="s">
        <v>3505</v>
      </c>
      <c r="I3318" s="16" t="s">
        <v>4159</v>
      </c>
      <c r="J3318" s="40">
        <v>0.13</v>
      </c>
      <c r="K3318" s="16">
        <v>5012.37</v>
      </c>
      <c r="M3318" s="15" t="s">
        <v>1262</v>
      </c>
      <c r="N3318" s="19">
        <v>45709.604143518503</v>
      </c>
      <c r="P3318" s="20" t="s">
        <v>4256</v>
      </c>
      <c r="Q3318" s="20" t="s">
        <v>4246</v>
      </c>
      <c r="R3318" s="20" t="s">
        <v>4265</v>
      </c>
    </row>
    <row r="3319" spans="1:18" x14ac:dyDescent="0.3">
      <c r="A3319" s="15" t="str">
        <f>VLOOKUP(C3319,销售员!A:D,3,0)</f>
        <v>鄂赣</v>
      </c>
      <c r="B3319" s="15">
        <v>822695</v>
      </c>
      <c r="C3319" s="16" t="s">
        <v>670</v>
      </c>
      <c r="D3319" s="17" t="s">
        <v>3503</v>
      </c>
      <c r="E3319" s="17" t="s">
        <v>4165</v>
      </c>
      <c r="F3319" s="16" t="s">
        <v>3186</v>
      </c>
      <c r="G3319" s="16" t="s">
        <v>3504</v>
      </c>
      <c r="H3319" s="16" t="s">
        <v>3505</v>
      </c>
      <c r="I3319" s="16" t="s">
        <v>4161</v>
      </c>
      <c r="J3319" s="40">
        <v>0.13</v>
      </c>
      <c r="K3319" s="16">
        <v>509.76</v>
      </c>
      <c r="M3319" s="15" t="s">
        <v>1262</v>
      </c>
      <c r="N3319" s="19">
        <v>45709.604143518503</v>
      </c>
      <c r="P3319" s="20" t="s">
        <v>4256</v>
      </c>
      <c r="Q3319" s="20" t="s">
        <v>4246</v>
      </c>
      <c r="R3319" s="20" t="s">
        <v>4265</v>
      </c>
    </row>
    <row r="3320" spans="1:18" x14ac:dyDescent="0.3">
      <c r="A3320" s="15" t="str">
        <f>VLOOKUP(C3320,销售员!A:D,3,0)</f>
        <v>鄂赣</v>
      </c>
      <c r="B3320" s="15">
        <v>822695</v>
      </c>
      <c r="C3320" s="16" t="s">
        <v>670</v>
      </c>
      <c r="D3320" s="17" t="s">
        <v>3503</v>
      </c>
      <c r="E3320" s="17" t="s">
        <v>4165</v>
      </c>
      <c r="F3320" s="16" t="s">
        <v>3186</v>
      </c>
      <c r="G3320" s="16" t="s">
        <v>3504</v>
      </c>
      <c r="H3320" s="16" t="s">
        <v>3505</v>
      </c>
      <c r="I3320" s="16" t="s">
        <v>4160</v>
      </c>
      <c r="J3320" s="40">
        <v>0.13</v>
      </c>
      <c r="K3320" s="16">
        <v>873.72</v>
      </c>
      <c r="M3320" s="15" t="s">
        <v>1262</v>
      </c>
      <c r="N3320" s="19">
        <v>45709.604143518503</v>
      </c>
      <c r="P3320" s="20" t="s">
        <v>4256</v>
      </c>
      <c r="Q3320" s="20" t="s">
        <v>4246</v>
      </c>
      <c r="R3320" s="20" t="s">
        <v>4265</v>
      </c>
    </row>
    <row r="3321" spans="1:18" x14ac:dyDescent="0.3">
      <c r="A3321" s="15" t="str">
        <f>VLOOKUP(C3321,销售员!A:D,3,0)</f>
        <v>黑吉辽</v>
      </c>
      <c r="B3321" s="15">
        <v>822710</v>
      </c>
      <c r="C3321" s="16" t="s">
        <v>2492</v>
      </c>
      <c r="D3321" s="17" t="s">
        <v>3508</v>
      </c>
      <c r="E3321" s="17" t="s">
        <v>4165</v>
      </c>
      <c r="F3321" s="16" t="s">
        <v>2494</v>
      </c>
      <c r="G3321" s="16" t="s">
        <v>3509</v>
      </c>
      <c r="H3321" s="16" t="s">
        <v>3510</v>
      </c>
      <c r="I3321" s="16" t="s">
        <v>4158</v>
      </c>
      <c r="J3321" s="40">
        <v>0.13</v>
      </c>
      <c r="K3321" s="16">
        <v>911710.78</v>
      </c>
      <c r="L3321" s="18">
        <v>1072314.22</v>
      </c>
      <c r="M3321" s="15" t="s">
        <v>127</v>
      </c>
      <c r="N3321" s="19">
        <v>45709.624178240701</v>
      </c>
      <c r="P3321" s="20" t="s">
        <v>4261</v>
      </c>
      <c r="Q3321" s="20" t="s">
        <v>4242</v>
      </c>
      <c r="R3321" s="20" t="s">
        <v>4288</v>
      </c>
    </row>
    <row r="3322" spans="1:18" x14ac:dyDescent="0.3">
      <c r="A3322" s="15" t="str">
        <f>VLOOKUP(C3322,销售员!A:D,3,0)</f>
        <v>黑吉辽</v>
      </c>
      <c r="B3322" s="15">
        <v>822710</v>
      </c>
      <c r="C3322" s="16" t="s">
        <v>2492</v>
      </c>
      <c r="D3322" s="17" t="s">
        <v>3508</v>
      </c>
      <c r="E3322" s="17" t="s">
        <v>4165</v>
      </c>
      <c r="F3322" s="16" t="s">
        <v>2494</v>
      </c>
      <c r="G3322" s="16" t="s">
        <v>3509</v>
      </c>
      <c r="H3322" s="16" t="s">
        <v>3510</v>
      </c>
      <c r="I3322" s="16" t="s">
        <v>4159</v>
      </c>
      <c r="J3322" s="40">
        <v>0.13</v>
      </c>
      <c r="K3322" s="16">
        <v>86983.5</v>
      </c>
      <c r="M3322" s="15" t="s">
        <v>127</v>
      </c>
      <c r="N3322" s="19">
        <v>45709.624178240701</v>
      </c>
      <c r="P3322" s="20" t="s">
        <v>4261</v>
      </c>
      <c r="Q3322" s="20" t="s">
        <v>4242</v>
      </c>
      <c r="R3322" s="20" t="s">
        <v>4288</v>
      </c>
    </row>
    <row r="3323" spans="1:18" x14ac:dyDescent="0.3">
      <c r="A3323" s="15" t="str">
        <f>VLOOKUP(C3323,销售员!A:D,3,0)</f>
        <v>黑吉辽</v>
      </c>
      <c r="B3323" s="15">
        <v>822710</v>
      </c>
      <c r="C3323" s="16" t="s">
        <v>2492</v>
      </c>
      <c r="D3323" s="17" t="s">
        <v>3508</v>
      </c>
      <c r="E3323" s="17" t="s">
        <v>4165</v>
      </c>
      <c r="F3323" s="16" t="s">
        <v>2494</v>
      </c>
      <c r="G3323" s="16" t="s">
        <v>3509</v>
      </c>
      <c r="H3323" s="16" t="s">
        <v>3510</v>
      </c>
      <c r="I3323" s="16" t="s">
        <v>4161</v>
      </c>
      <c r="J3323" s="40">
        <v>0.13</v>
      </c>
      <c r="K3323" s="16">
        <v>10157.14</v>
      </c>
      <c r="M3323" s="15" t="s">
        <v>127</v>
      </c>
      <c r="N3323" s="19">
        <v>45709.624178240701</v>
      </c>
      <c r="P3323" s="20" t="s">
        <v>4261</v>
      </c>
      <c r="Q3323" s="20" t="s">
        <v>4242</v>
      </c>
      <c r="R3323" s="20" t="s">
        <v>4288</v>
      </c>
    </row>
    <row r="3324" spans="1:18" x14ac:dyDescent="0.3">
      <c r="A3324" s="15" t="str">
        <f>VLOOKUP(C3324,销售员!A:D,3,0)</f>
        <v>黑吉辽</v>
      </c>
      <c r="B3324" s="15">
        <v>822710</v>
      </c>
      <c r="C3324" s="16" t="s">
        <v>2492</v>
      </c>
      <c r="D3324" s="17" t="s">
        <v>3508</v>
      </c>
      <c r="E3324" s="17" t="s">
        <v>4165</v>
      </c>
      <c r="F3324" s="16" t="s">
        <v>2494</v>
      </c>
      <c r="G3324" s="16" t="s">
        <v>3509</v>
      </c>
      <c r="H3324" s="16" t="s">
        <v>3510</v>
      </c>
      <c r="I3324" s="16" t="s">
        <v>4160</v>
      </c>
      <c r="J3324" s="40">
        <v>0.13</v>
      </c>
      <c r="K3324" s="16">
        <v>15208.64</v>
      </c>
      <c r="M3324" s="15" t="s">
        <v>127</v>
      </c>
      <c r="N3324" s="19">
        <v>45709.624178240701</v>
      </c>
      <c r="P3324" s="20" t="s">
        <v>4261</v>
      </c>
      <c r="Q3324" s="20" t="s">
        <v>4242</v>
      </c>
      <c r="R3324" s="20" t="s">
        <v>4288</v>
      </c>
    </row>
    <row r="3325" spans="1:18" x14ac:dyDescent="0.3">
      <c r="A3325" s="15" t="str">
        <f>VLOOKUP(C3325,销售员!A:D,3,0)</f>
        <v>苏皖</v>
      </c>
      <c r="B3325" s="15">
        <v>822703</v>
      </c>
      <c r="C3325" s="16" t="s">
        <v>180</v>
      </c>
      <c r="D3325" s="17" t="s">
        <v>3513</v>
      </c>
      <c r="E3325" s="17" t="s">
        <v>4171</v>
      </c>
      <c r="F3325" s="16" t="s">
        <v>3268</v>
      </c>
      <c r="G3325" s="16" t="s">
        <v>3514</v>
      </c>
      <c r="H3325" s="16" t="s">
        <v>3515</v>
      </c>
      <c r="I3325" s="16" t="s">
        <v>4166</v>
      </c>
      <c r="J3325" s="40">
        <v>0.13</v>
      </c>
      <c r="K3325" s="16">
        <v>1954.28</v>
      </c>
      <c r="L3325" s="18">
        <v>2045.4</v>
      </c>
      <c r="M3325" s="15" t="s">
        <v>83</v>
      </c>
      <c r="N3325" s="19">
        <v>45709.625960648104</v>
      </c>
      <c r="P3325" s="20" t="s">
        <v>4256</v>
      </c>
      <c r="Q3325" s="20" t="s">
        <v>4282</v>
      </c>
      <c r="R3325" s="20" t="s">
        <v>4283</v>
      </c>
    </row>
    <row r="3326" spans="1:18" x14ac:dyDescent="0.3">
      <c r="A3326" s="15" t="str">
        <f>VLOOKUP(C3326,销售员!A:D,3,0)</f>
        <v>苏皖</v>
      </c>
      <c r="B3326" s="15">
        <v>822703</v>
      </c>
      <c r="C3326" s="16" t="s">
        <v>180</v>
      </c>
      <c r="D3326" s="17" t="s">
        <v>3513</v>
      </c>
      <c r="E3326" s="17" t="s">
        <v>4171</v>
      </c>
      <c r="F3326" s="16" t="s">
        <v>3268</v>
      </c>
      <c r="G3326" s="16" t="s">
        <v>3514</v>
      </c>
      <c r="H3326" s="16" t="s">
        <v>3515</v>
      </c>
      <c r="I3326" s="16" t="s">
        <v>4167</v>
      </c>
      <c r="J3326" s="40">
        <v>0.13</v>
      </c>
      <c r="K3326" s="16">
        <v>0</v>
      </c>
      <c r="M3326" s="15" t="s">
        <v>83</v>
      </c>
      <c r="N3326" s="19">
        <v>45709.625960648104</v>
      </c>
      <c r="P3326" s="20" t="s">
        <v>4256</v>
      </c>
      <c r="Q3326" s="20" t="s">
        <v>4282</v>
      </c>
      <c r="R3326" s="20" t="s">
        <v>4283</v>
      </c>
    </row>
    <row r="3327" spans="1:18" x14ac:dyDescent="0.3">
      <c r="A3327" s="15" t="str">
        <f>VLOOKUP(C3327,销售员!A:D,3,0)</f>
        <v>苏皖</v>
      </c>
      <c r="B3327" s="15">
        <v>822703</v>
      </c>
      <c r="C3327" s="16" t="s">
        <v>180</v>
      </c>
      <c r="D3327" s="17" t="s">
        <v>3513</v>
      </c>
      <c r="E3327" s="17" t="s">
        <v>4171</v>
      </c>
      <c r="F3327" s="16" t="s">
        <v>3268</v>
      </c>
      <c r="G3327" s="16" t="s">
        <v>3514</v>
      </c>
      <c r="H3327" s="16" t="s">
        <v>3515</v>
      </c>
      <c r="I3327" s="16" t="s">
        <v>4161</v>
      </c>
      <c r="J3327" s="40">
        <v>0.13</v>
      </c>
      <c r="K3327" s="16">
        <v>25.405639999999998</v>
      </c>
      <c r="M3327" s="15" t="s">
        <v>83</v>
      </c>
      <c r="N3327" s="19">
        <v>45709.625960648104</v>
      </c>
      <c r="P3327" s="20" t="s">
        <v>4256</v>
      </c>
      <c r="Q3327" s="20" t="s">
        <v>4282</v>
      </c>
      <c r="R3327" s="20" t="s">
        <v>4283</v>
      </c>
    </row>
    <row r="3328" spans="1:18" x14ac:dyDescent="0.3">
      <c r="A3328" s="15" t="str">
        <f>VLOOKUP(C3328,销售员!A:D,3,0)</f>
        <v>苏皖</v>
      </c>
      <c r="B3328" s="15">
        <v>822703</v>
      </c>
      <c r="C3328" s="16" t="s">
        <v>180</v>
      </c>
      <c r="D3328" s="17" t="s">
        <v>3513</v>
      </c>
      <c r="E3328" s="17" t="s">
        <v>4171</v>
      </c>
      <c r="F3328" s="16" t="s">
        <v>3268</v>
      </c>
      <c r="G3328" s="16" t="s">
        <v>3514</v>
      </c>
      <c r="H3328" s="16" t="s">
        <v>3515</v>
      </c>
      <c r="I3328" s="16" t="s">
        <v>4160</v>
      </c>
      <c r="J3328" s="40">
        <v>0.13</v>
      </c>
      <c r="K3328" s="16">
        <v>29.3142</v>
      </c>
      <c r="M3328" s="15" t="s">
        <v>83</v>
      </c>
      <c r="N3328" s="19">
        <v>45709.625960648104</v>
      </c>
      <c r="P3328" s="20" t="s">
        <v>4256</v>
      </c>
      <c r="Q3328" s="20" t="s">
        <v>4282</v>
      </c>
      <c r="R3328" s="20" t="s">
        <v>4283</v>
      </c>
    </row>
    <row r="3329" spans="1:18" x14ac:dyDescent="0.3">
      <c r="A3329" s="15" t="str">
        <f>VLOOKUP(C3329,销售员!A:D,3,0)</f>
        <v>广深</v>
      </c>
      <c r="B3329" s="15">
        <v>821520</v>
      </c>
      <c r="C3329" s="16" t="s">
        <v>1881</v>
      </c>
      <c r="D3329" s="17" t="s">
        <v>2940</v>
      </c>
      <c r="E3329" s="17" t="s">
        <v>4165</v>
      </c>
      <c r="F3329" s="16" t="s">
        <v>2941</v>
      </c>
      <c r="G3329" s="16" t="s">
        <v>2942</v>
      </c>
      <c r="H3329" s="16" t="s">
        <v>2943</v>
      </c>
      <c r="I3329" s="16" t="s">
        <v>4158</v>
      </c>
      <c r="J3329" s="40">
        <v>0.13</v>
      </c>
      <c r="K3329" s="16">
        <v>162201.04999999999</v>
      </c>
      <c r="L3329" s="18">
        <v>172000</v>
      </c>
      <c r="M3329" s="15" t="s">
        <v>94</v>
      </c>
      <c r="N3329" s="19">
        <v>45709.6277430556</v>
      </c>
      <c r="P3329" s="20" t="s">
        <v>4256</v>
      </c>
      <c r="Q3329" s="20" t="s">
        <v>4271</v>
      </c>
      <c r="R3329" s="20" t="s">
        <v>4281</v>
      </c>
    </row>
    <row r="3330" spans="1:18" x14ac:dyDescent="0.3">
      <c r="A3330" s="15" t="str">
        <f>VLOOKUP(C3330,销售员!A:D,3,0)</f>
        <v>广深</v>
      </c>
      <c r="B3330" s="15">
        <v>821520</v>
      </c>
      <c r="C3330" s="16" t="s">
        <v>1881</v>
      </c>
      <c r="D3330" s="17" t="s">
        <v>2940</v>
      </c>
      <c r="E3330" s="17" t="s">
        <v>4165</v>
      </c>
      <c r="F3330" s="16" t="s">
        <v>2941</v>
      </c>
      <c r="G3330" s="16" t="s">
        <v>2942</v>
      </c>
      <c r="H3330" s="16" t="s">
        <v>2943</v>
      </c>
      <c r="I3330" s="16" t="s">
        <v>4159</v>
      </c>
      <c r="J3330" s="40">
        <v>0.13</v>
      </c>
      <c r="K3330" s="16">
        <v>0</v>
      </c>
      <c r="M3330" s="15" t="s">
        <v>94</v>
      </c>
      <c r="N3330" s="19">
        <v>45709.6277430556</v>
      </c>
      <c r="P3330" s="20" t="s">
        <v>4256</v>
      </c>
      <c r="Q3330" s="20" t="s">
        <v>4271</v>
      </c>
      <c r="R3330" s="20" t="s">
        <v>4281</v>
      </c>
    </row>
    <row r="3331" spans="1:18" x14ac:dyDescent="0.3">
      <c r="A3331" s="15" t="str">
        <f>VLOOKUP(C3331,销售员!A:D,3,0)</f>
        <v>广深</v>
      </c>
      <c r="B3331" s="15">
        <v>821520</v>
      </c>
      <c r="C3331" s="16" t="s">
        <v>1881</v>
      </c>
      <c r="D3331" s="17" t="s">
        <v>2940</v>
      </c>
      <c r="E3331" s="17" t="s">
        <v>4165</v>
      </c>
      <c r="F3331" s="16" t="s">
        <v>2941</v>
      </c>
      <c r="G3331" s="16" t="s">
        <v>2942</v>
      </c>
      <c r="H3331" s="16" t="s">
        <v>2943</v>
      </c>
      <c r="I3331" s="16" t="s">
        <v>4161</v>
      </c>
      <c r="J3331" s="40">
        <v>0.13</v>
      </c>
      <c r="K3331" s="16">
        <v>2168.9</v>
      </c>
      <c r="M3331" s="15" t="s">
        <v>94</v>
      </c>
      <c r="N3331" s="19">
        <v>45709.6277430556</v>
      </c>
      <c r="P3331" s="20" t="s">
        <v>4256</v>
      </c>
      <c r="Q3331" s="20" t="s">
        <v>4271</v>
      </c>
      <c r="R3331" s="20" t="s">
        <v>4281</v>
      </c>
    </row>
    <row r="3332" spans="1:18" x14ac:dyDescent="0.3">
      <c r="A3332" s="15" t="str">
        <f>VLOOKUP(C3332,销售员!A:D,3,0)</f>
        <v>广深</v>
      </c>
      <c r="B3332" s="15">
        <v>821520</v>
      </c>
      <c r="C3332" s="16" t="s">
        <v>1881</v>
      </c>
      <c r="D3332" s="17" t="s">
        <v>2940</v>
      </c>
      <c r="E3332" s="17" t="s">
        <v>4165</v>
      </c>
      <c r="F3332" s="16" t="s">
        <v>2941</v>
      </c>
      <c r="G3332" s="16" t="s">
        <v>2942</v>
      </c>
      <c r="H3332" s="16" t="s">
        <v>2943</v>
      </c>
      <c r="I3332" s="16" t="s">
        <v>4160</v>
      </c>
      <c r="J3332" s="40">
        <v>0.13</v>
      </c>
      <c r="K3332" s="16">
        <v>2470.0500000000002</v>
      </c>
      <c r="M3332" s="15" t="s">
        <v>94</v>
      </c>
      <c r="N3332" s="19">
        <v>45709.6277430556</v>
      </c>
      <c r="P3332" s="20" t="s">
        <v>4256</v>
      </c>
      <c r="Q3332" s="20" t="s">
        <v>4271</v>
      </c>
      <c r="R3332" s="20" t="s">
        <v>4281</v>
      </c>
    </row>
    <row r="3333" spans="1:18" x14ac:dyDescent="0.3">
      <c r="A3333" s="15" t="str">
        <f>VLOOKUP(C3333,销售员!A:D,3,0)</f>
        <v>福建</v>
      </c>
      <c r="B3333" s="15">
        <v>822691</v>
      </c>
      <c r="C3333" s="16" t="s">
        <v>226</v>
      </c>
      <c r="D3333" s="17" t="s">
        <v>3053</v>
      </c>
      <c r="E3333" s="17" t="s">
        <v>4165</v>
      </c>
      <c r="F3333" s="16" t="s">
        <v>531</v>
      </c>
      <c r="G3333" s="16" t="s">
        <v>3054</v>
      </c>
      <c r="H3333" s="16" t="s">
        <v>3055</v>
      </c>
      <c r="I3333" s="16" t="s">
        <v>4158</v>
      </c>
      <c r="J3333" s="40">
        <v>0.13</v>
      </c>
      <c r="K3333" s="16">
        <v>243944.52</v>
      </c>
      <c r="L3333" s="18">
        <v>294954.90000000002</v>
      </c>
      <c r="M3333" s="15" t="s">
        <v>94</v>
      </c>
      <c r="N3333" s="19">
        <v>45709.628472222197</v>
      </c>
      <c r="P3333" s="20" t="s">
        <v>4256</v>
      </c>
      <c r="Q3333" s="20" t="s">
        <v>4268</v>
      </c>
      <c r="R3333" s="20" t="s">
        <v>4268</v>
      </c>
    </row>
    <row r="3334" spans="1:18" x14ac:dyDescent="0.3">
      <c r="A3334" s="15" t="str">
        <f>VLOOKUP(C3334,销售员!A:D,3,0)</f>
        <v>福建</v>
      </c>
      <c r="B3334" s="15">
        <v>822691</v>
      </c>
      <c r="C3334" s="16" t="s">
        <v>226</v>
      </c>
      <c r="D3334" s="17" t="s">
        <v>3053</v>
      </c>
      <c r="E3334" s="17" t="s">
        <v>4165</v>
      </c>
      <c r="F3334" s="16" t="s">
        <v>531</v>
      </c>
      <c r="G3334" s="16" t="s">
        <v>3054</v>
      </c>
      <c r="H3334" s="16" t="s">
        <v>3055</v>
      </c>
      <c r="I3334" s="16" t="s">
        <v>4159</v>
      </c>
      <c r="J3334" s="40">
        <v>0.13</v>
      </c>
      <c r="K3334" s="16">
        <v>30355.06</v>
      </c>
      <c r="M3334" s="15" t="s">
        <v>94</v>
      </c>
      <c r="N3334" s="19">
        <v>45709.628472222197</v>
      </c>
      <c r="P3334" s="20" t="s">
        <v>4256</v>
      </c>
      <c r="Q3334" s="20" t="s">
        <v>4268</v>
      </c>
      <c r="R3334" s="20" t="s">
        <v>4268</v>
      </c>
    </row>
    <row r="3335" spans="1:18" x14ac:dyDescent="0.3">
      <c r="A3335" s="15" t="str">
        <f>VLOOKUP(C3335,销售员!A:D,3,0)</f>
        <v>福建</v>
      </c>
      <c r="B3335" s="15">
        <v>822691</v>
      </c>
      <c r="C3335" s="16" t="s">
        <v>226</v>
      </c>
      <c r="D3335" s="17" t="s">
        <v>3053</v>
      </c>
      <c r="E3335" s="17" t="s">
        <v>4165</v>
      </c>
      <c r="F3335" s="16" t="s">
        <v>531</v>
      </c>
      <c r="G3335" s="16" t="s">
        <v>3054</v>
      </c>
      <c r="H3335" s="16" t="s">
        <v>3055</v>
      </c>
      <c r="I3335" s="16" t="s">
        <v>4161</v>
      </c>
      <c r="J3335" s="40">
        <v>0.13</v>
      </c>
      <c r="K3335" s="16">
        <v>3204.68</v>
      </c>
      <c r="M3335" s="15" t="s">
        <v>94</v>
      </c>
      <c r="N3335" s="19">
        <v>45709.628472222197</v>
      </c>
      <c r="P3335" s="20" t="s">
        <v>4256</v>
      </c>
      <c r="Q3335" s="20" t="s">
        <v>4268</v>
      </c>
      <c r="R3335" s="20" t="s">
        <v>4268</v>
      </c>
    </row>
    <row r="3336" spans="1:18" x14ac:dyDescent="0.3">
      <c r="A3336" s="15" t="str">
        <f>VLOOKUP(C3336,销售员!A:D,3,0)</f>
        <v>福建</v>
      </c>
      <c r="B3336" s="15">
        <v>822691</v>
      </c>
      <c r="C3336" s="16" t="s">
        <v>226</v>
      </c>
      <c r="D3336" s="17" t="s">
        <v>3053</v>
      </c>
      <c r="E3336" s="17" t="s">
        <v>4165</v>
      </c>
      <c r="F3336" s="16" t="s">
        <v>531</v>
      </c>
      <c r="G3336" s="16" t="s">
        <v>3054</v>
      </c>
      <c r="H3336" s="16" t="s">
        <v>3055</v>
      </c>
      <c r="I3336" s="16" t="s">
        <v>4160</v>
      </c>
      <c r="J3336" s="40">
        <v>0.13</v>
      </c>
      <c r="K3336" s="16">
        <v>4177.59</v>
      </c>
      <c r="M3336" s="15" t="s">
        <v>94</v>
      </c>
      <c r="N3336" s="19">
        <v>45709.628472222197</v>
      </c>
      <c r="P3336" s="20" t="s">
        <v>4256</v>
      </c>
      <c r="Q3336" s="20" t="s">
        <v>4268</v>
      </c>
      <c r="R3336" s="20" t="s">
        <v>4268</v>
      </c>
    </row>
    <row r="3337" spans="1:18" x14ac:dyDescent="0.3">
      <c r="A3337" s="15" t="str">
        <f>VLOOKUP(C3337,销售员!A:D,3,0)</f>
        <v>福建</v>
      </c>
      <c r="B3337" s="15">
        <v>822701</v>
      </c>
      <c r="C3337" s="16" t="s">
        <v>226</v>
      </c>
      <c r="D3337" s="17" t="s">
        <v>227</v>
      </c>
      <c r="E3337" s="17" t="s">
        <v>4165</v>
      </c>
      <c r="F3337" s="16" t="s">
        <v>228</v>
      </c>
      <c r="G3337" s="16" t="s">
        <v>229</v>
      </c>
      <c r="H3337" s="16" t="s">
        <v>230</v>
      </c>
      <c r="I3337" s="16" t="s">
        <v>4158</v>
      </c>
      <c r="J3337" s="40">
        <v>0.13</v>
      </c>
      <c r="K3337" s="16">
        <v>318660.68</v>
      </c>
      <c r="L3337" s="18">
        <v>345242.96</v>
      </c>
      <c r="M3337" s="15" t="s">
        <v>94</v>
      </c>
      <c r="N3337" s="19">
        <v>45709.629768518498</v>
      </c>
      <c r="P3337" s="20" t="s">
        <v>4256</v>
      </c>
      <c r="Q3337" s="20" t="s">
        <v>4268</v>
      </c>
      <c r="R3337" s="20" t="s">
        <v>4268</v>
      </c>
    </row>
    <row r="3338" spans="1:18" x14ac:dyDescent="0.3">
      <c r="A3338" s="15" t="str">
        <f>VLOOKUP(C3338,销售员!A:D,3,0)</f>
        <v>福建</v>
      </c>
      <c r="B3338" s="15">
        <v>822701</v>
      </c>
      <c r="C3338" s="16" t="s">
        <v>226</v>
      </c>
      <c r="D3338" s="17" t="s">
        <v>227</v>
      </c>
      <c r="E3338" s="17" t="s">
        <v>4165</v>
      </c>
      <c r="F3338" s="16" t="s">
        <v>228</v>
      </c>
      <c r="G3338" s="16" t="s">
        <v>229</v>
      </c>
      <c r="H3338" s="16" t="s">
        <v>230</v>
      </c>
      <c r="I3338" s="16" t="s">
        <v>4159</v>
      </c>
      <c r="J3338" s="40">
        <v>0.13</v>
      </c>
      <c r="K3338" s="16">
        <v>7004.96</v>
      </c>
      <c r="M3338" s="15" t="s">
        <v>94</v>
      </c>
      <c r="N3338" s="19">
        <v>45709.629768518498</v>
      </c>
      <c r="P3338" s="20" t="s">
        <v>4256</v>
      </c>
      <c r="Q3338" s="20" t="s">
        <v>4268</v>
      </c>
      <c r="R3338" s="20" t="s">
        <v>4268</v>
      </c>
    </row>
    <row r="3339" spans="1:18" x14ac:dyDescent="0.3">
      <c r="A3339" s="15" t="str">
        <f>VLOOKUP(C3339,销售员!A:D,3,0)</f>
        <v>福建</v>
      </c>
      <c r="B3339" s="15">
        <v>822701</v>
      </c>
      <c r="C3339" s="16" t="s">
        <v>226</v>
      </c>
      <c r="D3339" s="17" t="s">
        <v>227</v>
      </c>
      <c r="E3339" s="17" t="s">
        <v>4165</v>
      </c>
      <c r="F3339" s="16" t="s">
        <v>228</v>
      </c>
      <c r="G3339" s="16" t="s">
        <v>229</v>
      </c>
      <c r="H3339" s="16" t="s">
        <v>230</v>
      </c>
      <c r="I3339" s="16" t="s">
        <v>4161</v>
      </c>
      <c r="J3339" s="40">
        <v>0.13</v>
      </c>
      <c r="K3339" s="16">
        <v>4261.3599999999997</v>
      </c>
      <c r="M3339" s="15" t="s">
        <v>94</v>
      </c>
      <c r="N3339" s="19">
        <v>45709.629768518498</v>
      </c>
      <c r="P3339" s="20" t="s">
        <v>4256</v>
      </c>
      <c r="Q3339" s="20" t="s">
        <v>4268</v>
      </c>
      <c r="R3339" s="20" t="s">
        <v>4268</v>
      </c>
    </row>
    <row r="3340" spans="1:18" x14ac:dyDescent="0.3">
      <c r="A3340" s="15" t="str">
        <f>VLOOKUP(C3340,销售员!A:D,3,0)</f>
        <v>福建</v>
      </c>
      <c r="B3340" s="15">
        <v>822701</v>
      </c>
      <c r="C3340" s="16" t="s">
        <v>226</v>
      </c>
      <c r="D3340" s="17" t="s">
        <v>227</v>
      </c>
      <c r="E3340" s="17" t="s">
        <v>4165</v>
      </c>
      <c r="F3340" s="16" t="s">
        <v>228</v>
      </c>
      <c r="G3340" s="16" t="s">
        <v>229</v>
      </c>
      <c r="H3340" s="16" t="s">
        <v>230</v>
      </c>
      <c r="I3340" s="16" t="s">
        <v>4160</v>
      </c>
      <c r="J3340" s="40">
        <v>0.13</v>
      </c>
      <c r="K3340" s="16">
        <v>4958.88</v>
      </c>
      <c r="M3340" s="15" t="s">
        <v>94</v>
      </c>
      <c r="N3340" s="19">
        <v>45709.629768518498</v>
      </c>
      <c r="P3340" s="20" t="s">
        <v>4256</v>
      </c>
      <c r="Q3340" s="20" t="s">
        <v>4268</v>
      </c>
      <c r="R3340" s="20" t="s">
        <v>4268</v>
      </c>
    </row>
    <row r="3341" spans="1:18" x14ac:dyDescent="0.3">
      <c r="A3341" s="15" t="str">
        <f>VLOOKUP(C3341,销售员!A:D,3,0)</f>
        <v>鄂赣</v>
      </c>
      <c r="B3341" s="15">
        <v>822708</v>
      </c>
      <c r="C3341" s="16" t="s">
        <v>121</v>
      </c>
      <c r="D3341" s="17" t="s">
        <v>3520</v>
      </c>
      <c r="E3341" s="17" t="s">
        <v>4165</v>
      </c>
      <c r="F3341" s="16" t="s">
        <v>3521</v>
      </c>
      <c r="G3341" s="16" t="s">
        <v>3522</v>
      </c>
      <c r="H3341" s="16" t="s">
        <v>3523</v>
      </c>
      <c r="I3341" s="16" t="s">
        <v>4158</v>
      </c>
      <c r="J3341" s="40">
        <v>0.13</v>
      </c>
      <c r="K3341" s="16">
        <v>10647.42</v>
      </c>
      <c r="L3341" s="18">
        <v>11468</v>
      </c>
      <c r="M3341" s="15" t="s">
        <v>1262</v>
      </c>
      <c r="N3341" s="19">
        <v>45709.631469907399</v>
      </c>
      <c r="P3341" s="20" t="s">
        <v>4256</v>
      </c>
      <c r="Q3341" s="20" t="s">
        <v>4246</v>
      </c>
      <c r="R3341" s="20" t="s">
        <v>4295</v>
      </c>
    </row>
    <row r="3342" spans="1:18" x14ac:dyDescent="0.3">
      <c r="A3342" s="15" t="str">
        <f>VLOOKUP(C3342,销售员!A:D,3,0)</f>
        <v>鄂赣</v>
      </c>
      <c r="B3342" s="15">
        <v>822708</v>
      </c>
      <c r="C3342" s="16" t="s">
        <v>121</v>
      </c>
      <c r="D3342" s="17" t="s">
        <v>3520</v>
      </c>
      <c r="E3342" s="17" t="s">
        <v>4165</v>
      </c>
      <c r="F3342" s="16" t="s">
        <v>3521</v>
      </c>
      <c r="G3342" s="16" t="s">
        <v>3522</v>
      </c>
      <c r="H3342" s="16" t="s">
        <v>3523</v>
      </c>
      <c r="I3342" s="16" t="s">
        <v>4159</v>
      </c>
      <c r="J3342" s="40">
        <v>0.13</v>
      </c>
      <c r="K3342" s="16">
        <v>0</v>
      </c>
      <c r="M3342" s="15" t="s">
        <v>1262</v>
      </c>
      <c r="N3342" s="19">
        <v>45709.631469907399</v>
      </c>
      <c r="P3342" s="20" t="s">
        <v>4256</v>
      </c>
      <c r="Q3342" s="20" t="s">
        <v>4246</v>
      </c>
      <c r="R3342" s="20" t="s">
        <v>4295</v>
      </c>
    </row>
    <row r="3343" spans="1:18" x14ac:dyDescent="0.3">
      <c r="A3343" s="15" t="str">
        <f>VLOOKUP(C3343,销售员!A:D,3,0)</f>
        <v>鄂赣</v>
      </c>
      <c r="B3343" s="15">
        <v>822708</v>
      </c>
      <c r="C3343" s="16" t="s">
        <v>121</v>
      </c>
      <c r="D3343" s="17" t="s">
        <v>3520</v>
      </c>
      <c r="E3343" s="17" t="s">
        <v>4165</v>
      </c>
      <c r="F3343" s="16" t="s">
        <v>3521</v>
      </c>
      <c r="G3343" s="16" t="s">
        <v>3522</v>
      </c>
      <c r="H3343" s="16" t="s">
        <v>3523</v>
      </c>
      <c r="I3343" s="16" t="s">
        <v>4161</v>
      </c>
      <c r="J3343" s="40">
        <v>0.13</v>
      </c>
      <c r="K3343" s="16">
        <v>142.38</v>
      </c>
      <c r="M3343" s="15" t="s">
        <v>1262</v>
      </c>
      <c r="N3343" s="19">
        <v>45709.631469907399</v>
      </c>
      <c r="P3343" s="20" t="s">
        <v>4256</v>
      </c>
      <c r="Q3343" s="20" t="s">
        <v>4246</v>
      </c>
      <c r="R3343" s="20" t="s">
        <v>4295</v>
      </c>
    </row>
    <row r="3344" spans="1:18" x14ac:dyDescent="0.3">
      <c r="A3344" s="15" t="str">
        <f>VLOOKUP(C3344,销售员!A:D,3,0)</f>
        <v>鄂赣</v>
      </c>
      <c r="B3344" s="15">
        <v>822708</v>
      </c>
      <c r="C3344" s="16" t="s">
        <v>121</v>
      </c>
      <c r="D3344" s="17" t="s">
        <v>3520</v>
      </c>
      <c r="E3344" s="17" t="s">
        <v>4165</v>
      </c>
      <c r="F3344" s="16" t="s">
        <v>3521</v>
      </c>
      <c r="G3344" s="16" t="s">
        <v>3522</v>
      </c>
      <c r="H3344" s="16" t="s">
        <v>3523</v>
      </c>
      <c r="I3344" s="16" t="s">
        <v>4160</v>
      </c>
      <c r="J3344" s="40">
        <v>0.13</v>
      </c>
      <c r="K3344" s="16">
        <v>162.13999999999999</v>
      </c>
      <c r="M3344" s="15" t="s">
        <v>1262</v>
      </c>
      <c r="N3344" s="19">
        <v>45709.631469907399</v>
      </c>
      <c r="P3344" s="20" t="s">
        <v>4256</v>
      </c>
      <c r="Q3344" s="20" t="s">
        <v>4246</v>
      </c>
      <c r="R3344" s="20" t="s">
        <v>4295</v>
      </c>
    </row>
    <row r="3345" spans="1:18" x14ac:dyDescent="0.3">
      <c r="A3345" s="15" t="str">
        <f>VLOOKUP(C3345,销售员!A:D,3,0)</f>
        <v>行业业务</v>
      </c>
      <c r="B3345" s="15">
        <v>822737</v>
      </c>
      <c r="C3345" s="16" t="s">
        <v>3331</v>
      </c>
      <c r="D3345" s="17" t="s">
        <v>3524</v>
      </c>
      <c r="E3345" s="17" t="s">
        <v>4165</v>
      </c>
      <c r="F3345" s="16" t="s">
        <v>3352</v>
      </c>
      <c r="G3345" s="16" t="s">
        <v>3525</v>
      </c>
      <c r="H3345" s="16" t="s">
        <v>3526</v>
      </c>
      <c r="I3345" s="16" t="s">
        <v>4158</v>
      </c>
      <c r="J3345" s="40">
        <v>0.13</v>
      </c>
      <c r="K3345" s="16">
        <v>20103.240000000002</v>
      </c>
      <c r="L3345" s="18">
        <v>21766.2</v>
      </c>
      <c r="M3345" s="15" t="s">
        <v>105</v>
      </c>
      <c r="N3345" s="19">
        <v>45709.668391203697</v>
      </c>
      <c r="P3345" s="20" t="s">
        <v>4261</v>
      </c>
      <c r="Q3345" s="20" t="s">
        <v>4244</v>
      </c>
      <c r="R3345" s="20" t="s">
        <v>4274</v>
      </c>
    </row>
    <row r="3346" spans="1:18" x14ac:dyDescent="0.3">
      <c r="A3346" s="15" t="str">
        <f>VLOOKUP(C3346,销售员!A:D,3,0)</f>
        <v>行业业务</v>
      </c>
      <c r="B3346" s="15">
        <v>822737</v>
      </c>
      <c r="C3346" s="16" t="s">
        <v>3331</v>
      </c>
      <c r="D3346" s="17" t="s">
        <v>3524</v>
      </c>
      <c r="E3346" s="17" t="s">
        <v>4165</v>
      </c>
      <c r="F3346" s="16" t="s">
        <v>3352</v>
      </c>
      <c r="G3346" s="16" t="s">
        <v>3525</v>
      </c>
      <c r="H3346" s="16" t="s">
        <v>3526</v>
      </c>
      <c r="I3346" s="16" t="s">
        <v>4159</v>
      </c>
      <c r="J3346" s="40">
        <v>0.13</v>
      </c>
      <c r="K3346" s="16">
        <v>243.83</v>
      </c>
      <c r="M3346" s="15" t="s">
        <v>105</v>
      </c>
      <c r="N3346" s="19">
        <v>45709.668391203697</v>
      </c>
      <c r="P3346" s="20" t="s">
        <v>4261</v>
      </c>
      <c r="Q3346" s="20" t="s">
        <v>4244</v>
      </c>
      <c r="R3346" s="20" t="s">
        <v>4274</v>
      </c>
    </row>
    <row r="3347" spans="1:18" x14ac:dyDescent="0.3">
      <c r="A3347" s="15" t="str">
        <f>VLOOKUP(C3347,销售员!A:D,3,0)</f>
        <v>行业业务</v>
      </c>
      <c r="B3347" s="15">
        <v>822737</v>
      </c>
      <c r="C3347" s="16" t="s">
        <v>3331</v>
      </c>
      <c r="D3347" s="17" t="s">
        <v>3524</v>
      </c>
      <c r="E3347" s="17" t="s">
        <v>4165</v>
      </c>
      <c r="F3347" s="16" t="s">
        <v>3352</v>
      </c>
      <c r="G3347" s="16" t="s">
        <v>3525</v>
      </c>
      <c r="H3347" s="16" t="s">
        <v>3526</v>
      </c>
      <c r="I3347" s="16" t="s">
        <v>4161</v>
      </c>
      <c r="J3347" s="40">
        <v>0.13</v>
      </c>
      <c r="K3347" s="16">
        <v>129.80000000000001</v>
      </c>
      <c r="M3347" s="15" t="s">
        <v>105</v>
      </c>
      <c r="N3347" s="19">
        <v>45709.668391203697</v>
      </c>
      <c r="P3347" s="20" t="s">
        <v>4261</v>
      </c>
      <c r="Q3347" s="20" t="s">
        <v>4244</v>
      </c>
      <c r="R3347" s="20" t="s">
        <v>4274</v>
      </c>
    </row>
    <row r="3348" spans="1:18" x14ac:dyDescent="0.3">
      <c r="A3348" s="15" t="str">
        <f>VLOOKUP(C3348,销售员!A:D,3,0)</f>
        <v>行业业务</v>
      </c>
      <c r="B3348" s="15">
        <v>822737</v>
      </c>
      <c r="C3348" s="16" t="s">
        <v>3331</v>
      </c>
      <c r="D3348" s="17" t="s">
        <v>3524</v>
      </c>
      <c r="E3348" s="17" t="s">
        <v>4165</v>
      </c>
      <c r="F3348" s="16" t="s">
        <v>3352</v>
      </c>
      <c r="G3348" s="16" t="s">
        <v>3525</v>
      </c>
      <c r="H3348" s="16" t="s">
        <v>3526</v>
      </c>
      <c r="I3348" s="16" t="s">
        <v>4160</v>
      </c>
      <c r="J3348" s="40">
        <v>0.13</v>
      </c>
      <c r="K3348" s="16">
        <v>309.85000000000002</v>
      </c>
      <c r="M3348" s="15" t="s">
        <v>105</v>
      </c>
      <c r="N3348" s="19">
        <v>45709.668391203697</v>
      </c>
      <c r="P3348" s="20" t="s">
        <v>4261</v>
      </c>
      <c r="Q3348" s="20" t="s">
        <v>4244</v>
      </c>
      <c r="R3348" s="20" t="s">
        <v>4274</v>
      </c>
    </row>
    <row r="3349" spans="1:18" x14ac:dyDescent="0.3">
      <c r="A3349" s="15" t="str">
        <f>VLOOKUP(C3349,销售员!A:D,3,0)</f>
        <v>京津冀</v>
      </c>
      <c r="B3349" s="15">
        <v>822743</v>
      </c>
      <c r="C3349" s="16" t="s">
        <v>267</v>
      </c>
      <c r="D3349" s="17" t="s">
        <v>3528</v>
      </c>
      <c r="E3349" s="17" t="s">
        <v>4165</v>
      </c>
      <c r="F3349" s="16" t="s">
        <v>1373</v>
      </c>
      <c r="G3349" s="16" t="s">
        <v>3529</v>
      </c>
      <c r="H3349" s="16" t="s">
        <v>3530</v>
      </c>
      <c r="I3349" s="16" t="s">
        <v>4158</v>
      </c>
      <c r="J3349" s="40">
        <v>0.13</v>
      </c>
      <c r="K3349" s="16">
        <v>2113.54</v>
      </c>
      <c r="L3349" s="18">
        <v>2247.66</v>
      </c>
      <c r="M3349" s="15" t="s">
        <v>127</v>
      </c>
      <c r="N3349" s="19">
        <v>45709.672604166699</v>
      </c>
      <c r="P3349" s="20" t="s">
        <v>4261</v>
      </c>
      <c r="Q3349" s="20" t="s">
        <v>4243</v>
      </c>
      <c r="R3349" s="20" t="s">
        <v>4274</v>
      </c>
    </row>
    <row r="3350" spans="1:18" x14ac:dyDescent="0.3">
      <c r="A3350" s="15" t="str">
        <f>VLOOKUP(C3350,销售员!A:D,3,0)</f>
        <v>京津冀</v>
      </c>
      <c r="B3350" s="15">
        <v>822743</v>
      </c>
      <c r="C3350" s="16" t="s">
        <v>267</v>
      </c>
      <c r="D3350" s="17" t="s">
        <v>3528</v>
      </c>
      <c r="E3350" s="17" t="s">
        <v>4165</v>
      </c>
      <c r="F3350" s="16" t="s">
        <v>1373</v>
      </c>
      <c r="G3350" s="16" t="s">
        <v>3529</v>
      </c>
      <c r="H3350" s="16" t="s">
        <v>3530</v>
      </c>
      <c r="I3350" s="16" t="s">
        <v>4159</v>
      </c>
      <c r="J3350" s="40">
        <v>0.13</v>
      </c>
      <c r="K3350" s="16">
        <v>0</v>
      </c>
      <c r="M3350" s="15" t="s">
        <v>127</v>
      </c>
      <c r="N3350" s="19">
        <v>45709.672604166699</v>
      </c>
      <c r="P3350" s="20" t="s">
        <v>4261</v>
      </c>
      <c r="Q3350" s="20" t="s">
        <v>4243</v>
      </c>
      <c r="R3350" s="20" t="s">
        <v>4274</v>
      </c>
    </row>
    <row r="3351" spans="1:18" x14ac:dyDescent="0.3">
      <c r="A3351" s="15" t="str">
        <f>VLOOKUP(C3351,销售员!A:D,3,0)</f>
        <v>京津冀</v>
      </c>
      <c r="B3351" s="15">
        <v>822743</v>
      </c>
      <c r="C3351" s="16" t="s">
        <v>267</v>
      </c>
      <c r="D3351" s="17" t="s">
        <v>3528</v>
      </c>
      <c r="E3351" s="17" t="s">
        <v>4165</v>
      </c>
      <c r="F3351" s="16" t="s">
        <v>1373</v>
      </c>
      <c r="G3351" s="16" t="s">
        <v>3529</v>
      </c>
      <c r="H3351" s="16" t="s">
        <v>3530</v>
      </c>
      <c r="I3351" s="16" t="s">
        <v>4161</v>
      </c>
      <c r="J3351" s="40">
        <v>0.13</v>
      </c>
      <c r="K3351" s="16">
        <v>0</v>
      </c>
      <c r="M3351" s="15" t="s">
        <v>127</v>
      </c>
      <c r="N3351" s="19">
        <v>45709.672604166699</v>
      </c>
      <c r="P3351" s="20" t="s">
        <v>4261</v>
      </c>
      <c r="Q3351" s="20" t="s">
        <v>4243</v>
      </c>
      <c r="R3351" s="20" t="s">
        <v>4274</v>
      </c>
    </row>
    <row r="3352" spans="1:18" x14ac:dyDescent="0.3">
      <c r="A3352" s="15" t="str">
        <f>VLOOKUP(C3352,销售员!A:D,3,0)</f>
        <v>京津冀</v>
      </c>
      <c r="B3352" s="15">
        <v>822743</v>
      </c>
      <c r="C3352" s="16" t="s">
        <v>267</v>
      </c>
      <c r="D3352" s="17" t="s">
        <v>3528</v>
      </c>
      <c r="E3352" s="17" t="s">
        <v>4165</v>
      </c>
      <c r="F3352" s="16" t="s">
        <v>1373</v>
      </c>
      <c r="G3352" s="16" t="s">
        <v>3529</v>
      </c>
      <c r="H3352" s="16" t="s">
        <v>3530</v>
      </c>
      <c r="I3352" s="16" t="s">
        <v>4160</v>
      </c>
      <c r="J3352" s="40">
        <v>0.13</v>
      </c>
      <c r="K3352" s="16">
        <v>32.14</v>
      </c>
      <c r="M3352" s="15" t="s">
        <v>127</v>
      </c>
      <c r="N3352" s="19">
        <v>45709.672604166699</v>
      </c>
      <c r="P3352" s="20" t="s">
        <v>4261</v>
      </c>
      <c r="Q3352" s="20" t="s">
        <v>4243</v>
      </c>
      <c r="R3352" s="20" t="s">
        <v>4274</v>
      </c>
    </row>
    <row r="3353" spans="1:18" x14ac:dyDescent="0.3">
      <c r="A3353" s="15" t="str">
        <f>VLOOKUP(C3353,销售员!A:D,3,0)</f>
        <v>沪浙</v>
      </c>
      <c r="B3353" s="15">
        <v>822742</v>
      </c>
      <c r="C3353" s="16" t="s">
        <v>338</v>
      </c>
      <c r="D3353" s="17" t="s">
        <v>3532</v>
      </c>
      <c r="E3353" s="17" t="s">
        <v>4168</v>
      </c>
      <c r="F3353" s="16" t="s">
        <v>1074</v>
      </c>
      <c r="G3353" s="16" t="s">
        <v>3533</v>
      </c>
      <c r="H3353" s="16" t="s">
        <v>3534</v>
      </c>
      <c r="I3353" s="16" t="s">
        <v>4158</v>
      </c>
      <c r="J3353" s="40">
        <v>0.06</v>
      </c>
      <c r="K3353" s="16">
        <v>0</v>
      </c>
      <c r="L3353" s="18">
        <v>5881872.2999999998</v>
      </c>
      <c r="M3353" s="15" t="s">
        <v>1262</v>
      </c>
      <c r="N3353" s="19">
        <v>45709.6813541667</v>
      </c>
      <c r="P3353" s="20" t="s">
        <v>4256</v>
      </c>
      <c r="Q3353" s="20" t="s">
        <v>4259</v>
      </c>
      <c r="R3353" s="20" t="s">
        <v>4260</v>
      </c>
    </row>
    <row r="3354" spans="1:18" x14ac:dyDescent="0.3">
      <c r="A3354" s="15" t="str">
        <f>VLOOKUP(C3354,销售员!A:D,3,0)</f>
        <v>沪浙</v>
      </c>
      <c r="B3354" s="15">
        <v>822742</v>
      </c>
      <c r="C3354" s="16" t="s">
        <v>338</v>
      </c>
      <c r="D3354" s="17" t="s">
        <v>3532</v>
      </c>
      <c r="E3354" s="17" t="s">
        <v>4168</v>
      </c>
      <c r="F3354" s="16" t="s">
        <v>1074</v>
      </c>
      <c r="G3354" s="16" t="s">
        <v>3533</v>
      </c>
      <c r="H3354" s="16" t="s">
        <v>3534</v>
      </c>
      <c r="I3354" s="16" t="s">
        <v>4159</v>
      </c>
      <c r="J3354" s="40">
        <v>0.06</v>
      </c>
      <c r="K3354" s="16">
        <v>5619834.8600000003</v>
      </c>
      <c r="M3354" s="15" t="s">
        <v>1262</v>
      </c>
      <c r="N3354" s="19">
        <v>45709.6813541667</v>
      </c>
      <c r="P3354" s="20" t="s">
        <v>4256</v>
      </c>
      <c r="Q3354" s="20" t="s">
        <v>4259</v>
      </c>
      <c r="R3354" s="20" t="s">
        <v>4260</v>
      </c>
    </row>
    <row r="3355" spans="1:18" x14ac:dyDescent="0.3">
      <c r="A3355" s="15" t="str">
        <f>VLOOKUP(C3355,销售员!A:D,3,0)</f>
        <v>沪浙</v>
      </c>
      <c r="B3355" s="15">
        <v>822742</v>
      </c>
      <c r="C3355" s="16" t="s">
        <v>338</v>
      </c>
      <c r="D3355" s="17" t="s">
        <v>3532</v>
      </c>
      <c r="E3355" s="17" t="s">
        <v>4168</v>
      </c>
      <c r="F3355" s="16" t="s">
        <v>1074</v>
      </c>
      <c r="G3355" s="16" t="s">
        <v>3533</v>
      </c>
      <c r="H3355" s="16" t="s">
        <v>3534</v>
      </c>
      <c r="I3355" s="16" t="s">
        <v>4161</v>
      </c>
      <c r="J3355" s="40">
        <v>0.06</v>
      </c>
      <c r="K3355" s="16">
        <v>0</v>
      </c>
      <c r="M3355" s="15" t="s">
        <v>1262</v>
      </c>
      <c r="N3355" s="19">
        <v>45709.6813541667</v>
      </c>
      <c r="P3355" s="20" t="s">
        <v>4256</v>
      </c>
      <c r="Q3355" s="20" t="s">
        <v>4259</v>
      </c>
      <c r="R3355" s="20" t="s">
        <v>4260</v>
      </c>
    </row>
    <row r="3356" spans="1:18" x14ac:dyDescent="0.3">
      <c r="A3356" s="15" t="str">
        <f>VLOOKUP(C3356,销售员!A:D,3,0)</f>
        <v>沪浙</v>
      </c>
      <c r="B3356" s="15">
        <v>822742</v>
      </c>
      <c r="C3356" s="16" t="s">
        <v>338</v>
      </c>
      <c r="D3356" s="17" t="s">
        <v>3532</v>
      </c>
      <c r="E3356" s="17" t="s">
        <v>4168</v>
      </c>
      <c r="F3356" s="16" t="s">
        <v>1074</v>
      </c>
      <c r="G3356" s="16" t="s">
        <v>3533</v>
      </c>
      <c r="H3356" s="16" t="s">
        <v>3534</v>
      </c>
      <c r="I3356" s="16" t="s">
        <v>4160</v>
      </c>
      <c r="J3356" s="40">
        <v>0.06</v>
      </c>
      <c r="K3356" s="16">
        <v>85581.26</v>
      </c>
      <c r="M3356" s="15" t="s">
        <v>1262</v>
      </c>
      <c r="N3356" s="19">
        <v>45709.6813541667</v>
      </c>
      <c r="P3356" s="20" t="s">
        <v>4256</v>
      </c>
      <c r="Q3356" s="20" t="s">
        <v>4259</v>
      </c>
      <c r="R3356" s="20" t="s">
        <v>4260</v>
      </c>
    </row>
    <row r="3357" spans="1:18" x14ac:dyDescent="0.3">
      <c r="A3357" s="15" t="str">
        <f>VLOOKUP(C3357,销售员!A:D,3,0)</f>
        <v>福建</v>
      </c>
      <c r="B3357" s="15">
        <v>822750</v>
      </c>
      <c r="C3357" s="16" t="s">
        <v>822</v>
      </c>
      <c r="D3357" s="17" t="s">
        <v>3285</v>
      </c>
      <c r="E3357" s="17" t="s">
        <v>4165</v>
      </c>
      <c r="F3357" s="16" t="s">
        <v>1051</v>
      </c>
      <c r="G3357" s="16" t="s">
        <v>3286</v>
      </c>
      <c r="H3357" s="16" t="s">
        <v>3287</v>
      </c>
      <c r="I3357" s="16" t="s">
        <v>4158</v>
      </c>
      <c r="J3357" s="40">
        <v>0.13</v>
      </c>
      <c r="K3357" s="16">
        <v>531833.42000000004</v>
      </c>
      <c r="L3357" s="18">
        <v>707456.78</v>
      </c>
      <c r="M3357" s="15" t="s">
        <v>94</v>
      </c>
      <c r="N3357" s="19">
        <v>45709.684594907398</v>
      </c>
      <c r="P3357" s="20" t="s">
        <v>4256</v>
      </c>
      <c r="Q3357" s="20" t="s">
        <v>4268</v>
      </c>
      <c r="R3357" s="20" t="s">
        <v>4268</v>
      </c>
    </row>
    <row r="3358" spans="1:18" x14ac:dyDescent="0.3">
      <c r="A3358" s="15" t="str">
        <f>VLOOKUP(C3358,销售员!A:D,3,0)</f>
        <v>福建</v>
      </c>
      <c r="B3358" s="15">
        <v>822750</v>
      </c>
      <c r="C3358" s="16" t="s">
        <v>822</v>
      </c>
      <c r="D3358" s="17" t="s">
        <v>3285</v>
      </c>
      <c r="E3358" s="17" t="s">
        <v>4165</v>
      </c>
      <c r="F3358" s="16" t="s">
        <v>1051</v>
      </c>
      <c r="G3358" s="16" t="s">
        <v>3286</v>
      </c>
      <c r="H3358" s="16" t="s">
        <v>3287</v>
      </c>
      <c r="I3358" s="16" t="s">
        <v>4159</v>
      </c>
      <c r="J3358" s="40">
        <v>0.13</v>
      </c>
      <c r="K3358" s="16">
        <v>127397.5</v>
      </c>
      <c r="M3358" s="15" t="s">
        <v>94</v>
      </c>
      <c r="N3358" s="19">
        <v>45709.684594907398</v>
      </c>
      <c r="P3358" s="20" t="s">
        <v>4256</v>
      </c>
      <c r="Q3358" s="20" t="s">
        <v>4268</v>
      </c>
      <c r="R3358" s="20" t="s">
        <v>4268</v>
      </c>
    </row>
    <row r="3359" spans="1:18" x14ac:dyDescent="0.3">
      <c r="A3359" s="15" t="str">
        <f>VLOOKUP(C3359,销售员!A:D,3,0)</f>
        <v>福建</v>
      </c>
      <c r="B3359" s="15">
        <v>822750</v>
      </c>
      <c r="C3359" s="16" t="s">
        <v>822</v>
      </c>
      <c r="D3359" s="17" t="s">
        <v>3285</v>
      </c>
      <c r="E3359" s="17" t="s">
        <v>4165</v>
      </c>
      <c r="F3359" s="16" t="s">
        <v>1051</v>
      </c>
      <c r="G3359" s="16" t="s">
        <v>3286</v>
      </c>
      <c r="H3359" s="16" t="s">
        <v>3287</v>
      </c>
      <c r="I3359" s="16" t="s">
        <v>4161</v>
      </c>
      <c r="J3359" s="40">
        <v>0.13</v>
      </c>
      <c r="K3359" s="16">
        <v>6351.02</v>
      </c>
      <c r="M3359" s="15" t="s">
        <v>94</v>
      </c>
      <c r="N3359" s="19">
        <v>45709.684594907398</v>
      </c>
      <c r="P3359" s="20" t="s">
        <v>4256</v>
      </c>
      <c r="Q3359" s="20" t="s">
        <v>4268</v>
      </c>
      <c r="R3359" s="20" t="s">
        <v>4268</v>
      </c>
    </row>
    <row r="3360" spans="1:18" x14ac:dyDescent="0.3">
      <c r="A3360" s="15" t="str">
        <f>VLOOKUP(C3360,销售员!A:D,3,0)</f>
        <v>福建</v>
      </c>
      <c r="B3360" s="15">
        <v>822750</v>
      </c>
      <c r="C3360" s="16" t="s">
        <v>822</v>
      </c>
      <c r="D3360" s="17" t="s">
        <v>3285</v>
      </c>
      <c r="E3360" s="17" t="s">
        <v>4165</v>
      </c>
      <c r="F3360" s="16" t="s">
        <v>1051</v>
      </c>
      <c r="G3360" s="16" t="s">
        <v>3286</v>
      </c>
      <c r="H3360" s="16" t="s">
        <v>3287</v>
      </c>
      <c r="I3360" s="16" t="s">
        <v>4160</v>
      </c>
      <c r="J3360" s="40">
        <v>0.13</v>
      </c>
      <c r="K3360" s="16">
        <v>10039.08</v>
      </c>
      <c r="M3360" s="15" t="s">
        <v>94</v>
      </c>
      <c r="N3360" s="19">
        <v>45709.684594907398</v>
      </c>
      <c r="P3360" s="20" t="s">
        <v>4256</v>
      </c>
      <c r="Q3360" s="20" t="s">
        <v>4268</v>
      </c>
      <c r="R3360" s="20" t="s">
        <v>4268</v>
      </c>
    </row>
    <row r="3361" spans="1:18" x14ac:dyDescent="0.3">
      <c r="A3361" s="15" t="str">
        <f>VLOOKUP(C3361,销售员!A:D,3,0)</f>
        <v>福建</v>
      </c>
      <c r="B3361" s="15">
        <v>822764</v>
      </c>
      <c r="C3361" s="16" t="s">
        <v>822</v>
      </c>
      <c r="D3361" s="17" t="s">
        <v>3276</v>
      </c>
      <c r="E3361" s="17" t="s">
        <v>4165</v>
      </c>
      <c r="F3361" s="16" t="s">
        <v>1051</v>
      </c>
      <c r="G3361" s="16" t="s">
        <v>3277</v>
      </c>
      <c r="H3361" s="16" t="s">
        <v>3278</v>
      </c>
      <c r="I3361" s="16" t="s">
        <v>4158</v>
      </c>
      <c r="J3361" s="40">
        <v>0.13</v>
      </c>
      <c r="K3361" s="16">
        <v>1322880.1200000001</v>
      </c>
      <c r="L3361" s="18">
        <v>1929061.53</v>
      </c>
      <c r="M3361" s="15" t="s">
        <v>94</v>
      </c>
      <c r="N3361" s="19">
        <v>45709.706134259301</v>
      </c>
      <c r="P3361" s="20" t="s">
        <v>4256</v>
      </c>
      <c r="Q3361" s="20" t="s">
        <v>4268</v>
      </c>
      <c r="R3361" s="20" t="s">
        <v>4268</v>
      </c>
    </row>
    <row r="3362" spans="1:18" x14ac:dyDescent="0.3">
      <c r="A3362" s="15" t="str">
        <f>VLOOKUP(C3362,销售员!A:D,3,0)</f>
        <v>福建</v>
      </c>
      <c r="B3362" s="15">
        <v>822764</v>
      </c>
      <c r="C3362" s="16" t="s">
        <v>822</v>
      </c>
      <c r="D3362" s="17" t="s">
        <v>3276</v>
      </c>
      <c r="E3362" s="17" t="s">
        <v>4165</v>
      </c>
      <c r="F3362" s="16" t="s">
        <v>1051</v>
      </c>
      <c r="G3362" s="16" t="s">
        <v>3277</v>
      </c>
      <c r="H3362" s="16" t="s">
        <v>3278</v>
      </c>
      <c r="I3362" s="16" t="s">
        <v>4159</v>
      </c>
      <c r="J3362" s="40">
        <v>0.13</v>
      </c>
      <c r="K3362" s="16">
        <v>474909.55</v>
      </c>
      <c r="M3362" s="15" t="s">
        <v>94</v>
      </c>
      <c r="N3362" s="19">
        <v>45709.706134259301</v>
      </c>
      <c r="P3362" s="20" t="s">
        <v>4256</v>
      </c>
      <c r="Q3362" s="20" t="s">
        <v>4268</v>
      </c>
      <c r="R3362" s="20" t="s">
        <v>4268</v>
      </c>
    </row>
    <row r="3363" spans="1:18" x14ac:dyDescent="0.3">
      <c r="A3363" s="15" t="str">
        <f>VLOOKUP(C3363,销售员!A:D,3,0)</f>
        <v>福建</v>
      </c>
      <c r="B3363" s="15">
        <v>822764</v>
      </c>
      <c r="C3363" s="16" t="s">
        <v>822</v>
      </c>
      <c r="D3363" s="17" t="s">
        <v>3276</v>
      </c>
      <c r="E3363" s="17" t="s">
        <v>4165</v>
      </c>
      <c r="F3363" s="16" t="s">
        <v>1051</v>
      </c>
      <c r="G3363" s="16" t="s">
        <v>3277</v>
      </c>
      <c r="H3363" s="16" t="s">
        <v>3278</v>
      </c>
      <c r="I3363" s="16" t="s">
        <v>4161</v>
      </c>
      <c r="J3363" s="40">
        <v>0.13</v>
      </c>
      <c r="K3363" s="16">
        <v>17086.560000000001</v>
      </c>
      <c r="M3363" s="15" t="s">
        <v>94</v>
      </c>
      <c r="N3363" s="19">
        <v>45709.706134259301</v>
      </c>
      <c r="P3363" s="20" t="s">
        <v>4256</v>
      </c>
      <c r="Q3363" s="20" t="s">
        <v>4268</v>
      </c>
      <c r="R3363" s="20" t="s">
        <v>4268</v>
      </c>
    </row>
    <row r="3364" spans="1:18" x14ac:dyDescent="0.3">
      <c r="A3364" s="15" t="str">
        <f>VLOOKUP(C3364,销售员!A:D,3,0)</f>
        <v>福建</v>
      </c>
      <c r="B3364" s="15">
        <v>822764</v>
      </c>
      <c r="C3364" s="16" t="s">
        <v>822</v>
      </c>
      <c r="D3364" s="17" t="s">
        <v>3276</v>
      </c>
      <c r="E3364" s="17" t="s">
        <v>4165</v>
      </c>
      <c r="F3364" s="16" t="s">
        <v>1051</v>
      </c>
      <c r="G3364" s="16" t="s">
        <v>3277</v>
      </c>
      <c r="H3364" s="16" t="s">
        <v>3278</v>
      </c>
      <c r="I3364" s="16" t="s">
        <v>4160</v>
      </c>
      <c r="J3364" s="40">
        <v>0.13</v>
      </c>
      <c r="K3364" s="16">
        <v>27377.53</v>
      </c>
      <c r="M3364" s="15" t="s">
        <v>94</v>
      </c>
      <c r="N3364" s="19">
        <v>45709.706134259301</v>
      </c>
      <c r="P3364" s="20" t="s">
        <v>4256</v>
      </c>
      <c r="Q3364" s="20" t="s">
        <v>4268</v>
      </c>
      <c r="R3364" s="20" t="s">
        <v>4268</v>
      </c>
    </row>
    <row r="3365" spans="1:18" x14ac:dyDescent="0.3">
      <c r="A3365" s="15" t="str">
        <f>VLOOKUP(C3365,销售员!A:D,3,0)</f>
        <v>沪浙</v>
      </c>
      <c r="B3365" s="15">
        <v>822742</v>
      </c>
      <c r="C3365" s="16" t="s">
        <v>338</v>
      </c>
      <c r="D3365" s="17" t="s">
        <v>3532</v>
      </c>
      <c r="E3365" s="17" t="s">
        <v>4168</v>
      </c>
      <c r="F3365" s="16" t="s">
        <v>1074</v>
      </c>
      <c r="G3365" s="16" t="s">
        <v>3533</v>
      </c>
      <c r="H3365" s="16" t="s">
        <v>3534</v>
      </c>
      <c r="I3365" s="16" t="s">
        <v>4158</v>
      </c>
      <c r="J3365" s="40">
        <v>0.06</v>
      </c>
      <c r="K3365" s="16">
        <v>0</v>
      </c>
      <c r="L3365" s="18">
        <v>5881872.2999999998</v>
      </c>
      <c r="M3365" s="15" t="s">
        <v>1262</v>
      </c>
      <c r="N3365" s="19">
        <v>45709.716562499998</v>
      </c>
      <c r="P3365" s="20" t="s">
        <v>4256</v>
      </c>
      <c r="Q3365" s="20" t="s">
        <v>4259</v>
      </c>
      <c r="R3365" s="20" t="s">
        <v>4260</v>
      </c>
    </row>
    <row r="3366" spans="1:18" x14ac:dyDescent="0.3">
      <c r="A3366" s="15" t="str">
        <f>VLOOKUP(C3366,销售员!A:D,3,0)</f>
        <v>沪浙</v>
      </c>
      <c r="B3366" s="15">
        <v>822742</v>
      </c>
      <c r="C3366" s="16" t="s">
        <v>338</v>
      </c>
      <c r="D3366" s="17" t="s">
        <v>3532</v>
      </c>
      <c r="E3366" s="17" t="s">
        <v>4168</v>
      </c>
      <c r="F3366" s="16" t="s">
        <v>1074</v>
      </c>
      <c r="G3366" s="16" t="s">
        <v>3533</v>
      </c>
      <c r="H3366" s="16" t="s">
        <v>3534</v>
      </c>
      <c r="I3366" s="16" t="s">
        <v>4159</v>
      </c>
      <c r="J3366" s="40">
        <v>0.06</v>
      </c>
      <c r="K3366" s="16">
        <v>5619834.8600000003</v>
      </c>
      <c r="M3366" s="15" t="s">
        <v>1262</v>
      </c>
      <c r="N3366" s="19">
        <v>45709.716562499998</v>
      </c>
      <c r="P3366" s="20" t="s">
        <v>4256</v>
      </c>
      <c r="Q3366" s="20" t="s">
        <v>4259</v>
      </c>
      <c r="R3366" s="20" t="s">
        <v>4260</v>
      </c>
    </row>
    <row r="3367" spans="1:18" x14ac:dyDescent="0.3">
      <c r="A3367" s="15" t="str">
        <f>VLOOKUP(C3367,销售员!A:D,3,0)</f>
        <v>沪浙</v>
      </c>
      <c r="B3367" s="15">
        <v>822742</v>
      </c>
      <c r="C3367" s="16" t="s">
        <v>338</v>
      </c>
      <c r="D3367" s="17" t="s">
        <v>3532</v>
      </c>
      <c r="E3367" s="17" t="s">
        <v>4168</v>
      </c>
      <c r="F3367" s="16" t="s">
        <v>1074</v>
      </c>
      <c r="G3367" s="16" t="s">
        <v>3533</v>
      </c>
      <c r="H3367" s="16" t="s">
        <v>3534</v>
      </c>
      <c r="I3367" s="16" t="s">
        <v>4161</v>
      </c>
      <c r="J3367" s="40">
        <v>0.06</v>
      </c>
      <c r="K3367" s="16">
        <v>0</v>
      </c>
      <c r="M3367" s="15" t="s">
        <v>1262</v>
      </c>
      <c r="N3367" s="19">
        <v>45709.716562499998</v>
      </c>
      <c r="P3367" s="20" t="s">
        <v>4256</v>
      </c>
      <c r="Q3367" s="20" t="s">
        <v>4259</v>
      </c>
      <c r="R3367" s="20" t="s">
        <v>4260</v>
      </c>
    </row>
    <row r="3368" spans="1:18" x14ac:dyDescent="0.3">
      <c r="A3368" s="15" t="str">
        <f>VLOOKUP(C3368,销售员!A:D,3,0)</f>
        <v>沪浙</v>
      </c>
      <c r="B3368" s="15">
        <v>822742</v>
      </c>
      <c r="C3368" s="16" t="s">
        <v>338</v>
      </c>
      <c r="D3368" s="17" t="s">
        <v>3532</v>
      </c>
      <c r="E3368" s="17" t="s">
        <v>4168</v>
      </c>
      <c r="F3368" s="16" t="s">
        <v>1074</v>
      </c>
      <c r="G3368" s="16" t="s">
        <v>3533</v>
      </c>
      <c r="H3368" s="16" t="s">
        <v>3534</v>
      </c>
      <c r="I3368" s="16" t="s">
        <v>4160</v>
      </c>
      <c r="J3368" s="40">
        <v>0.06</v>
      </c>
      <c r="K3368" s="16">
        <v>85581.26</v>
      </c>
      <c r="M3368" s="15" t="s">
        <v>1262</v>
      </c>
      <c r="N3368" s="19">
        <v>45709.716562499998</v>
      </c>
      <c r="P3368" s="20" t="s">
        <v>4256</v>
      </c>
      <c r="Q3368" s="20" t="s">
        <v>4259</v>
      </c>
      <c r="R3368" s="20" t="s">
        <v>4260</v>
      </c>
    </row>
    <row r="3369" spans="1:18" x14ac:dyDescent="0.3">
      <c r="A3369" s="15" t="str">
        <f>VLOOKUP(C3369,销售员!A:D,3,0)</f>
        <v>京津冀</v>
      </c>
      <c r="B3369" s="15">
        <v>822772</v>
      </c>
      <c r="C3369" s="16" t="s">
        <v>323</v>
      </c>
      <c r="D3369" s="17" t="s">
        <v>3541</v>
      </c>
      <c r="E3369" s="17" t="s">
        <v>4165</v>
      </c>
      <c r="F3369" s="16" t="s">
        <v>3542</v>
      </c>
      <c r="G3369" s="16" t="s">
        <v>3543</v>
      </c>
      <c r="H3369" s="16" t="s">
        <v>3544</v>
      </c>
      <c r="I3369" s="16" t="s">
        <v>4158</v>
      </c>
      <c r="J3369" s="40">
        <v>0.13</v>
      </c>
      <c r="K3369" s="16">
        <v>1577460.92</v>
      </c>
      <c r="L3369" s="18">
        <v>1774848.56</v>
      </c>
      <c r="M3369" s="15" t="s">
        <v>127</v>
      </c>
      <c r="N3369" s="19">
        <v>45709.720486111102</v>
      </c>
      <c r="P3369" s="20" t="s">
        <v>4261</v>
      </c>
      <c r="Q3369" s="20" t="s">
        <v>4243</v>
      </c>
      <c r="R3369" s="20" t="s">
        <v>4274</v>
      </c>
    </row>
    <row r="3370" spans="1:18" x14ac:dyDescent="0.3">
      <c r="A3370" s="15" t="str">
        <f>VLOOKUP(C3370,销售员!A:D,3,0)</f>
        <v>京津冀</v>
      </c>
      <c r="B3370" s="15">
        <v>822772</v>
      </c>
      <c r="C3370" s="16" t="s">
        <v>323</v>
      </c>
      <c r="D3370" s="17" t="s">
        <v>3541</v>
      </c>
      <c r="E3370" s="17" t="s">
        <v>4165</v>
      </c>
      <c r="F3370" s="16" t="s">
        <v>3542</v>
      </c>
      <c r="G3370" s="16" t="s">
        <v>3543</v>
      </c>
      <c r="H3370" s="16" t="s">
        <v>3544</v>
      </c>
      <c r="I3370" s="16" t="s">
        <v>4159</v>
      </c>
      <c r="J3370" s="40">
        <v>0.13</v>
      </c>
      <c r="K3370" s="16">
        <v>80047.92</v>
      </c>
      <c r="M3370" s="15" t="s">
        <v>127</v>
      </c>
      <c r="N3370" s="19">
        <v>45709.720486111102</v>
      </c>
      <c r="P3370" s="20" t="s">
        <v>4261</v>
      </c>
      <c r="Q3370" s="20" t="s">
        <v>4243</v>
      </c>
      <c r="R3370" s="20" t="s">
        <v>4274</v>
      </c>
    </row>
    <row r="3371" spans="1:18" x14ac:dyDescent="0.3">
      <c r="A3371" s="15" t="str">
        <f>VLOOKUP(C3371,销售员!A:D,3,0)</f>
        <v>京津冀</v>
      </c>
      <c r="B3371" s="15">
        <v>822772</v>
      </c>
      <c r="C3371" s="16" t="s">
        <v>323</v>
      </c>
      <c r="D3371" s="17" t="s">
        <v>3541</v>
      </c>
      <c r="E3371" s="17" t="s">
        <v>4165</v>
      </c>
      <c r="F3371" s="16" t="s">
        <v>3542</v>
      </c>
      <c r="G3371" s="16" t="s">
        <v>3543</v>
      </c>
      <c r="H3371" s="16" t="s">
        <v>3544</v>
      </c>
      <c r="I3371" s="16" t="s">
        <v>4161</v>
      </c>
      <c r="J3371" s="40">
        <v>0.13</v>
      </c>
      <c r="K3371" s="16">
        <v>12229.36</v>
      </c>
      <c r="M3371" s="15" t="s">
        <v>127</v>
      </c>
      <c r="N3371" s="19">
        <v>45709.720486111102</v>
      </c>
      <c r="P3371" s="20" t="s">
        <v>4261</v>
      </c>
      <c r="Q3371" s="20" t="s">
        <v>4243</v>
      </c>
      <c r="R3371" s="20" t="s">
        <v>4274</v>
      </c>
    </row>
    <row r="3372" spans="1:18" x14ac:dyDescent="0.3">
      <c r="A3372" s="15" t="str">
        <f>VLOOKUP(C3372,销售员!A:D,3,0)</f>
        <v>京津冀</v>
      </c>
      <c r="B3372" s="15">
        <v>822772</v>
      </c>
      <c r="C3372" s="16" t="s">
        <v>323</v>
      </c>
      <c r="D3372" s="17" t="s">
        <v>3541</v>
      </c>
      <c r="E3372" s="17" t="s">
        <v>4165</v>
      </c>
      <c r="F3372" s="16" t="s">
        <v>3542</v>
      </c>
      <c r="G3372" s="16" t="s">
        <v>3543</v>
      </c>
      <c r="H3372" s="16" t="s">
        <v>3544</v>
      </c>
      <c r="I3372" s="16" t="s">
        <v>4160</v>
      </c>
      <c r="J3372" s="40">
        <v>0.13</v>
      </c>
      <c r="K3372" s="16">
        <v>25241.84</v>
      </c>
      <c r="M3372" s="15" t="s">
        <v>127</v>
      </c>
      <c r="N3372" s="19">
        <v>45709.720486111102</v>
      </c>
      <c r="P3372" s="20" t="s">
        <v>4261</v>
      </c>
      <c r="Q3372" s="20" t="s">
        <v>4243</v>
      </c>
      <c r="R3372" s="20" t="s">
        <v>4274</v>
      </c>
    </row>
    <row r="3373" spans="1:18" x14ac:dyDescent="0.3">
      <c r="A3373" s="15" t="str">
        <f>VLOOKUP(C3373,销售员!A:D,3,0)</f>
        <v>福建</v>
      </c>
      <c r="B3373" s="15">
        <v>822554</v>
      </c>
      <c r="C3373" s="16" t="s">
        <v>638</v>
      </c>
      <c r="D3373" s="17" t="s">
        <v>3289</v>
      </c>
      <c r="E3373" s="17" t="s">
        <v>4165</v>
      </c>
      <c r="F3373" s="16" t="s">
        <v>640</v>
      </c>
      <c r="G3373" s="16" t="s">
        <v>3290</v>
      </c>
      <c r="H3373" s="16" t="s">
        <v>3291</v>
      </c>
      <c r="I3373" s="16" t="s">
        <v>4158</v>
      </c>
      <c r="J3373" s="40">
        <v>0.13</v>
      </c>
      <c r="K3373" s="16">
        <v>88156.38</v>
      </c>
      <c r="L3373" s="18">
        <v>100661.1</v>
      </c>
      <c r="M3373" s="15" t="s">
        <v>94</v>
      </c>
      <c r="N3373" s="19">
        <v>45709.726284722201</v>
      </c>
      <c r="P3373" s="20" t="s">
        <v>4256</v>
      </c>
      <c r="Q3373" s="20" t="s">
        <v>4268</v>
      </c>
      <c r="R3373" s="20" t="s">
        <v>4268</v>
      </c>
    </row>
    <row r="3374" spans="1:18" x14ac:dyDescent="0.3">
      <c r="A3374" s="15" t="str">
        <f>VLOOKUP(C3374,销售员!A:D,3,0)</f>
        <v>福建</v>
      </c>
      <c r="B3374" s="15">
        <v>822554</v>
      </c>
      <c r="C3374" s="16" t="s">
        <v>638</v>
      </c>
      <c r="D3374" s="17" t="s">
        <v>3289</v>
      </c>
      <c r="E3374" s="17" t="s">
        <v>4165</v>
      </c>
      <c r="F3374" s="16" t="s">
        <v>640</v>
      </c>
      <c r="G3374" s="16" t="s">
        <v>3290</v>
      </c>
      <c r="H3374" s="16" t="s">
        <v>3291</v>
      </c>
      <c r="I3374" s="16" t="s">
        <v>4159</v>
      </c>
      <c r="J3374" s="40">
        <v>0.13</v>
      </c>
      <c r="K3374" s="16">
        <v>5563.23</v>
      </c>
      <c r="M3374" s="15" t="s">
        <v>94</v>
      </c>
      <c r="N3374" s="19">
        <v>45709.726284722201</v>
      </c>
      <c r="P3374" s="20" t="s">
        <v>4256</v>
      </c>
      <c r="Q3374" s="20" t="s">
        <v>4268</v>
      </c>
      <c r="R3374" s="20" t="s">
        <v>4268</v>
      </c>
    </row>
    <row r="3375" spans="1:18" x14ac:dyDescent="0.3">
      <c r="A3375" s="15" t="str">
        <f>VLOOKUP(C3375,销售员!A:D,3,0)</f>
        <v>福建</v>
      </c>
      <c r="B3375" s="15">
        <v>822554</v>
      </c>
      <c r="C3375" s="16" t="s">
        <v>638</v>
      </c>
      <c r="D3375" s="17" t="s">
        <v>3289</v>
      </c>
      <c r="E3375" s="17" t="s">
        <v>4165</v>
      </c>
      <c r="F3375" s="16" t="s">
        <v>640</v>
      </c>
      <c r="G3375" s="16" t="s">
        <v>3290</v>
      </c>
      <c r="H3375" s="16" t="s">
        <v>3291</v>
      </c>
      <c r="I3375" s="16" t="s">
        <v>4161</v>
      </c>
      <c r="J3375" s="40">
        <v>0.13</v>
      </c>
      <c r="K3375" s="16">
        <v>984.8</v>
      </c>
      <c r="M3375" s="15" t="s">
        <v>94</v>
      </c>
      <c r="N3375" s="19">
        <v>45709.726284722201</v>
      </c>
      <c r="P3375" s="20" t="s">
        <v>4256</v>
      </c>
      <c r="Q3375" s="20" t="s">
        <v>4268</v>
      </c>
      <c r="R3375" s="20" t="s">
        <v>4268</v>
      </c>
    </row>
    <row r="3376" spans="1:18" x14ac:dyDescent="0.3">
      <c r="A3376" s="15" t="str">
        <f>VLOOKUP(C3376,销售员!A:D,3,0)</f>
        <v>福建</v>
      </c>
      <c r="B3376" s="15">
        <v>822554</v>
      </c>
      <c r="C3376" s="16" t="s">
        <v>638</v>
      </c>
      <c r="D3376" s="17" t="s">
        <v>3289</v>
      </c>
      <c r="E3376" s="17" t="s">
        <v>4165</v>
      </c>
      <c r="F3376" s="16" t="s">
        <v>640</v>
      </c>
      <c r="G3376" s="16" t="s">
        <v>3290</v>
      </c>
      <c r="H3376" s="16" t="s">
        <v>3291</v>
      </c>
      <c r="I3376" s="16" t="s">
        <v>4160</v>
      </c>
      <c r="J3376" s="40">
        <v>0.13</v>
      </c>
      <c r="K3376" s="16">
        <v>1426.85</v>
      </c>
      <c r="M3376" s="15" t="s">
        <v>94</v>
      </c>
      <c r="N3376" s="19">
        <v>45709.726284722201</v>
      </c>
      <c r="P3376" s="20" t="s">
        <v>4256</v>
      </c>
      <c r="Q3376" s="20" t="s">
        <v>4268</v>
      </c>
      <c r="R3376" s="20" t="s">
        <v>4268</v>
      </c>
    </row>
    <row r="3377" spans="1:18" x14ac:dyDescent="0.3">
      <c r="A3377" s="15" t="str">
        <f>VLOOKUP(C3377,销售员!A:D,3,0)</f>
        <v>京津冀</v>
      </c>
      <c r="B3377" s="15">
        <v>822656</v>
      </c>
      <c r="C3377" s="16" t="s">
        <v>392</v>
      </c>
      <c r="D3377" s="17" t="s">
        <v>3547</v>
      </c>
      <c r="E3377" s="17" t="s">
        <v>4165</v>
      </c>
      <c r="F3377" s="16" t="s">
        <v>410</v>
      </c>
      <c r="G3377" s="16" t="s">
        <v>3548</v>
      </c>
      <c r="H3377" s="16" t="s">
        <v>3549</v>
      </c>
      <c r="I3377" s="16" t="s">
        <v>4158</v>
      </c>
      <c r="J3377" s="40">
        <v>0.13</v>
      </c>
      <c r="K3377" s="16">
        <v>5569005.96</v>
      </c>
      <c r="L3377" s="18">
        <v>7765935.6500000004</v>
      </c>
      <c r="M3377" s="15" t="s">
        <v>127</v>
      </c>
      <c r="N3377" s="19">
        <v>45709.745844907397</v>
      </c>
      <c r="P3377" s="20" t="s">
        <v>4261</v>
      </c>
      <c r="Q3377" s="20" t="s">
        <v>4243</v>
      </c>
      <c r="R3377" s="20" t="s">
        <v>4280</v>
      </c>
    </row>
    <row r="3378" spans="1:18" x14ac:dyDescent="0.3">
      <c r="A3378" s="15" t="str">
        <f>VLOOKUP(C3378,销售员!A:D,3,0)</f>
        <v>京津冀</v>
      </c>
      <c r="B3378" s="15">
        <v>822656</v>
      </c>
      <c r="C3378" s="16" t="s">
        <v>392</v>
      </c>
      <c r="D3378" s="17" t="s">
        <v>3547</v>
      </c>
      <c r="E3378" s="17" t="s">
        <v>4165</v>
      </c>
      <c r="F3378" s="16" t="s">
        <v>410</v>
      </c>
      <c r="G3378" s="16" t="s">
        <v>3548</v>
      </c>
      <c r="H3378" s="16" t="s">
        <v>3549</v>
      </c>
      <c r="I3378" s="16" t="s">
        <v>4159</v>
      </c>
      <c r="J3378" s="40">
        <v>0.13</v>
      </c>
      <c r="K3378" s="16">
        <v>1678851.81</v>
      </c>
      <c r="M3378" s="15" t="s">
        <v>127</v>
      </c>
      <c r="N3378" s="19">
        <v>45709.745844907397</v>
      </c>
      <c r="P3378" s="20" t="s">
        <v>4261</v>
      </c>
      <c r="Q3378" s="20" t="s">
        <v>4243</v>
      </c>
      <c r="R3378" s="20" t="s">
        <v>4280</v>
      </c>
    </row>
    <row r="3379" spans="1:18" x14ac:dyDescent="0.3">
      <c r="A3379" s="15" t="str">
        <f>VLOOKUP(C3379,销售员!A:D,3,0)</f>
        <v>京津冀</v>
      </c>
      <c r="B3379" s="15">
        <v>822656</v>
      </c>
      <c r="C3379" s="16" t="s">
        <v>392</v>
      </c>
      <c r="D3379" s="17" t="s">
        <v>3547</v>
      </c>
      <c r="E3379" s="17" t="s">
        <v>4165</v>
      </c>
      <c r="F3379" s="16" t="s">
        <v>410</v>
      </c>
      <c r="G3379" s="16" t="s">
        <v>3548</v>
      </c>
      <c r="H3379" s="16" t="s">
        <v>3549</v>
      </c>
      <c r="I3379" s="16" t="s">
        <v>4161</v>
      </c>
      <c r="J3379" s="40">
        <v>0.13</v>
      </c>
      <c r="K3379" s="16">
        <v>61763.3</v>
      </c>
      <c r="M3379" s="15" t="s">
        <v>127</v>
      </c>
      <c r="N3379" s="19">
        <v>45709.745844907397</v>
      </c>
      <c r="P3379" s="20" t="s">
        <v>4261</v>
      </c>
      <c r="Q3379" s="20" t="s">
        <v>4243</v>
      </c>
      <c r="R3379" s="20" t="s">
        <v>4280</v>
      </c>
    </row>
    <row r="3380" spans="1:18" x14ac:dyDescent="0.3">
      <c r="A3380" s="15" t="str">
        <f>VLOOKUP(C3380,销售员!A:D,3,0)</f>
        <v>京津冀</v>
      </c>
      <c r="B3380" s="15">
        <v>822656</v>
      </c>
      <c r="C3380" s="16" t="s">
        <v>392</v>
      </c>
      <c r="D3380" s="17" t="s">
        <v>3547</v>
      </c>
      <c r="E3380" s="17" t="s">
        <v>4165</v>
      </c>
      <c r="F3380" s="16" t="s">
        <v>410</v>
      </c>
      <c r="G3380" s="16" t="s">
        <v>3548</v>
      </c>
      <c r="H3380" s="16" t="s">
        <v>3549</v>
      </c>
      <c r="I3380" s="16" t="s">
        <v>4160</v>
      </c>
      <c r="J3380" s="40">
        <v>0.13</v>
      </c>
      <c r="K3380" s="16">
        <v>110664.72</v>
      </c>
      <c r="M3380" s="15" t="s">
        <v>127</v>
      </c>
      <c r="N3380" s="19">
        <v>45709.745844907397</v>
      </c>
      <c r="P3380" s="20" t="s">
        <v>4261</v>
      </c>
      <c r="Q3380" s="20" t="s">
        <v>4243</v>
      </c>
      <c r="R3380" s="20" t="s">
        <v>4280</v>
      </c>
    </row>
    <row r="3381" spans="1:18" x14ac:dyDescent="0.3">
      <c r="A3381" s="15" t="str">
        <f>VLOOKUP(C3381,销售员!A:D,3,0)</f>
        <v>福建</v>
      </c>
      <c r="B3381" s="15">
        <v>822761</v>
      </c>
      <c r="C3381" s="16" t="s">
        <v>638</v>
      </c>
      <c r="D3381" s="17" t="s">
        <v>3010</v>
      </c>
      <c r="E3381" s="17" t="s">
        <v>4165</v>
      </c>
      <c r="F3381" s="16" t="s">
        <v>756</v>
      </c>
      <c r="G3381" s="16" t="s">
        <v>3011</v>
      </c>
      <c r="H3381" s="16" t="s">
        <v>3012</v>
      </c>
      <c r="I3381" s="16" t="s">
        <v>4158</v>
      </c>
      <c r="J3381" s="40">
        <v>0.13</v>
      </c>
      <c r="K3381" s="16">
        <v>42503.34</v>
      </c>
      <c r="L3381" s="18">
        <v>47219.28</v>
      </c>
      <c r="M3381" s="15" t="s">
        <v>94</v>
      </c>
      <c r="N3381" s="19">
        <v>45712.385902777802</v>
      </c>
      <c r="P3381" s="20" t="s">
        <v>4256</v>
      </c>
      <c r="Q3381" s="20" t="s">
        <v>4268</v>
      </c>
      <c r="R3381" s="20" t="s">
        <v>4268</v>
      </c>
    </row>
    <row r="3382" spans="1:18" x14ac:dyDescent="0.3">
      <c r="A3382" s="15" t="str">
        <f>VLOOKUP(C3382,销售员!A:D,3,0)</f>
        <v>福建</v>
      </c>
      <c r="B3382" s="15">
        <v>822761</v>
      </c>
      <c r="C3382" s="16" t="s">
        <v>638</v>
      </c>
      <c r="D3382" s="17" t="s">
        <v>3010</v>
      </c>
      <c r="E3382" s="17" t="s">
        <v>4165</v>
      </c>
      <c r="F3382" s="16" t="s">
        <v>756</v>
      </c>
      <c r="G3382" s="16" t="s">
        <v>3011</v>
      </c>
      <c r="H3382" s="16" t="s">
        <v>3012</v>
      </c>
      <c r="I3382" s="16" t="s">
        <v>4159</v>
      </c>
      <c r="J3382" s="40">
        <v>0.13</v>
      </c>
      <c r="K3382" s="16">
        <v>1416</v>
      </c>
      <c r="M3382" s="15" t="s">
        <v>94</v>
      </c>
      <c r="N3382" s="19">
        <v>45712.385902777802</v>
      </c>
      <c r="P3382" s="20" t="s">
        <v>4256</v>
      </c>
      <c r="Q3382" s="20" t="s">
        <v>4268</v>
      </c>
      <c r="R3382" s="20" t="s">
        <v>4268</v>
      </c>
    </row>
    <row r="3383" spans="1:18" x14ac:dyDescent="0.3">
      <c r="A3383" s="15" t="str">
        <f>VLOOKUP(C3383,销售员!A:D,3,0)</f>
        <v>福建</v>
      </c>
      <c r="B3383" s="15">
        <v>822761</v>
      </c>
      <c r="C3383" s="16" t="s">
        <v>638</v>
      </c>
      <c r="D3383" s="17" t="s">
        <v>3010</v>
      </c>
      <c r="E3383" s="17" t="s">
        <v>4165</v>
      </c>
      <c r="F3383" s="16" t="s">
        <v>756</v>
      </c>
      <c r="G3383" s="16" t="s">
        <v>3011</v>
      </c>
      <c r="H3383" s="16" t="s">
        <v>3012</v>
      </c>
      <c r="I3383" s="16" t="s">
        <v>4161</v>
      </c>
      <c r="J3383" s="40">
        <v>0.13</v>
      </c>
      <c r="K3383" s="16">
        <v>506.06</v>
      </c>
      <c r="M3383" s="15" t="s">
        <v>94</v>
      </c>
      <c r="N3383" s="19">
        <v>45712.385902777802</v>
      </c>
      <c r="P3383" s="20" t="s">
        <v>4256</v>
      </c>
      <c r="Q3383" s="20" t="s">
        <v>4268</v>
      </c>
      <c r="R3383" s="20" t="s">
        <v>4268</v>
      </c>
    </row>
    <row r="3384" spans="1:18" x14ac:dyDescent="0.3">
      <c r="A3384" s="15" t="str">
        <f>VLOOKUP(C3384,销售员!A:D,3,0)</f>
        <v>福建</v>
      </c>
      <c r="B3384" s="15">
        <v>822761</v>
      </c>
      <c r="C3384" s="16" t="s">
        <v>638</v>
      </c>
      <c r="D3384" s="17" t="s">
        <v>3010</v>
      </c>
      <c r="E3384" s="17" t="s">
        <v>4165</v>
      </c>
      <c r="F3384" s="16" t="s">
        <v>756</v>
      </c>
      <c r="G3384" s="16" t="s">
        <v>3011</v>
      </c>
      <c r="H3384" s="16" t="s">
        <v>3012</v>
      </c>
      <c r="I3384" s="16" t="s">
        <v>4160</v>
      </c>
      <c r="J3384" s="40">
        <v>0.13</v>
      </c>
      <c r="K3384" s="16">
        <v>668.92</v>
      </c>
      <c r="M3384" s="15" t="s">
        <v>94</v>
      </c>
      <c r="N3384" s="19">
        <v>45712.385902777802</v>
      </c>
      <c r="P3384" s="20" t="s">
        <v>4256</v>
      </c>
      <c r="Q3384" s="20" t="s">
        <v>4268</v>
      </c>
      <c r="R3384" s="20" t="s">
        <v>4268</v>
      </c>
    </row>
    <row r="3385" spans="1:18" x14ac:dyDescent="0.3">
      <c r="A3385" s="15" t="str">
        <f>VLOOKUP(C3385,销售员!A:D,3,0)</f>
        <v>京津冀</v>
      </c>
      <c r="B3385" s="15">
        <v>822682</v>
      </c>
      <c r="C3385" s="16" t="s">
        <v>392</v>
      </c>
      <c r="D3385" s="17" t="s">
        <v>3557</v>
      </c>
      <c r="E3385" s="17" t="s">
        <v>4165</v>
      </c>
      <c r="F3385" s="16" t="s">
        <v>3558</v>
      </c>
      <c r="G3385" s="16" t="s">
        <v>3559</v>
      </c>
      <c r="H3385" s="16" t="s">
        <v>3560</v>
      </c>
      <c r="I3385" s="16" t="s">
        <v>4158</v>
      </c>
      <c r="J3385" s="40">
        <v>0.13</v>
      </c>
      <c r="K3385" s="16">
        <v>3583471.48</v>
      </c>
      <c r="L3385" s="18">
        <v>3903954.21</v>
      </c>
      <c r="M3385" s="15" t="s">
        <v>127</v>
      </c>
      <c r="N3385" s="19">
        <v>45712.392962963</v>
      </c>
      <c r="P3385" s="20" t="s">
        <v>4261</v>
      </c>
      <c r="Q3385" s="20" t="s">
        <v>4243</v>
      </c>
      <c r="R3385" s="20" t="s">
        <v>4280</v>
      </c>
    </row>
    <row r="3386" spans="1:18" x14ac:dyDescent="0.3">
      <c r="A3386" s="15" t="str">
        <f>VLOOKUP(C3386,销售员!A:D,3,0)</f>
        <v>京津冀</v>
      </c>
      <c r="B3386" s="15">
        <v>822682</v>
      </c>
      <c r="C3386" s="16" t="s">
        <v>392</v>
      </c>
      <c r="D3386" s="17" t="s">
        <v>3557</v>
      </c>
      <c r="E3386" s="17" t="s">
        <v>4165</v>
      </c>
      <c r="F3386" s="16" t="s">
        <v>3558</v>
      </c>
      <c r="G3386" s="16" t="s">
        <v>3559</v>
      </c>
      <c r="H3386" s="16" t="s">
        <v>3560</v>
      </c>
      <c r="I3386" s="16" t="s">
        <v>4159</v>
      </c>
      <c r="J3386" s="40">
        <v>0.13</v>
      </c>
      <c r="K3386" s="16">
        <v>99626.15</v>
      </c>
      <c r="M3386" s="15" t="s">
        <v>127</v>
      </c>
      <c r="N3386" s="19">
        <v>45712.392962963</v>
      </c>
      <c r="P3386" s="20" t="s">
        <v>4261</v>
      </c>
      <c r="Q3386" s="20" t="s">
        <v>4243</v>
      </c>
      <c r="R3386" s="20" t="s">
        <v>4280</v>
      </c>
    </row>
    <row r="3387" spans="1:18" x14ac:dyDescent="0.3">
      <c r="A3387" s="15" t="str">
        <f>VLOOKUP(C3387,销售员!A:D,3,0)</f>
        <v>京津冀</v>
      </c>
      <c r="B3387" s="15">
        <v>822682</v>
      </c>
      <c r="C3387" s="16" t="s">
        <v>392</v>
      </c>
      <c r="D3387" s="17" t="s">
        <v>3557</v>
      </c>
      <c r="E3387" s="17" t="s">
        <v>4165</v>
      </c>
      <c r="F3387" s="16" t="s">
        <v>3558</v>
      </c>
      <c r="G3387" s="16" t="s">
        <v>3559</v>
      </c>
      <c r="H3387" s="16" t="s">
        <v>3560</v>
      </c>
      <c r="I3387" s="16" t="s">
        <v>4161</v>
      </c>
      <c r="J3387" s="40">
        <v>0.13</v>
      </c>
      <c r="K3387" s="16">
        <v>47645.96</v>
      </c>
      <c r="M3387" s="15" t="s">
        <v>127</v>
      </c>
      <c r="N3387" s="19">
        <v>45712.392962963</v>
      </c>
      <c r="P3387" s="20" t="s">
        <v>4261</v>
      </c>
      <c r="Q3387" s="20" t="s">
        <v>4243</v>
      </c>
      <c r="R3387" s="20" t="s">
        <v>4280</v>
      </c>
    </row>
    <row r="3388" spans="1:18" x14ac:dyDescent="0.3">
      <c r="A3388" s="15" t="str">
        <f>VLOOKUP(C3388,销售员!A:D,3,0)</f>
        <v>京津冀</v>
      </c>
      <c r="B3388" s="15">
        <v>822682</v>
      </c>
      <c r="C3388" s="16" t="s">
        <v>392</v>
      </c>
      <c r="D3388" s="17" t="s">
        <v>3557</v>
      </c>
      <c r="E3388" s="17" t="s">
        <v>4165</v>
      </c>
      <c r="F3388" s="16" t="s">
        <v>3558</v>
      </c>
      <c r="G3388" s="16" t="s">
        <v>3559</v>
      </c>
      <c r="H3388" s="16" t="s">
        <v>3560</v>
      </c>
      <c r="I3388" s="16" t="s">
        <v>4160</v>
      </c>
      <c r="J3388" s="40">
        <v>0.13</v>
      </c>
      <c r="K3388" s="16">
        <v>56084.88</v>
      </c>
      <c r="M3388" s="15" t="s">
        <v>127</v>
      </c>
      <c r="N3388" s="19">
        <v>45712.392962963</v>
      </c>
      <c r="P3388" s="20" t="s">
        <v>4261</v>
      </c>
      <c r="Q3388" s="20" t="s">
        <v>4243</v>
      </c>
      <c r="R3388" s="20" t="s">
        <v>4280</v>
      </c>
    </row>
    <row r="3389" spans="1:18" x14ac:dyDescent="0.3">
      <c r="A3389" s="15" t="str">
        <f>VLOOKUP(C3389,销售员!A:D,3,0)</f>
        <v>黑吉辽</v>
      </c>
      <c r="B3389" s="15">
        <v>822723</v>
      </c>
      <c r="C3389" s="16" t="s">
        <v>1673</v>
      </c>
      <c r="D3389" s="17" t="s">
        <v>3496</v>
      </c>
      <c r="E3389" s="17" t="s">
        <v>4165</v>
      </c>
      <c r="F3389" s="16" t="s">
        <v>3497</v>
      </c>
      <c r="G3389" s="16" t="s">
        <v>3498</v>
      </c>
      <c r="H3389" s="16" t="s">
        <v>3499</v>
      </c>
      <c r="I3389" s="16" t="s">
        <v>4166</v>
      </c>
      <c r="J3389" s="40">
        <v>0.13</v>
      </c>
      <c r="K3389" s="16">
        <v>6338.9</v>
      </c>
      <c r="L3389" s="18">
        <v>7096.18</v>
      </c>
      <c r="M3389" s="15" t="s">
        <v>127</v>
      </c>
      <c r="N3389" s="19">
        <v>45712.415451388901</v>
      </c>
      <c r="P3389" s="20" t="s">
        <v>4261</v>
      </c>
      <c r="Q3389" s="20" t="s">
        <v>4242</v>
      </c>
      <c r="R3389" s="20" t="s">
        <v>4288</v>
      </c>
    </row>
    <row r="3390" spans="1:18" x14ac:dyDescent="0.3">
      <c r="A3390" s="15" t="str">
        <f>VLOOKUP(C3390,销售员!A:D,3,0)</f>
        <v>黑吉辽</v>
      </c>
      <c r="B3390" s="15">
        <v>822723</v>
      </c>
      <c r="C3390" s="16" t="s">
        <v>1673</v>
      </c>
      <c r="D3390" s="17" t="s">
        <v>3496</v>
      </c>
      <c r="E3390" s="17" t="s">
        <v>4165</v>
      </c>
      <c r="F3390" s="16" t="s">
        <v>3497</v>
      </c>
      <c r="G3390" s="16" t="s">
        <v>3498</v>
      </c>
      <c r="H3390" s="16" t="s">
        <v>3499</v>
      </c>
      <c r="I3390" s="16" t="s">
        <v>4167</v>
      </c>
      <c r="J3390" s="40">
        <v>0.13</v>
      </c>
      <c r="K3390" s="16">
        <v>257.92</v>
      </c>
      <c r="M3390" s="15" t="s">
        <v>127</v>
      </c>
      <c r="N3390" s="19">
        <v>45712.415451388901</v>
      </c>
      <c r="P3390" s="20" t="s">
        <v>4261</v>
      </c>
      <c r="Q3390" s="20" t="s">
        <v>4242</v>
      </c>
      <c r="R3390" s="20" t="s">
        <v>4288</v>
      </c>
    </row>
    <row r="3391" spans="1:18" x14ac:dyDescent="0.3">
      <c r="A3391" s="15" t="str">
        <f>VLOOKUP(C3391,销售员!A:D,3,0)</f>
        <v>黑吉辽</v>
      </c>
      <c r="B3391" s="15">
        <v>822723</v>
      </c>
      <c r="C3391" s="16" t="s">
        <v>1673</v>
      </c>
      <c r="D3391" s="17" t="s">
        <v>3496</v>
      </c>
      <c r="E3391" s="17" t="s">
        <v>4165</v>
      </c>
      <c r="F3391" s="16" t="s">
        <v>3497</v>
      </c>
      <c r="G3391" s="16" t="s">
        <v>3498</v>
      </c>
      <c r="H3391" s="16" t="s">
        <v>3499</v>
      </c>
      <c r="I3391" s="16" t="s">
        <v>4161</v>
      </c>
      <c r="J3391" s="40">
        <v>0.13</v>
      </c>
      <c r="K3391" s="16">
        <v>82.405699999999996</v>
      </c>
      <c r="M3391" s="15" t="s">
        <v>127</v>
      </c>
      <c r="N3391" s="19">
        <v>45712.415451388901</v>
      </c>
      <c r="P3391" s="20" t="s">
        <v>4261</v>
      </c>
      <c r="Q3391" s="20" t="s">
        <v>4242</v>
      </c>
      <c r="R3391" s="20" t="s">
        <v>4288</v>
      </c>
    </row>
    <row r="3392" spans="1:18" x14ac:dyDescent="0.3">
      <c r="A3392" s="15" t="str">
        <f>VLOOKUP(C3392,销售员!A:D,3,0)</f>
        <v>黑吉辽</v>
      </c>
      <c r="B3392" s="15">
        <v>822723</v>
      </c>
      <c r="C3392" s="16" t="s">
        <v>1673</v>
      </c>
      <c r="D3392" s="17" t="s">
        <v>3496</v>
      </c>
      <c r="E3392" s="17" t="s">
        <v>4165</v>
      </c>
      <c r="F3392" s="16" t="s">
        <v>3497</v>
      </c>
      <c r="G3392" s="16" t="s">
        <v>3498</v>
      </c>
      <c r="H3392" s="16" t="s">
        <v>3499</v>
      </c>
      <c r="I3392" s="16" t="s">
        <v>4160</v>
      </c>
      <c r="J3392" s="40">
        <v>0.13</v>
      </c>
      <c r="K3392" s="16">
        <v>98.952299999999994</v>
      </c>
      <c r="M3392" s="15" t="s">
        <v>127</v>
      </c>
      <c r="N3392" s="19">
        <v>45712.415451388901</v>
      </c>
      <c r="P3392" s="20" t="s">
        <v>4261</v>
      </c>
      <c r="Q3392" s="20" t="s">
        <v>4242</v>
      </c>
      <c r="R3392" s="20" t="s">
        <v>4288</v>
      </c>
    </row>
    <row r="3393" spans="1:18" x14ac:dyDescent="0.3">
      <c r="A3393" s="15" t="str">
        <f>VLOOKUP(C3393,销售员!A:D,3,0)</f>
        <v>沪浙</v>
      </c>
      <c r="B3393" s="15">
        <v>822705</v>
      </c>
      <c r="C3393" s="16" t="s">
        <v>246</v>
      </c>
      <c r="D3393" s="17" t="s">
        <v>3564</v>
      </c>
      <c r="E3393" s="17" t="s">
        <v>4165</v>
      </c>
      <c r="F3393" s="16" t="s">
        <v>1847</v>
      </c>
      <c r="G3393" s="16" t="s">
        <v>3565</v>
      </c>
      <c r="H3393" s="16" t="s">
        <v>3566</v>
      </c>
      <c r="I3393" s="16" t="s">
        <v>4158</v>
      </c>
      <c r="J3393" s="40">
        <v>0.13</v>
      </c>
      <c r="K3393" s="16">
        <v>145618.32</v>
      </c>
      <c r="L3393" s="18">
        <v>158246.68</v>
      </c>
      <c r="M3393" s="15" t="s">
        <v>1262</v>
      </c>
      <c r="N3393" s="19">
        <v>45712.418043981503</v>
      </c>
      <c r="P3393" s="20" t="s">
        <v>4256</v>
      </c>
      <c r="Q3393" s="20" t="s">
        <v>4259</v>
      </c>
      <c r="R3393" s="20" t="s">
        <v>4273</v>
      </c>
    </row>
    <row r="3394" spans="1:18" x14ac:dyDescent="0.3">
      <c r="A3394" s="15" t="str">
        <f>VLOOKUP(C3394,销售员!A:D,3,0)</f>
        <v>沪浙</v>
      </c>
      <c r="B3394" s="15">
        <v>822705</v>
      </c>
      <c r="C3394" s="16" t="s">
        <v>246</v>
      </c>
      <c r="D3394" s="17" t="s">
        <v>3564</v>
      </c>
      <c r="E3394" s="17" t="s">
        <v>4165</v>
      </c>
      <c r="F3394" s="16" t="s">
        <v>1847</v>
      </c>
      <c r="G3394" s="16" t="s">
        <v>3565</v>
      </c>
      <c r="H3394" s="16" t="s">
        <v>3566</v>
      </c>
      <c r="I3394" s="16" t="s">
        <v>4159</v>
      </c>
      <c r="J3394" s="40">
        <v>0.13</v>
      </c>
      <c r="K3394" s="16">
        <v>1371.02</v>
      </c>
      <c r="M3394" s="15" t="s">
        <v>1262</v>
      </c>
      <c r="N3394" s="19">
        <v>45712.418043981503</v>
      </c>
      <c r="P3394" s="20" t="s">
        <v>4256</v>
      </c>
      <c r="Q3394" s="20" t="s">
        <v>4259</v>
      </c>
      <c r="R3394" s="20" t="s">
        <v>4273</v>
      </c>
    </row>
    <row r="3395" spans="1:18" x14ac:dyDescent="0.3">
      <c r="A3395" s="15" t="str">
        <f>VLOOKUP(C3395,销售员!A:D,3,0)</f>
        <v>沪浙</v>
      </c>
      <c r="B3395" s="15">
        <v>822705</v>
      </c>
      <c r="C3395" s="16" t="s">
        <v>246</v>
      </c>
      <c r="D3395" s="17" t="s">
        <v>3564</v>
      </c>
      <c r="E3395" s="17" t="s">
        <v>4165</v>
      </c>
      <c r="F3395" s="16" t="s">
        <v>1847</v>
      </c>
      <c r="G3395" s="16" t="s">
        <v>3565</v>
      </c>
      <c r="H3395" s="16" t="s">
        <v>3566</v>
      </c>
      <c r="I3395" s="16" t="s">
        <v>4161</v>
      </c>
      <c r="J3395" s="40">
        <v>0.13</v>
      </c>
      <c r="K3395" s="16">
        <v>1897.69</v>
      </c>
      <c r="M3395" s="15" t="s">
        <v>1262</v>
      </c>
      <c r="N3395" s="19">
        <v>45712.418043981503</v>
      </c>
      <c r="P3395" s="20" t="s">
        <v>4256</v>
      </c>
      <c r="Q3395" s="20" t="s">
        <v>4259</v>
      </c>
      <c r="R3395" s="20" t="s">
        <v>4273</v>
      </c>
    </row>
    <row r="3396" spans="1:18" x14ac:dyDescent="0.3">
      <c r="A3396" s="15" t="str">
        <f>VLOOKUP(C3396,销售员!A:D,3,0)</f>
        <v>沪浙</v>
      </c>
      <c r="B3396" s="15">
        <v>822705</v>
      </c>
      <c r="C3396" s="16" t="s">
        <v>246</v>
      </c>
      <c r="D3396" s="17" t="s">
        <v>3564</v>
      </c>
      <c r="E3396" s="17" t="s">
        <v>4165</v>
      </c>
      <c r="F3396" s="16" t="s">
        <v>1847</v>
      </c>
      <c r="G3396" s="16" t="s">
        <v>3565</v>
      </c>
      <c r="H3396" s="16" t="s">
        <v>3566</v>
      </c>
      <c r="I3396" s="16" t="s">
        <v>4160</v>
      </c>
      <c r="J3396" s="40">
        <v>0.13</v>
      </c>
      <c r="K3396" s="16">
        <v>2237.89</v>
      </c>
      <c r="M3396" s="15" t="s">
        <v>1262</v>
      </c>
      <c r="N3396" s="19">
        <v>45712.418043981503</v>
      </c>
      <c r="P3396" s="20" t="s">
        <v>4256</v>
      </c>
      <c r="Q3396" s="20" t="s">
        <v>4259</v>
      </c>
      <c r="R3396" s="20" t="s">
        <v>4273</v>
      </c>
    </row>
    <row r="3397" spans="1:18" x14ac:dyDescent="0.3">
      <c r="A3397" s="15" t="str">
        <f>VLOOKUP(C3397,销售员!A:D,3,0)</f>
        <v>黑吉辽</v>
      </c>
      <c r="B3397" s="15">
        <v>822830</v>
      </c>
      <c r="C3397" s="16" t="s">
        <v>2492</v>
      </c>
      <c r="D3397" s="17" t="s">
        <v>3568</v>
      </c>
      <c r="E3397" s="17" t="s">
        <v>4165</v>
      </c>
      <c r="F3397" s="16" t="s">
        <v>2494</v>
      </c>
      <c r="G3397" s="16" t="s">
        <v>3569</v>
      </c>
      <c r="H3397" s="16" t="s">
        <v>3570</v>
      </c>
      <c r="I3397" s="16" t="s">
        <v>4158</v>
      </c>
      <c r="J3397" s="40">
        <v>0.06</v>
      </c>
      <c r="K3397" s="16">
        <v>0</v>
      </c>
      <c r="L3397" s="18">
        <v>18616.580000000002</v>
      </c>
      <c r="M3397" s="15" t="s">
        <v>127</v>
      </c>
      <c r="N3397" s="19">
        <v>45712.418067129598</v>
      </c>
      <c r="P3397" s="20" t="s">
        <v>4261</v>
      </c>
      <c r="Q3397" s="20" t="s">
        <v>4242</v>
      </c>
      <c r="R3397" s="20" t="s">
        <v>4288</v>
      </c>
    </row>
    <row r="3398" spans="1:18" x14ac:dyDescent="0.3">
      <c r="A3398" s="15" t="str">
        <f>VLOOKUP(C3398,销售员!A:D,3,0)</f>
        <v>黑吉辽</v>
      </c>
      <c r="B3398" s="15">
        <v>822830</v>
      </c>
      <c r="C3398" s="16" t="s">
        <v>2492</v>
      </c>
      <c r="D3398" s="17" t="s">
        <v>3568</v>
      </c>
      <c r="E3398" s="17" t="s">
        <v>4165</v>
      </c>
      <c r="F3398" s="16" t="s">
        <v>2494</v>
      </c>
      <c r="G3398" s="16" t="s">
        <v>3569</v>
      </c>
      <c r="H3398" s="16" t="s">
        <v>3570</v>
      </c>
      <c r="I3398" s="16" t="s">
        <v>4159</v>
      </c>
      <c r="J3398" s="40">
        <v>0.06</v>
      </c>
      <c r="K3398" s="16">
        <v>17787.2</v>
      </c>
      <c r="M3398" s="15" t="s">
        <v>127</v>
      </c>
      <c r="N3398" s="19">
        <v>45712.418067129598</v>
      </c>
      <c r="P3398" s="20" t="s">
        <v>4261</v>
      </c>
      <c r="Q3398" s="20" t="s">
        <v>4242</v>
      </c>
      <c r="R3398" s="20" t="s">
        <v>4288</v>
      </c>
    </row>
    <row r="3399" spans="1:18" x14ac:dyDescent="0.3">
      <c r="A3399" s="15" t="str">
        <f>VLOOKUP(C3399,销售员!A:D,3,0)</f>
        <v>黑吉辽</v>
      </c>
      <c r="B3399" s="15">
        <v>822830</v>
      </c>
      <c r="C3399" s="16" t="s">
        <v>2492</v>
      </c>
      <c r="D3399" s="17" t="s">
        <v>3568</v>
      </c>
      <c r="E3399" s="17" t="s">
        <v>4165</v>
      </c>
      <c r="F3399" s="16" t="s">
        <v>2494</v>
      </c>
      <c r="G3399" s="16" t="s">
        <v>3569</v>
      </c>
      <c r="H3399" s="16" t="s">
        <v>3570</v>
      </c>
      <c r="I3399" s="16" t="s">
        <v>4161</v>
      </c>
      <c r="J3399" s="40">
        <v>0.06</v>
      </c>
      <c r="K3399" s="16">
        <v>0</v>
      </c>
      <c r="M3399" s="15" t="s">
        <v>127</v>
      </c>
      <c r="N3399" s="19">
        <v>45712.418067129598</v>
      </c>
      <c r="P3399" s="20" t="s">
        <v>4261</v>
      </c>
      <c r="Q3399" s="20" t="s">
        <v>4242</v>
      </c>
      <c r="R3399" s="20" t="s">
        <v>4288</v>
      </c>
    </row>
    <row r="3400" spans="1:18" x14ac:dyDescent="0.3">
      <c r="A3400" s="15" t="str">
        <f>VLOOKUP(C3400,销售员!A:D,3,0)</f>
        <v>黑吉辽</v>
      </c>
      <c r="B3400" s="15">
        <v>822830</v>
      </c>
      <c r="C3400" s="16" t="s">
        <v>2492</v>
      </c>
      <c r="D3400" s="17" t="s">
        <v>3568</v>
      </c>
      <c r="E3400" s="17" t="s">
        <v>4165</v>
      </c>
      <c r="F3400" s="16" t="s">
        <v>2494</v>
      </c>
      <c r="G3400" s="16" t="s">
        <v>3569</v>
      </c>
      <c r="H3400" s="16" t="s">
        <v>3570</v>
      </c>
      <c r="I3400" s="16" t="s">
        <v>4160</v>
      </c>
      <c r="J3400" s="40">
        <v>0.06</v>
      </c>
      <c r="K3400" s="16">
        <v>270.89</v>
      </c>
      <c r="M3400" s="15" t="s">
        <v>127</v>
      </c>
      <c r="N3400" s="19">
        <v>45712.418067129598</v>
      </c>
      <c r="P3400" s="20" t="s">
        <v>4261</v>
      </c>
      <c r="Q3400" s="20" t="s">
        <v>4242</v>
      </c>
      <c r="R3400" s="20" t="s">
        <v>4288</v>
      </c>
    </row>
    <row r="3401" spans="1:18" x14ac:dyDescent="0.3">
      <c r="A3401" s="15" t="str">
        <f>VLOOKUP(C3401,销售员!A:D,3,0)</f>
        <v>沪浙</v>
      </c>
      <c r="B3401" s="15">
        <v>822827</v>
      </c>
      <c r="C3401" s="16" t="s">
        <v>908</v>
      </c>
      <c r="D3401" s="17" t="s">
        <v>3572</v>
      </c>
      <c r="E3401" s="17" t="s">
        <v>4165</v>
      </c>
      <c r="F3401" s="16" t="s">
        <v>3573</v>
      </c>
      <c r="G3401" s="16" t="s">
        <v>3574</v>
      </c>
      <c r="H3401" s="16" t="s">
        <v>3575</v>
      </c>
      <c r="I3401" s="16" t="s">
        <v>4158</v>
      </c>
      <c r="J3401" s="40">
        <v>0.13</v>
      </c>
      <c r="K3401" s="16">
        <v>36066.15</v>
      </c>
      <c r="L3401" s="18">
        <v>38245</v>
      </c>
      <c r="M3401" s="15" t="s">
        <v>1262</v>
      </c>
      <c r="N3401" s="19">
        <v>45712.418912036999</v>
      </c>
      <c r="P3401" s="20" t="s">
        <v>4256</v>
      </c>
      <c r="Q3401" s="20" t="s">
        <v>4259</v>
      </c>
      <c r="R3401" s="20" t="s">
        <v>4260</v>
      </c>
    </row>
    <row r="3402" spans="1:18" x14ac:dyDescent="0.3">
      <c r="A3402" s="15" t="str">
        <f>VLOOKUP(C3402,销售员!A:D,3,0)</f>
        <v>沪浙</v>
      </c>
      <c r="B3402" s="15">
        <v>822827</v>
      </c>
      <c r="C3402" s="16" t="s">
        <v>908</v>
      </c>
      <c r="D3402" s="17" t="s">
        <v>3572</v>
      </c>
      <c r="E3402" s="17" t="s">
        <v>4165</v>
      </c>
      <c r="F3402" s="16" t="s">
        <v>3573</v>
      </c>
      <c r="G3402" s="16" t="s">
        <v>3574</v>
      </c>
      <c r="H3402" s="16" t="s">
        <v>3575</v>
      </c>
      <c r="I3402" s="16" t="s">
        <v>4159</v>
      </c>
      <c r="J3402" s="40">
        <v>0.13</v>
      </c>
      <c r="K3402" s="16">
        <v>0</v>
      </c>
      <c r="M3402" s="15" t="s">
        <v>1262</v>
      </c>
      <c r="N3402" s="19">
        <v>45712.418912036999</v>
      </c>
      <c r="P3402" s="20" t="s">
        <v>4256</v>
      </c>
      <c r="Q3402" s="20" t="s">
        <v>4259</v>
      </c>
      <c r="R3402" s="20" t="s">
        <v>4260</v>
      </c>
    </row>
    <row r="3403" spans="1:18" x14ac:dyDescent="0.3">
      <c r="A3403" s="15" t="str">
        <f>VLOOKUP(C3403,销售员!A:D,3,0)</f>
        <v>沪浙</v>
      </c>
      <c r="B3403" s="15">
        <v>822827</v>
      </c>
      <c r="C3403" s="16" t="s">
        <v>908</v>
      </c>
      <c r="D3403" s="17" t="s">
        <v>3572</v>
      </c>
      <c r="E3403" s="17" t="s">
        <v>4165</v>
      </c>
      <c r="F3403" s="16" t="s">
        <v>3573</v>
      </c>
      <c r="G3403" s="16" t="s">
        <v>3574</v>
      </c>
      <c r="H3403" s="16" t="s">
        <v>3575</v>
      </c>
      <c r="I3403" s="16" t="s">
        <v>4161</v>
      </c>
      <c r="J3403" s="40">
        <v>0.13</v>
      </c>
      <c r="K3403" s="16">
        <v>482.25</v>
      </c>
      <c r="M3403" s="15" t="s">
        <v>1262</v>
      </c>
      <c r="N3403" s="19">
        <v>45712.418912036999</v>
      </c>
      <c r="P3403" s="20" t="s">
        <v>4256</v>
      </c>
      <c r="Q3403" s="20" t="s">
        <v>4259</v>
      </c>
      <c r="R3403" s="20" t="s">
        <v>4260</v>
      </c>
    </row>
    <row r="3404" spans="1:18" x14ac:dyDescent="0.3">
      <c r="A3404" s="15" t="str">
        <f>VLOOKUP(C3404,销售员!A:D,3,0)</f>
        <v>沪浙</v>
      </c>
      <c r="B3404" s="15">
        <v>822827</v>
      </c>
      <c r="C3404" s="16" t="s">
        <v>908</v>
      </c>
      <c r="D3404" s="17" t="s">
        <v>3572</v>
      </c>
      <c r="E3404" s="17" t="s">
        <v>4165</v>
      </c>
      <c r="F3404" s="16" t="s">
        <v>3573</v>
      </c>
      <c r="G3404" s="16" t="s">
        <v>3574</v>
      </c>
      <c r="H3404" s="16" t="s">
        <v>3575</v>
      </c>
      <c r="I3404" s="16" t="s">
        <v>4160</v>
      </c>
      <c r="J3404" s="40">
        <v>0.13</v>
      </c>
      <c r="K3404" s="16">
        <v>549.25</v>
      </c>
      <c r="M3404" s="15" t="s">
        <v>1262</v>
      </c>
      <c r="N3404" s="19">
        <v>45712.418912036999</v>
      </c>
      <c r="P3404" s="20" t="s">
        <v>4256</v>
      </c>
      <c r="Q3404" s="20" t="s">
        <v>4259</v>
      </c>
      <c r="R3404" s="20" t="s">
        <v>4260</v>
      </c>
    </row>
    <row r="3405" spans="1:18" x14ac:dyDescent="0.3">
      <c r="A3405" s="15" t="str">
        <f>VLOOKUP(C3405,销售员!A:D,3,0)</f>
        <v>陕豫鲁</v>
      </c>
      <c r="B3405" s="15">
        <v>822647</v>
      </c>
      <c r="C3405" s="16" t="s">
        <v>2861</v>
      </c>
      <c r="D3405" s="17" t="s">
        <v>3576</v>
      </c>
      <c r="E3405" s="17" t="s">
        <v>4165</v>
      </c>
      <c r="F3405" s="16" t="s">
        <v>58</v>
      </c>
      <c r="G3405" s="16" t="s">
        <v>3577</v>
      </c>
      <c r="H3405" s="16" t="s">
        <v>3578</v>
      </c>
      <c r="I3405" s="16" t="s">
        <v>4166</v>
      </c>
      <c r="J3405" s="40">
        <v>0.13</v>
      </c>
      <c r="K3405" s="16">
        <v>0</v>
      </c>
      <c r="L3405" s="18">
        <v>1000</v>
      </c>
      <c r="M3405" s="15" t="s">
        <v>105</v>
      </c>
      <c r="N3405" s="19">
        <v>45712.420150462996</v>
      </c>
      <c r="P3405" s="20" t="s">
        <v>4261</v>
      </c>
      <c r="Q3405" s="20" t="s">
        <v>4269</v>
      </c>
      <c r="R3405" s="20" t="s">
        <v>4291</v>
      </c>
    </row>
    <row r="3406" spans="1:18" x14ac:dyDescent="0.3">
      <c r="A3406" s="15" t="str">
        <f>VLOOKUP(C3406,销售员!A:D,3,0)</f>
        <v>陕豫鲁</v>
      </c>
      <c r="B3406" s="15">
        <v>822647</v>
      </c>
      <c r="C3406" s="16" t="s">
        <v>2861</v>
      </c>
      <c r="D3406" s="17" t="s">
        <v>3576</v>
      </c>
      <c r="E3406" s="17" t="s">
        <v>4165</v>
      </c>
      <c r="F3406" s="16" t="s">
        <v>58</v>
      </c>
      <c r="G3406" s="16" t="s">
        <v>3577</v>
      </c>
      <c r="H3406" s="16" t="s">
        <v>3578</v>
      </c>
      <c r="I3406" s="16" t="s">
        <v>4167</v>
      </c>
      <c r="J3406" s="40">
        <v>0.13</v>
      </c>
      <c r="K3406" s="16">
        <v>970</v>
      </c>
      <c r="M3406" s="15" t="s">
        <v>105</v>
      </c>
      <c r="N3406" s="19">
        <v>45712.420150462996</v>
      </c>
      <c r="P3406" s="20" t="s">
        <v>4261</v>
      </c>
      <c r="Q3406" s="20" t="s">
        <v>4269</v>
      </c>
      <c r="R3406" s="20" t="s">
        <v>4291</v>
      </c>
    </row>
    <row r="3407" spans="1:18" x14ac:dyDescent="0.3">
      <c r="A3407" s="15" t="str">
        <f>VLOOKUP(C3407,销售员!A:D,3,0)</f>
        <v>陕豫鲁</v>
      </c>
      <c r="B3407" s="15">
        <v>822647</v>
      </c>
      <c r="C3407" s="16" t="s">
        <v>2861</v>
      </c>
      <c r="D3407" s="17" t="s">
        <v>3576</v>
      </c>
      <c r="E3407" s="17" t="s">
        <v>4165</v>
      </c>
      <c r="F3407" s="16" t="s">
        <v>58</v>
      </c>
      <c r="G3407" s="16" t="s">
        <v>3577</v>
      </c>
      <c r="H3407" s="16" t="s">
        <v>3578</v>
      </c>
      <c r="I3407" s="16" t="s">
        <v>4161</v>
      </c>
      <c r="J3407" s="40">
        <v>0.13</v>
      </c>
      <c r="K3407" s="16">
        <v>0</v>
      </c>
      <c r="M3407" s="15" t="s">
        <v>105</v>
      </c>
      <c r="N3407" s="19">
        <v>45712.420150462996</v>
      </c>
      <c r="P3407" s="20" t="s">
        <v>4261</v>
      </c>
      <c r="Q3407" s="20" t="s">
        <v>4269</v>
      </c>
      <c r="R3407" s="20" t="s">
        <v>4291</v>
      </c>
    </row>
    <row r="3408" spans="1:18" x14ac:dyDescent="0.3">
      <c r="A3408" s="15" t="str">
        <f>VLOOKUP(C3408,销售员!A:D,3,0)</f>
        <v>陕豫鲁</v>
      </c>
      <c r="B3408" s="15">
        <v>822647</v>
      </c>
      <c r="C3408" s="16" t="s">
        <v>2861</v>
      </c>
      <c r="D3408" s="17" t="s">
        <v>3576</v>
      </c>
      <c r="E3408" s="17" t="s">
        <v>4165</v>
      </c>
      <c r="F3408" s="16" t="s">
        <v>58</v>
      </c>
      <c r="G3408" s="16" t="s">
        <v>3577</v>
      </c>
      <c r="H3408" s="16" t="s">
        <v>3578</v>
      </c>
      <c r="I3408" s="16" t="s">
        <v>4160</v>
      </c>
      <c r="J3408" s="40">
        <v>0.13</v>
      </c>
      <c r="K3408" s="16">
        <v>14.55</v>
      </c>
      <c r="M3408" s="15" t="s">
        <v>105</v>
      </c>
      <c r="N3408" s="19">
        <v>45712.420150462996</v>
      </c>
      <c r="P3408" s="20" t="s">
        <v>4261</v>
      </c>
      <c r="Q3408" s="20" t="s">
        <v>4269</v>
      </c>
      <c r="R3408" s="20" t="s">
        <v>4291</v>
      </c>
    </row>
    <row r="3409" spans="1:18" x14ac:dyDescent="0.3">
      <c r="A3409" s="15" t="str">
        <f>VLOOKUP(C3409,销售员!A:D,3,0)</f>
        <v>沪浙</v>
      </c>
      <c r="B3409" s="15">
        <v>822834</v>
      </c>
      <c r="C3409" s="16" t="s">
        <v>908</v>
      </c>
      <c r="D3409" s="17" t="s">
        <v>3582</v>
      </c>
      <c r="E3409" s="17" t="s">
        <v>4165</v>
      </c>
      <c r="F3409" s="16" t="s">
        <v>3573</v>
      </c>
      <c r="G3409" s="16" t="s">
        <v>3583</v>
      </c>
      <c r="H3409" s="16" t="s">
        <v>3584</v>
      </c>
      <c r="I3409" s="16" t="s">
        <v>4158</v>
      </c>
      <c r="J3409" s="40">
        <v>0.13</v>
      </c>
      <c r="K3409" s="16">
        <v>2008652.1</v>
      </c>
      <c r="L3409" s="18">
        <v>2404800</v>
      </c>
      <c r="M3409" s="15" t="s">
        <v>1262</v>
      </c>
      <c r="N3409" s="19">
        <v>45712.424606481502</v>
      </c>
      <c r="P3409" s="20" t="s">
        <v>4256</v>
      </c>
      <c r="Q3409" s="20" t="s">
        <v>4259</v>
      </c>
      <c r="R3409" s="20" t="s">
        <v>4260</v>
      </c>
    </row>
    <row r="3410" spans="1:18" x14ac:dyDescent="0.3">
      <c r="A3410" s="15" t="str">
        <f>VLOOKUP(C3410,销售员!A:D,3,0)</f>
        <v>沪浙</v>
      </c>
      <c r="B3410" s="15">
        <v>822834</v>
      </c>
      <c r="C3410" s="16" t="s">
        <v>908</v>
      </c>
      <c r="D3410" s="17" t="s">
        <v>3582</v>
      </c>
      <c r="E3410" s="17" t="s">
        <v>4165</v>
      </c>
      <c r="F3410" s="16" t="s">
        <v>3573</v>
      </c>
      <c r="G3410" s="16" t="s">
        <v>3583</v>
      </c>
      <c r="H3410" s="16" t="s">
        <v>3584</v>
      </c>
      <c r="I3410" s="16" t="s">
        <v>4159</v>
      </c>
      <c r="J3410" s="40">
        <v>0.13</v>
      </c>
      <c r="K3410" s="16">
        <v>262557.65999999997</v>
      </c>
      <c r="M3410" s="15" t="s">
        <v>1262</v>
      </c>
      <c r="N3410" s="19">
        <v>45712.424606481502</v>
      </c>
      <c r="P3410" s="20" t="s">
        <v>4256</v>
      </c>
      <c r="Q3410" s="20" t="s">
        <v>4259</v>
      </c>
      <c r="R3410" s="20" t="s">
        <v>4260</v>
      </c>
    </row>
    <row r="3411" spans="1:18" x14ac:dyDescent="0.3">
      <c r="A3411" s="15" t="str">
        <f>VLOOKUP(C3411,销售员!A:D,3,0)</f>
        <v>沪浙</v>
      </c>
      <c r="B3411" s="15">
        <v>822834</v>
      </c>
      <c r="C3411" s="16" t="s">
        <v>908</v>
      </c>
      <c r="D3411" s="17" t="s">
        <v>3582</v>
      </c>
      <c r="E3411" s="17" t="s">
        <v>4165</v>
      </c>
      <c r="F3411" s="16" t="s">
        <v>3573</v>
      </c>
      <c r="G3411" s="16" t="s">
        <v>3583</v>
      </c>
      <c r="H3411" s="16" t="s">
        <v>3584</v>
      </c>
      <c r="I3411" s="16" t="s">
        <v>4161</v>
      </c>
      <c r="J3411" s="40">
        <v>0.13</v>
      </c>
      <c r="K3411" s="16">
        <v>26859.3</v>
      </c>
      <c r="M3411" s="15" t="s">
        <v>1262</v>
      </c>
      <c r="N3411" s="19">
        <v>45712.424606481502</v>
      </c>
      <c r="P3411" s="20" t="s">
        <v>4256</v>
      </c>
      <c r="Q3411" s="20" t="s">
        <v>4259</v>
      </c>
      <c r="R3411" s="20" t="s">
        <v>4260</v>
      </c>
    </row>
    <row r="3412" spans="1:18" x14ac:dyDescent="0.3">
      <c r="A3412" s="15" t="str">
        <f>VLOOKUP(C3412,销售员!A:D,3,0)</f>
        <v>沪浙</v>
      </c>
      <c r="B3412" s="15">
        <v>822834</v>
      </c>
      <c r="C3412" s="16" t="s">
        <v>908</v>
      </c>
      <c r="D3412" s="17" t="s">
        <v>3582</v>
      </c>
      <c r="E3412" s="17" t="s">
        <v>4165</v>
      </c>
      <c r="F3412" s="16" t="s">
        <v>3573</v>
      </c>
      <c r="G3412" s="16" t="s">
        <v>3583</v>
      </c>
      <c r="H3412" s="16" t="s">
        <v>3584</v>
      </c>
      <c r="I3412" s="16" t="s">
        <v>4160</v>
      </c>
      <c r="J3412" s="40">
        <v>0.13</v>
      </c>
      <c r="K3412" s="16">
        <v>34586.94</v>
      </c>
      <c r="M3412" s="15" t="s">
        <v>1262</v>
      </c>
      <c r="N3412" s="19">
        <v>45712.424606481502</v>
      </c>
      <c r="P3412" s="20" t="s">
        <v>4256</v>
      </c>
      <c r="Q3412" s="20" t="s">
        <v>4259</v>
      </c>
      <c r="R3412" s="20" t="s">
        <v>4260</v>
      </c>
    </row>
    <row r="3413" spans="1:18" x14ac:dyDescent="0.3">
      <c r="A3413" s="15" t="str">
        <f>VLOOKUP(C3413,销售员!A:D,3,0)</f>
        <v>晋蒙宁</v>
      </c>
      <c r="B3413" s="15">
        <v>822837</v>
      </c>
      <c r="C3413" s="16" t="s">
        <v>2362</v>
      </c>
      <c r="D3413" s="17" t="s">
        <v>3585</v>
      </c>
      <c r="E3413" s="17" t="s">
        <v>4165</v>
      </c>
      <c r="F3413" s="16" t="s">
        <v>3586</v>
      </c>
      <c r="G3413" s="16" t="s">
        <v>3587</v>
      </c>
      <c r="H3413" s="16" t="s">
        <v>3588</v>
      </c>
      <c r="I3413" s="16" t="s">
        <v>4158</v>
      </c>
      <c r="J3413" s="40">
        <v>0.13</v>
      </c>
      <c r="K3413" s="16">
        <v>101147.25</v>
      </c>
      <c r="L3413" s="18">
        <v>109585</v>
      </c>
      <c r="M3413" s="15" t="s">
        <v>127</v>
      </c>
      <c r="N3413" s="19">
        <v>45712.430925925903</v>
      </c>
      <c r="P3413" s="20" t="s">
        <v>4261</v>
      </c>
      <c r="Q3413" s="20" t="s">
        <v>4266</v>
      </c>
      <c r="R3413" s="20" t="s">
        <v>4296</v>
      </c>
    </row>
    <row r="3414" spans="1:18" x14ac:dyDescent="0.3">
      <c r="A3414" s="15" t="str">
        <f>VLOOKUP(C3414,销售员!A:D,3,0)</f>
        <v>晋蒙宁</v>
      </c>
      <c r="B3414" s="15">
        <v>822837</v>
      </c>
      <c r="C3414" s="16" t="s">
        <v>2362</v>
      </c>
      <c r="D3414" s="17" t="s">
        <v>3585</v>
      </c>
      <c r="E3414" s="17" t="s">
        <v>4165</v>
      </c>
      <c r="F3414" s="16" t="s">
        <v>3586</v>
      </c>
      <c r="G3414" s="16" t="s">
        <v>3587</v>
      </c>
      <c r="H3414" s="16" t="s">
        <v>3588</v>
      </c>
      <c r="I3414" s="16" t="s">
        <v>4159</v>
      </c>
      <c r="J3414" s="40">
        <v>0.13</v>
      </c>
      <c r="K3414" s="16">
        <v>1020.62</v>
      </c>
      <c r="M3414" s="15" t="s">
        <v>127</v>
      </c>
      <c r="N3414" s="19">
        <v>45712.430925925903</v>
      </c>
      <c r="P3414" s="20" t="s">
        <v>4261</v>
      </c>
      <c r="Q3414" s="20" t="s">
        <v>4266</v>
      </c>
      <c r="R3414" s="20" t="s">
        <v>4296</v>
      </c>
    </row>
    <row r="3415" spans="1:18" x14ac:dyDescent="0.3">
      <c r="A3415" s="15" t="str">
        <f>VLOOKUP(C3415,销售员!A:D,3,0)</f>
        <v>晋蒙宁</v>
      </c>
      <c r="B3415" s="15">
        <v>822837</v>
      </c>
      <c r="C3415" s="16" t="s">
        <v>2362</v>
      </c>
      <c r="D3415" s="17" t="s">
        <v>3585</v>
      </c>
      <c r="E3415" s="17" t="s">
        <v>4165</v>
      </c>
      <c r="F3415" s="16" t="s">
        <v>3586</v>
      </c>
      <c r="G3415" s="16" t="s">
        <v>3587</v>
      </c>
      <c r="H3415" s="16" t="s">
        <v>3588</v>
      </c>
      <c r="I3415" s="16" t="s">
        <v>4161</v>
      </c>
      <c r="J3415" s="40">
        <v>0.13</v>
      </c>
      <c r="K3415" s="16">
        <v>929.89</v>
      </c>
      <c r="M3415" s="15" t="s">
        <v>127</v>
      </c>
      <c r="N3415" s="19">
        <v>45712.430925925903</v>
      </c>
      <c r="P3415" s="20" t="s">
        <v>4261</v>
      </c>
      <c r="Q3415" s="20" t="s">
        <v>4266</v>
      </c>
      <c r="R3415" s="20" t="s">
        <v>4296</v>
      </c>
    </row>
    <row r="3416" spans="1:18" x14ac:dyDescent="0.3">
      <c r="A3416" s="15" t="str">
        <f>VLOOKUP(C3416,销售员!A:D,3,0)</f>
        <v>晋蒙宁</v>
      </c>
      <c r="B3416" s="15">
        <v>822837</v>
      </c>
      <c r="C3416" s="16" t="s">
        <v>2362</v>
      </c>
      <c r="D3416" s="17" t="s">
        <v>3585</v>
      </c>
      <c r="E3416" s="17" t="s">
        <v>4165</v>
      </c>
      <c r="F3416" s="16" t="s">
        <v>3586</v>
      </c>
      <c r="G3416" s="16" t="s">
        <v>3587</v>
      </c>
      <c r="H3416" s="16" t="s">
        <v>3588</v>
      </c>
      <c r="I3416" s="16" t="s">
        <v>4160</v>
      </c>
      <c r="J3416" s="40">
        <v>0.13</v>
      </c>
      <c r="K3416" s="16">
        <v>1555.91</v>
      </c>
      <c r="M3416" s="15" t="s">
        <v>127</v>
      </c>
      <c r="N3416" s="19">
        <v>45712.430925925903</v>
      </c>
      <c r="P3416" s="20" t="s">
        <v>4261</v>
      </c>
      <c r="Q3416" s="20" t="s">
        <v>4266</v>
      </c>
      <c r="R3416" s="20" t="s">
        <v>4296</v>
      </c>
    </row>
    <row r="3417" spans="1:18" x14ac:dyDescent="0.3">
      <c r="A3417" s="15" t="str">
        <f>VLOOKUP(C3417,销售员!A:D,3,0)</f>
        <v>苏皖</v>
      </c>
      <c r="B3417" s="15">
        <v>822829</v>
      </c>
      <c r="C3417" s="16" t="s">
        <v>632</v>
      </c>
      <c r="D3417" s="17" t="s">
        <v>3591</v>
      </c>
      <c r="E3417" s="17" t="s">
        <v>4165</v>
      </c>
      <c r="F3417" s="16" t="s">
        <v>3592</v>
      </c>
      <c r="G3417" s="16" t="s">
        <v>3593</v>
      </c>
      <c r="H3417" s="16" t="s">
        <v>3594</v>
      </c>
      <c r="I3417" s="16" t="s">
        <v>4158</v>
      </c>
      <c r="J3417" s="40">
        <v>0.13</v>
      </c>
      <c r="K3417" s="16">
        <v>33907.86</v>
      </c>
      <c r="L3417" s="18">
        <v>36046.800000000003</v>
      </c>
      <c r="M3417" s="15" t="s">
        <v>83</v>
      </c>
      <c r="N3417" s="19">
        <v>45712.435509259303</v>
      </c>
      <c r="P3417" s="20" t="s">
        <v>4256</v>
      </c>
      <c r="Q3417" s="20" t="s">
        <v>4282</v>
      </c>
      <c r="R3417" s="20" t="s">
        <v>4286</v>
      </c>
    </row>
    <row r="3418" spans="1:18" x14ac:dyDescent="0.3">
      <c r="A3418" s="15" t="str">
        <f>VLOOKUP(C3418,销售员!A:D,3,0)</f>
        <v>苏皖</v>
      </c>
      <c r="B3418" s="15">
        <v>822829</v>
      </c>
      <c r="C3418" s="16" t="s">
        <v>632</v>
      </c>
      <c r="D3418" s="17" t="s">
        <v>3591</v>
      </c>
      <c r="E3418" s="17" t="s">
        <v>4165</v>
      </c>
      <c r="F3418" s="16" t="s">
        <v>3592</v>
      </c>
      <c r="G3418" s="16" t="s">
        <v>3593</v>
      </c>
      <c r="H3418" s="16" t="s">
        <v>3594</v>
      </c>
      <c r="I3418" s="16" t="s">
        <v>4159</v>
      </c>
      <c r="J3418" s="40">
        <v>0.13</v>
      </c>
      <c r="K3418" s="16">
        <v>0</v>
      </c>
      <c r="M3418" s="15" t="s">
        <v>83</v>
      </c>
      <c r="N3418" s="19">
        <v>45712.435509259303</v>
      </c>
      <c r="P3418" s="20" t="s">
        <v>4256</v>
      </c>
      <c r="Q3418" s="20" t="s">
        <v>4282</v>
      </c>
      <c r="R3418" s="20" t="s">
        <v>4286</v>
      </c>
    </row>
    <row r="3419" spans="1:18" x14ac:dyDescent="0.3">
      <c r="A3419" s="15" t="str">
        <f>VLOOKUP(C3419,销售员!A:D,3,0)</f>
        <v>苏皖</v>
      </c>
      <c r="B3419" s="15">
        <v>822829</v>
      </c>
      <c r="C3419" s="16" t="s">
        <v>632</v>
      </c>
      <c r="D3419" s="17" t="s">
        <v>3591</v>
      </c>
      <c r="E3419" s="17" t="s">
        <v>4165</v>
      </c>
      <c r="F3419" s="16" t="s">
        <v>3592</v>
      </c>
      <c r="G3419" s="16" t="s">
        <v>3593</v>
      </c>
      <c r="H3419" s="16" t="s">
        <v>3594</v>
      </c>
      <c r="I3419" s="16" t="s">
        <v>4161</v>
      </c>
      <c r="J3419" s="40">
        <v>0.13</v>
      </c>
      <c r="K3419" s="16">
        <v>0</v>
      </c>
      <c r="M3419" s="15" t="s">
        <v>83</v>
      </c>
      <c r="N3419" s="19">
        <v>45712.435509259303</v>
      </c>
      <c r="P3419" s="20" t="s">
        <v>4256</v>
      </c>
      <c r="Q3419" s="20" t="s">
        <v>4282</v>
      </c>
      <c r="R3419" s="20" t="s">
        <v>4286</v>
      </c>
    </row>
    <row r="3420" spans="1:18" x14ac:dyDescent="0.3">
      <c r="A3420" s="15" t="str">
        <f>VLOOKUP(C3420,销售员!A:D,3,0)</f>
        <v>苏皖</v>
      </c>
      <c r="B3420" s="15">
        <v>822829</v>
      </c>
      <c r="C3420" s="16" t="s">
        <v>632</v>
      </c>
      <c r="D3420" s="17" t="s">
        <v>3591</v>
      </c>
      <c r="E3420" s="17" t="s">
        <v>4165</v>
      </c>
      <c r="F3420" s="16" t="s">
        <v>3592</v>
      </c>
      <c r="G3420" s="16" t="s">
        <v>3593</v>
      </c>
      <c r="H3420" s="16" t="s">
        <v>3594</v>
      </c>
      <c r="I3420" s="16" t="s">
        <v>4160</v>
      </c>
      <c r="J3420" s="40">
        <v>0.13</v>
      </c>
      <c r="K3420" s="16">
        <v>517.03</v>
      </c>
      <c r="M3420" s="15" t="s">
        <v>83</v>
      </c>
      <c r="N3420" s="19">
        <v>45712.435509259303</v>
      </c>
      <c r="P3420" s="20" t="s">
        <v>4256</v>
      </c>
      <c r="Q3420" s="20" t="s">
        <v>4282</v>
      </c>
      <c r="R3420" s="20" t="s">
        <v>4286</v>
      </c>
    </row>
    <row r="3421" spans="1:18" x14ac:dyDescent="0.3">
      <c r="A3421" s="15" t="str">
        <f>VLOOKUP(C3421,销售员!A:D,3,0)</f>
        <v>福建</v>
      </c>
      <c r="B3421" s="15">
        <v>822838</v>
      </c>
      <c r="C3421" s="16" t="s">
        <v>638</v>
      </c>
      <c r="D3421" s="17" t="s">
        <v>3596</v>
      </c>
      <c r="E3421" s="17" t="s">
        <v>4165</v>
      </c>
      <c r="F3421" s="16" t="s">
        <v>1051</v>
      </c>
      <c r="G3421" s="16" t="s">
        <v>3597</v>
      </c>
      <c r="H3421" s="16" t="s">
        <v>3598</v>
      </c>
      <c r="I3421" s="16" t="s">
        <v>4158</v>
      </c>
      <c r="J3421" s="40">
        <v>0.13</v>
      </c>
      <c r="K3421" s="16">
        <v>189691.18</v>
      </c>
      <c r="L3421" s="18">
        <v>209643.76</v>
      </c>
      <c r="M3421" s="15" t="s">
        <v>94</v>
      </c>
      <c r="N3421" s="19">
        <v>45712.438912037003</v>
      </c>
      <c r="P3421" s="20" t="s">
        <v>4256</v>
      </c>
      <c r="Q3421" s="20" t="s">
        <v>4268</v>
      </c>
      <c r="R3421" s="20" t="s">
        <v>4268</v>
      </c>
    </row>
    <row r="3422" spans="1:18" x14ac:dyDescent="0.3">
      <c r="A3422" s="15" t="str">
        <f>VLOOKUP(C3422,销售员!A:D,3,0)</f>
        <v>福建</v>
      </c>
      <c r="B3422" s="15">
        <v>822838</v>
      </c>
      <c r="C3422" s="16" t="s">
        <v>638</v>
      </c>
      <c r="D3422" s="17" t="s">
        <v>3596</v>
      </c>
      <c r="E3422" s="17" t="s">
        <v>4165</v>
      </c>
      <c r="F3422" s="16" t="s">
        <v>1051</v>
      </c>
      <c r="G3422" s="16" t="s">
        <v>3597</v>
      </c>
      <c r="H3422" s="16" t="s">
        <v>3598</v>
      </c>
      <c r="I3422" s="16" t="s">
        <v>4159</v>
      </c>
      <c r="J3422" s="40">
        <v>0.13</v>
      </c>
      <c r="K3422" s="16">
        <v>1921.87</v>
      </c>
      <c r="M3422" s="15" t="s">
        <v>94</v>
      </c>
      <c r="N3422" s="19">
        <v>45712.438912037003</v>
      </c>
      <c r="P3422" s="20" t="s">
        <v>4256</v>
      </c>
      <c r="Q3422" s="20" t="s">
        <v>4268</v>
      </c>
      <c r="R3422" s="20" t="s">
        <v>4268</v>
      </c>
    </row>
    <row r="3423" spans="1:18" x14ac:dyDescent="0.3">
      <c r="A3423" s="15" t="str">
        <f>VLOOKUP(C3423,销售员!A:D,3,0)</f>
        <v>福建</v>
      </c>
      <c r="B3423" s="15">
        <v>822838</v>
      </c>
      <c r="C3423" s="16" t="s">
        <v>638</v>
      </c>
      <c r="D3423" s="17" t="s">
        <v>3596</v>
      </c>
      <c r="E3423" s="17" t="s">
        <v>4165</v>
      </c>
      <c r="F3423" s="16" t="s">
        <v>1051</v>
      </c>
      <c r="G3423" s="16" t="s">
        <v>3597</v>
      </c>
      <c r="H3423" s="16" t="s">
        <v>3598</v>
      </c>
      <c r="I3423" s="16" t="s">
        <v>4161</v>
      </c>
      <c r="J3423" s="40">
        <v>0.13</v>
      </c>
      <c r="K3423" s="16">
        <v>2535.2399999999998</v>
      </c>
      <c r="M3423" s="15" t="s">
        <v>94</v>
      </c>
      <c r="N3423" s="19">
        <v>45712.438912037003</v>
      </c>
      <c r="P3423" s="20" t="s">
        <v>4256</v>
      </c>
      <c r="Q3423" s="20" t="s">
        <v>4268</v>
      </c>
      <c r="R3423" s="20" t="s">
        <v>4268</v>
      </c>
    </row>
    <row r="3424" spans="1:18" x14ac:dyDescent="0.3">
      <c r="A3424" s="15" t="str">
        <f>VLOOKUP(C3424,销售员!A:D,3,0)</f>
        <v>福建</v>
      </c>
      <c r="B3424" s="15">
        <v>822838</v>
      </c>
      <c r="C3424" s="16" t="s">
        <v>638</v>
      </c>
      <c r="D3424" s="17" t="s">
        <v>3596</v>
      </c>
      <c r="E3424" s="17" t="s">
        <v>4165</v>
      </c>
      <c r="F3424" s="16" t="s">
        <v>1051</v>
      </c>
      <c r="G3424" s="16" t="s">
        <v>3597</v>
      </c>
      <c r="H3424" s="16" t="s">
        <v>3598</v>
      </c>
      <c r="I3424" s="16" t="s">
        <v>4160</v>
      </c>
      <c r="J3424" s="40">
        <v>0.13</v>
      </c>
      <c r="K3424" s="16">
        <v>2916.17</v>
      </c>
      <c r="M3424" s="15" t="s">
        <v>94</v>
      </c>
      <c r="N3424" s="19">
        <v>45712.438912037003</v>
      </c>
      <c r="P3424" s="20" t="s">
        <v>4256</v>
      </c>
      <c r="Q3424" s="20" t="s">
        <v>4268</v>
      </c>
      <c r="R3424" s="20" t="s">
        <v>4268</v>
      </c>
    </row>
    <row r="3425" spans="1:18" x14ac:dyDescent="0.3">
      <c r="A3425" s="15" t="str">
        <f>VLOOKUP(C3425,销售员!A:D,3,0)</f>
        <v>新甘青</v>
      </c>
      <c r="B3425" s="15">
        <v>822800</v>
      </c>
      <c r="C3425" s="16" t="s">
        <v>1864</v>
      </c>
      <c r="D3425" s="17" t="s">
        <v>3600</v>
      </c>
      <c r="E3425" s="17" t="s">
        <v>4165</v>
      </c>
      <c r="F3425" s="16" t="s">
        <v>3601</v>
      </c>
      <c r="G3425" s="16" t="s">
        <v>3602</v>
      </c>
      <c r="H3425" s="16" t="s">
        <v>3603</v>
      </c>
      <c r="I3425" s="16" t="s">
        <v>4158</v>
      </c>
      <c r="J3425" s="40">
        <v>0.13</v>
      </c>
      <c r="K3425" s="16">
        <v>75426.960000000006</v>
      </c>
      <c r="L3425" s="18">
        <v>170840</v>
      </c>
      <c r="M3425" s="15" t="s">
        <v>105</v>
      </c>
      <c r="N3425" s="19">
        <v>45712.444131944401</v>
      </c>
      <c r="P3425" s="20" t="s">
        <v>4261</v>
      </c>
      <c r="Q3425" s="20" t="s">
        <v>4262</v>
      </c>
      <c r="R3425" s="20" t="s">
        <v>4275</v>
      </c>
    </row>
    <row r="3426" spans="1:18" x14ac:dyDescent="0.3">
      <c r="A3426" s="15" t="str">
        <f>VLOOKUP(C3426,销售员!A:D,3,0)</f>
        <v>新甘青</v>
      </c>
      <c r="B3426" s="15">
        <v>822800</v>
      </c>
      <c r="C3426" s="16" t="s">
        <v>1864</v>
      </c>
      <c r="D3426" s="17" t="s">
        <v>3600</v>
      </c>
      <c r="E3426" s="17" t="s">
        <v>4165</v>
      </c>
      <c r="F3426" s="16" t="s">
        <v>3601</v>
      </c>
      <c r="G3426" s="16" t="s">
        <v>3602</v>
      </c>
      <c r="H3426" s="16" t="s">
        <v>3603</v>
      </c>
      <c r="I3426" s="16" t="s">
        <v>4159</v>
      </c>
      <c r="J3426" s="40">
        <v>0.13</v>
      </c>
      <c r="K3426" s="16">
        <v>84284.479999999996</v>
      </c>
      <c r="M3426" s="15" t="s">
        <v>105</v>
      </c>
      <c r="N3426" s="19">
        <v>45712.444131944401</v>
      </c>
      <c r="P3426" s="20" t="s">
        <v>4261</v>
      </c>
      <c r="Q3426" s="20" t="s">
        <v>4262</v>
      </c>
      <c r="R3426" s="20" t="s">
        <v>4275</v>
      </c>
    </row>
    <row r="3427" spans="1:18" x14ac:dyDescent="0.3">
      <c r="A3427" s="15" t="str">
        <f>VLOOKUP(C3427,销售员!A:D,3,0)</f>
        <v>新甘青</v>
      </c>
      <c r="B3427" s="15">
        <v>822800</v>
      </c>
      <c r="C3427" s="16" t="s">
        <v>1864</v>
      </c>
      <c r="D3427" s="17" t="s">
        <v>3600</v>
      </c>
      <c r="E3427" s="17" t="s">
        <v>4165</v>
      </c>
      <c r="F3427" s="16" t="s">
        <v>3601</v>
      </c>
      <c r="G3427" s="16" t="s">
        <v>3602</v>
      </c>
      <c r="H3427" s="16" t="s">
        <v>3603</v>
      </c>
      <c r="I3427" s="16" t="s">
        <v>4161</v>
      </c>
      <c r="J3427" s="40">
        <v>0.13</v>
      </c>
      <c r="K3427" s="16">
        <v>1008.6</v>
      </c>
      <c r="M3427" s="15" t="s">
        <v>105</v>
      </c>
      <c r="N3427" s="19">
        <v>45712.444131944401</v>
      </c>
      <c r="P3427" s="20" t="s">
        <v>4261</v>
      </c>
      <c r="Q3427" s="20" t="s">
        <v>4262</v>
      </c>
      <c r="R3427" s="20" t="s">
        <v>4275</v>
      </c>
    </row>
    <row r="3428" spans="1:18" x14ac:dyDescent="0.3">
      <c r="A3428" s="15" t="str">
        <f>VLOOKUP(C3428,销售员!A:D,3,0)</f>
        <v>新甘青</v>
      </c>
      <c r="B3428" s="15">
        <v>822800</v>
      </c>
      <c r="C3428" s="16" t="s">
        <v>1864</v>
      </c>
      <c r="D3428" s="17" t="s">
        <v>3600</v>
      </c>
      <c r="E3428" s="17" t="s">
        <v>4165</v>
      </c>
      <c r="F3428" s="16" t="s">
        <v>3601</v>
      </c>
      <c r="G3428" s="16" t="s">
        <v>3602</v>
      </c>
      <c r="H3428" s="16" t="s">
        <v>3603</v>
      </c>
      <c r="I3428" s="16" t="s">
        <v>4160</v>
      </c>
      <c r="J3428" s="40">
        <v>0.13</v>
      </c>
      <c r="K3428" s="16">
        <v>2432.16</v>
      </c>
      <c r="M3428" s="15" t="s">
        <v>105</v>
      </c>
      <c r="N3428" s="19">
        <v>45712.444131944401</v>
      </c>
      <c r="P3428" s="20" t="s">
        <v>4261</v>
      </c>
      <c r="Q3428" s="20" t="s">
        <v>4262</v>
      </c>
      <c r="R3428" s="20" t="s">
        <v>4275</v>
      </c>
    </row>
    <row r="3429" spans="1:18" x14ac:dyDescent="0.3">
      <c r="A3429" s="15" t="str">
        <f>VLOOKUP(C3429,销售员!A:D,3,0)</f>
        <v>广深</v>
      </c>
      <c r="B3429" s="15">
        <v>822835</v>
      </c>
      <c r="C3429" s="16" t="s">
        <v>505</v>
      </c>
      <c r="D3429" s="17" t="s">
        <v>3605</v>
      </c>
      <c r="E3429" s="17" t="s">
        <v>4165</v>
      </c>
      <c r="F3429" s="16" t="s">
        <v>507</v>
      </c>
      <c r="G3429" s="16" t="s">
        <v>3606</v>
      </c>
      <c r="H3429" s="16" t="s">
        <v>3607</v>
      </c>
      <c r="I3429" s="16" t="s">
        <v>4166</v>
      </c>
      <c r="J3429" s="40">
        <v>0.13</v>
      </c>
      <c r="K3429" s="16">
        <v>7866.85</v>
      </c>
      <c r="L3429" s="18">
        <v>8517.8700000000008</v>
      </c>
      <c r="M3429" s="15" t="s">
        <v>94</v>
      </c>
      <c r="N3429" s="19">
        <v>45712.445254629602</v>
      </c>
      <c r="P3429" s="20" t="s">
        <v>4256</v>
      </c>
      <c r="Q3429" s="20" t="s">
        <v>4271</v>
      </c>
      <c r="R3429" s="20" t="s">
        <v>4281</v>
      </c>
    </row>
    <row r="3430" spans="1:18" x14ac:dyDescent="0.3">
      <c r="A3430" s="15" t="str">
        <f>VLOOKUP(C3430,销售员!A:D,3,0)</f>
        <v>广深</v>
      </c>
      <c r="B3430" s="15">
        <v>822835</v>
      </c>
      <c r="C3430" s="16" t="s">
        <v>505</v>
      </c>
      <c r="D3430" s="17" t="s">
        <v>3605</v>
      </c>
      <c r="E3430" s="17" t="s">
        <v>4165</v>
      </c>
      <c r="F3430" s="16" t="s">
        <v>507</v>
      </c>
      <c r="G3430" s="16" t="s">
        <v>3606</v>
      </c>
      <c r="H3430" s="16" t="s">
        <v>3607</v>
      </c>
      <c r="I3430" s="16" t="s">
        <v>4167</v>
      </c>
      <c r="J3430" s="40">
        <v>0.13</v>
      </c>
      <c r="K3430" s="16">
        <v>0</v>
      </c>
      <c r="M3430" s="15" t="s">
        <v>94</v>
      </c>
      <c r="N3430" s="19">
        <v>45712.445254629602</v>
      </c>
      <c r="P3430" s="20" t="s">
        <v>4256</v>
      </c>
      <c r="Q3430" s="20" t="s">
        <v>4271</v>
      </c>
      <c r="R3430" s="20" t="s">
        <v>4281</v>
      </c>
    </row>
    <row r="3431" spans="1:18" x14ac:dyDescent="0.3">
      <c r="A3431" s="15" t="str">
        <f>VLOOKUP(C3431,销售员!A:D,3,0)</f>
        <v>广深</v>
      </c>
      <c r="B3431" s="15">
        <v>822835</v>
      </c>
      <c r="C3431" s="16" t="s">
        <v>505</v>
      </c>
      <c r="D3431" s="17" t="s">
        <v>3605</v>
      </c>
      <c r="E3431" s="17" t="s">
        <v>4165</v>
      </c>
      <c r="F3431" s="16" t="s">
        <v>507</v>
      </c>
      <c r="G3431" s="16" t="s">
        <v>3606</v>
      </c>
      <c r="H3431" s="16" t="s">
        <v>3607</v>
      </c>
      <c r="I3431" s="16" t="s">
        <v>4161</v>
      </c>
      <c r="J3431" s="40">
        <v>0.13</v>
      </c>
      <c r="K3431" s="16">
        <v>102.26904999999999</v>
      </c>
      <c r="M3431" s="15" t="s">
        <v>94</v>
      </c>
      <c r="N3431" s="19">
        <v>45712.445254629602</v>
      </c>
      <c r="P3431" s="20" t="s">
        <v>4256</v>
      </c>
      <c r="Q3431" s="20" t="s">
        <v>4271</v>
      </c>
      <c r="R3431" s="20" t="s">
        <v>4281</v>
      </c>
    </row>
    <row r="3432" spans="1:18" x14ac:dyDescent="0.3">
      <c r="A3432" s="15" t="str">
        <f>VLOOKUP(C3432,销售员!A:D,3,0)</f>
        <v>广深</v>
      </c>
      <c r="B3432" s="15">
        <v>822835</v>
      </c>
      <c r="C3432" s="16" t="s">
        <v>505</v>
      </c>
      <c r="D3432" s="17" t="s">
        <v>3605</v>
      </c>
      <c r="E3432" s="17" t="s">
        <v>4165</v>
      </c>
      <c r="F3432" s="16" t="s">
        <v>507</v>
      </c>
      <c r="G3432" s="16" t="s">
        <v>3606</v>
      </c>
      <c r="H3432" s="16" t="s">
        <v>3607</v>
      </c>
      <c r="I3432" s="16" t="s">
        <v>4160</v>
      </c>
      <c r="J3432" s="40">
        <v>0.13</v>
      </c>
      <c r="K3432" s="16">
        <v>118.00275000000001</v>
      </c>
      <c r="M3432" s="15" t="s">
        <v>94</v>
      </c>
      <c r="N3432" s="19">
        <v>45712.445254629602</v>
      </c>
      <c r="P3432" s="20" t="s">
        <v>4256</v>
      </c>
      <c r="Q3432" s="20" t="s">
        <v>4271</v>
      </c>
      <c r="R3432" s="20" t="s">
        <v>4281</v>
      </c>
    </row>
    <row r="3433" spans="1:18" x14ac:dyDescent="0.3">
      <c r="A3433" s="15" t="str">
        <f>VLOOKUP(C3433,销售员!A:D,3,0)</f>
        <v>沪浙</v>
      </c>
      <c r="B3433" s="15">
        <v>822827</v>
      </c>
      <c r="C3433" s="16" t="s">
        <v>908</v>
      </c>
      <c r="D3433" s="17" t="s">
        <v>3572</v>
      </c>
      <c r="E3433" s="17" t="s">
        <v>4165</v>
      </c>
      <c r="F3433" s="16" t="s">
        <v>3573</v>
      </c>
      <c r="G3433" s="16" t="s">
        <v>3574</v>
      </c>
      <c r="H3433" s="16" t="s">
        <v>3575</v>
      </c>
      <c r="I3433" s="16" t="s">
        <v>4158</v>
      </c>
      <c r="J3433" s="40">
        <v>0.13</v>
      </c>
      <c r="K3433" s="16">
        <v>36066.15</v>
      </c>
      <c r="L3433" s="18">
        <v>38245</v>
      </c>
      <c r="M3433" s="15" t="s">
        <v>1262</v>
      </c>
      <c r="N3433" s="19">
        <v>45712.447094907402</v>
      </c>
      <c r="P3433" s="20" t="s">
        <v>4256</v>
      </c>
      <c r="Q3433" s="20" t="s">
        <v>4259</v>
      </c>
      <c r="R3433" s="20" t="s">
        <v>4260</v>
      </c>
    </row>
    <row r="3434" spans="1:18" x14ac:dyDescent="0.3">
      <c r="A3434" s="15" t="str">
        <f>VLOOKUP(C3434,销售员!A:D,3,0)</f>
        <v>沪浙</v>
      </c>
      <c r="B3434" s="15">
        <v>822827</v>
      </c>
      <c r="C3434" s="16" t="s">
        <v>908</v>
      </c>
      <c r="D3434" s="17" t="s">
        <v>3572</v>
      </c>
      <c r="E3434" s="17" t="s">
        <v>4165</v>
      </c>
      <c r="F3434" s="16" t="s">
        <v>3573</v>
      </c>
      <c r="G3434" s="16" t="s">
        <v>3574</v>
      </c>
      <c r="H3434" s="16" t="s">
        <v>3575</v>
      </c>
      <c r="I3434" s="16" t="s">
        <v>4159</v>
      </c>
      <c r="J3434" s="40">
        <v>0.13</v>
      </c>
      <c r="K3434" s="16">
        <v>0</v>
      </c>
      <c r="M3434" s="15" t="s">
        <v>1262</v>
      </c>
      <c r="N3434" s="19">
        <v>45712.447094907402</v>
      </c>
      <c r="P3434" s="20" t="s">
        <v>4256</v>
      </c>
      <c r="Q3434" s="20" t="s">
        <v>4259</v>
      </c>
      <c r="R3434" s="20" t="s">
        <v>4260</v>
      </c>
    </row>
    <row r="3435" spans="1:18" x14ac:dyDescent="0.3">
      <c r="A3435" s="15" t="str">
        <f>VLOOKUP(C3435,销售员!A:D,3,0)</f>
        <v>沪浙</v>
      </c>
      <c r="B3435" s="15">
        <v>822827</v>
      </c>
      <c r="C3435" s="16" t="s">
        <v>908</v>
      </c>
      <c r="D3435" s="17" t="s">
        <v>3572</v>
      </c>
      <c r="E3435" s="17" t="s">
        <v>4165</v>
      </c>
      <c r="F3435" s="16" t="s">
        <v>3573</v>
      </c>
      <c r="G3435" s="16" t="s">
        <v>3574</v>
      </c>
      <c r="H3435" s="16" t="s">
        <v>3575</v>
      </c>
      <c r="I3435" s="16" t="s">
        <v>4161</v>
      </c>
      <c r="J3435" s="40">
        <v>0.13</v>
      </c>
      <c r="K3435" s="16">
        <v>482.25</v>
      </c>
      <c r="M3435" s="15" t="s">
        <v>1262</v>
      </c>
      <c r="N3435" s="19">
        <v>45712.447094907402</v>
      </c>
      <c r="P3435" s="20" t="s">
        <v>4256</v>
      </c>
      <c r="Q3435" s="20" t="s">
        <v>4259</v>
      </c>
      <c r="R3435" s="20" t="s">
        <v>4260</v>
      </c>
    </row>
    <row r="3436" spans="1:18" x14ac:dyDescent="0.3">
      <c r="A3436" s="15" t="str">
        <f>VLOOKUP(C3436,销售员!A:D,3,0)</f>
        <v>沪浙</v>
      </c>
      <c r="B3436" s="15">
        <v>822827</v>
      </c>
      <c r="C3436" s="16" t="s">
        <v>908</v>
      </c>
      <c r="D3436" s="17" t="s">
        <v>3572</v>
      </c>
      <c r="E3436" s="17" t="s">
        <v>4165</v>
      </c>
      <c r="F3436" s="16" t="s">
        <v>3573</v>
      </c>
      <c r="G3436" s="16" t="s">
        <v>3574</v>
      </c>
      <c r="H3436" s="16" t="s">
        <v>3575</v>
      </c>
      <c r="I3436" s="16" t="s">
        <v>4160</v>
      </c>
      <c r="J3436" s="40">
        <v>0.13</v>
      </c>
      <c r="K3436" s="16">
        <v>549.25</v>
      </c>
      <c r="M3436" s="15" t="s">
        <v>1262</v>
      </c>
      <c r="N3436" s="19">
        <v>45712.447094907402</v>
      </c>
      <c r="P3436" s="20" t="s">
        <v>4256</v>
      </c>
      <c r="Q3436" s="20" t="s">
        <v>4259</v>
      </c>
      <c r="R3436" s="20" t="s">
        <v>4260</v>
      </c>
    </row>
    <row r="3437" spans="1:18" x14ac:dyDescent="0.3">
      <c r="A3437" s="15" t="str">
        <f>VLOOKUP(C3437,销售员!A:D,3,0)</f>
        <v>晋蒙宁</v>
      </c>
      <c r="B3437" s="15">
        <v>822852</v>
      </c>
      <c r="C3437" s="16" t="s">
        <v>790</v>
      </c>
      <c r="D3437" s="17" t="s">
        <v>2098</v>
      </c>
      <c r="E3437" s="17" t="s">
        <v>4165</v>
      </c>
      <c r="F3437" s="16" t="s">
        <v>792</v>
      </c>
      <c r="G3437" s="16" t="s">
        <v>2099</v>
      </c>
      <c r="H3437" s="16" t="s">
        <v>4232</v>
      </c>
      <c r="I3437" s="16" t="s">
        <v>4158</v>
      </c>
      <c r="J3437" s="40">
        <v>0.13</v>
      </c>
      <c r="K3437" s="16">
        <v>208502.84</v>
      </c>
      <c r="L3437" s="18">
        <v>299757.21000000002</v>
      </c>
      <c r="M3437" s="15" t="s">
        <v>127</v>
      </c>
      <c r="N3437" s="19">
        <v>45712.449293981503</v>
      </c>
      <c r="P3437" s="20" t="s">
        <v>4261</v>
      </c>
      <c r="Q3437" s="20" t="s">
        <v>4266</v>
      </c>
      <c r="R3437" s="20" t="s">
        <v>4301</v>
      </c>
    </row>
    <row r="3438" spans="1:18" x14ac:dyDescent="0.3">
      <c r="A3438" s="15" t="str">
        <f>VLOOKUP(C3438,销售员!A:D,3,0)</f>
        <v>晋蒙宁</v>
      </c>
      <c r="B3438" s="15">
        <v>822852</v>
      </c>
      <c r="C3438" s="16" t="s">
        <v>790</v>
      </c>
      <c r="D3438" s="17" t="s">
        <v>2098</v>
      </c>
      <c r="E3438" s="17" t="s">
        <v>4165</v>
      </c>
      <c r="F3438" s="16" t="s">
        <v>792</v>
      </c>
      <c r="G3438" s="16" t="s">
        <v>2099</v>
      </c>
      <c r="H3438" s="16" t="s">
        <v>4232</v>
      </c>
      <c r="I3438" s="16" t="s">
        <v>4159</v>
      </c>
      <c r="J3438" s="40">
        <v>0.13</v>
      </c>
      <c r="K3438" s="16">
        <v>71723.86</v>
      </c>
      <c r="M3438" s="15" t="s">
        <v>127</v>
      </c>
      <c r="N3438" s="19">
        <v>45712.449293981503</v>
      </c>
      <c r="P3438" s="20" t="s">
        <v>4261</v>
      </c>
      <c r="Q3438" s="20" t="s">
        <v>4266</v>
      </c>
      <c r="R3438" s="20" t="s">
        <v>4301</v>
      </c>
    </row>
    <row r="3439" spans="1:18" x14ac:dyDescent="0.3">
      <c r="A3439" s="15" t="str">
        <f>VLOOKUP(C3439,销售员!A:D,3,0)</f>
        <v>晋蒙宁</v>
      </c>
      <c r="B3439" s="15">
        <v>822852</v>
      </c>
      <c r="C3439" s="16" t="s">
        <v>790</v>
      </c>
      <c r="D3439" s="17" t="s">
        <v>2098</v>
      </c>
      <c r="E3439" s="17" t="s">
        <v>4165</v>
      </c>
      <c r="F3439" s="16" t="s">
        <v>792</v>
      </c>
      <c r="G3439" s="16" t="s">
        <v>2099</v>
      </c>
      <c r="H3439" s="16" t="s">
        <v>4232</v>
      </c>
      <c r="I3439" s="16" t="s">
        <v>4161</v>
      </c>
      <c r="J3439" s="40">
        <v>0.13</v>
      </c>
      <c r="K3439" s="16">
        <v>1774.2</v>
      </c>
      <c r="M3439" s="15" t="s">
        <v>127</v>
      </c>
      <c r="N3439" s="19">
        <v>45712.449293981503</v>
      </c>
      <c r="P3439" s="20" t="s">
        <v>4261</v>
      </c>
      <c r="Q3439" s="20" t="s">
        <v>4266</v>
      </c>
      <c r="R3439" s="20" t="s">
        <v>4301</v>
      </c>
    </row>
    <row r="3440" spans="1:18" x14ac:dyDescent="0.3">
      <c r="A3440" s="15" t="str">
        <f>VLOOKUP(C3440,销售员!A:D,3,0)</f>
        <v>晋蒙宁</v>
      </c>
      <c r="B3440" s="15">
        <v>822852</v>
      </c>
      <c r="C3440" s="16" t="s">
        <v>790</v>
      </c>
      <c r="D3440" s="17" t="s">
        <v>2098</v>
      </c>
      <c r="E3440" s="17" t="s">
        <v>4165</v>
      </c>
      <c r="F3440" s="16" t="s">
        <v>792</v>
      </c>
      <c r="G3440" s="16" t="s">
        <v>2099</v>
      </c>
      <c r="H3440" s="16" t="s">
        <v>4232</v>
      </c>
      <c r="I3440" s="16" t="s">
        <v>4160</v>
      </c>
      <c r="J3440" s="40">
        <v>0.13</v>
      </c>
      <c r="K3440" s="16">
        <v>4267.24</v>
      </c>
      <c r="M3440" s="15" t="s">
        <v>127</v>
      </c>
      <c r="N3440" s="19">
        <v>45712.449293981503</v>
      </c>
      <c r="P3440" s="20" t="s">
        <v>4261</v>
      </c>
      <c r="Q3440" s="20" t="s">
        <v>4266</v>
      </c>
      <c r="R3440" s="20" t="s">
        <v>4301</v>
      </c>
    </row>
    <row r="3441" spans="1:18" x14ac:dyDescent="0.3">
      <c r="A3441" s="15" t="str">
        <f>VLOOKUP(C3441,销售员!A:D,3,0)</f>
        <v>晋蒙宁</v>
      </c>
      <c r="B3441" s="15">
        <v>822852</v>
      </c>
      <c r="C3441" s="16" t="s">
        <v>790</v>
      </c>
      <c r="D3441" s="17" t="s">
        <v>2098</v>
      </c>
      <c r="E3441" s="17" t="s">
        <v>4165</v>
      </c>
      <c r="F3441" s="16" t="s">
        <v>792</v>
      </c>
      <c r="G3441" s="16" t="s">
        <v>2099</v>
      </c>
      <c r="H3441" s="16" t="s">
        <v>4233</v>
      </c>
      <c r="I3441" s="16" t="s">
        <v>4158</v>
      </c>
      <c r="J3441" s="40">
        <v>0.13</v>
      </c>
      <c r="K3441" s="16">
        <v>1311506.57</v>
      </c>
      <c r="L3441" s="18">
        <v>1949955.3</v>
      </c>
      <c r="M3441" s="15" t="s">
        <v>127</v>
      </c>
      <c r="N3441" s="19">
        <v>45712.449293981503</v>
      </c>
      <c r="P3441" s="20" t="s">
        <v>4261</v>
      </c>
      <c r="Q3441" s="20" t="s">
        <v>4266</v>
      </c>
      <c r="R3441" s="20" t="s">
        <v>4301</v>
      </c>
    </row>
    <row r="3442" spans="1:18" x14ac:dyDescent="0.3">
      <c r="A3442" s="15" t="str">
        <f>VLOOKUP(C3442,销售员!A:D,3,0)</f>
        <v>晋蒙宁</v>
      </c>
      <c r="B3442" s="15">
        <v>822852</v>
      </c>
      <c r="C3442" s="16" t="s">
        <v>790</v>
      </c>
      <c r="D3442" s="17" t="s">
        <v>2098</v>
      </c>
      <c r="E3442" s="17" t="s">
        <v>4165</v>
      </c>
      <c r="F3442" s="16" t="s">
        <v>792</v>
      </c>
      <c r="G3442" s="16" t="s">
        <v>2099</v>
      </c>
      <c r="H3442" s="16" t="s">
        <v>4233</v>
      </c>
      <c r="I3442" s="16" t="s">
        <v>4159</v>
      </c>
      <c r="J3442" s="40">
        <v>0.13</v>
      </c>
      <c r="K3442" s="16">
        <v>506726.43</v>
      </c>
      <c r="M3442" s="15" t="s">
        <v>127</v>
      </c>
      <c r="N3442" s="19">
        <v>45712.449293981503</v>
      </c>
      <c r="P3442" s="20" t="s">
        <v>4261</v>
      </c>
      <c r="Q3442" s="20" t="s">
        <v>4266</v>
      </c>
      <c r="R3442" s="20" t="s">
        <v>4301</v>
      </c>
    </row>
    <row r="3443" spans="1:18" x14ac:dyDescent="0.3">
      <c r="A3443" s="15" t="str">
        <f>VLOOKUP(C3443,销售员!A:D,3,0)</f>
        <v>晋蒙宁</v>
      </c>
      <c r="B3443" s="15">
        <v>822852</v>
      </c>
      <c r="C3443" s="16" t="s">
        <v>790</v>
      </c>
      <c r="D3443" s="17" t="s">
        <v>2098</v>
      </c>
      <c r="E3443" s="17" t="s">
        <v>4165</v>
      </c>
      <c r="F3443" s="16" t="s">
        <v>792</v>
      </c>
      <c r="G3443" s="16" t="s">
        <v>2099</v>
      </c>
      <c r="H3443" s="16" t="s">
        <v>4233</v>
      </c>
      <c r="I3443" s="16" t="s">
        <v>4161</v>
      </c>
      <c r="J3443" s="40">
        <v>0.13</v>
      </c>
      <c r="K3443" s="16">
        <v>16284.9</v>
      </c>
      <c r="M3443" s="15" t="s">
        <v>127</v>
      </c>
      <c r="N3443" s="19">
        <v>45712.449293981503</v>
      </c>
      <c r="P3443" s="20" t="s">
        <v>4261</v>
      </c>
      <c r="Q3443" s="20" t="s">
        <v>4266</v>
      </c>
      <c r="R3443" s="20" t="s">
        <v>4301</v>
      </c>
    </row>
    <row r="3444" spans="1:18" x14ac:dyDescent="0.3">
      <c r="A3444" s="15" t="str">
        <f>VLOOKUP(C3444,销售员!A:D,3,0)</f>
        <v>晋蒙宁</v>
      </c>
      <c r="B3444" s="15">
        <v>822852</v>
      </c>
      <c r="C3444" s="16" t="s">
        <v>790</v>
      </c>
      <c r="D3444" s="17" t="s">
        <v>2098</v>
      </c>
      <c r="E3444" s="17" t="s">
        <v>4165</v>
      </c>
      <c r="F3444" s="16" t="s">
        <v>792</v>
      </c>
      <c r="G3444" s="16" t="s">
        <v>2099</v>
      </c>
      <c r="H3444" s="16" t="s">
        <v>4233</v>
      </c>
      <c r="I3444" s="16" t="s">
        <v>4160</v>
      </c>
      <c r="J3444" s="40">
        <v>0.13</v>
      </c>
      <c r="K3444" s="16">
        <v>27688.959999999999</v>
      </c>
      <c r="M3444" s="15" t="s">
        <v>127</v>
      </c>
      <c r="N3444" s="19">
        <v>45712.449293981503</v>
      </c>
      <c r="P3444" s="20" t="s">
        <v>4261</v>
      </c>
      <c r="Q3444" s="20" t="s">
        <v>4266</v>
      </c>
      <c r="R3444" s="20" t="s">
        <v>4301</v>
      </c>
    </row>
    <row r="3445" spans="1:18" x14ac:dyDescent="0.3">
      <c r="A3445" s="15" t="str">
        <f>VLOOKUP(C3445,销售员!A:D,3,0)</f>
        <v>晋蒙宁</v>
      </c>
      <c r="B3445" s="15">
        <v>822833</v>
      </c>
      <c r="C3445" s="16" t="s">
        <v>542</v>
      </c>
      <c r="D3445" s="17" t="s">
        <v>3398</v>
      </c>
      <c r="E3445" s="17" t="s">
        <v>4165</v>
      </c>
      <c r="F3445" s="16" t="s">
        <v>2179</v>
      </c>
      <c r="G3445" s="16" t="s">
        <v>3399</v>
      </c>
      <c r="H3445" s="16" t="s">
        <v>3400</v>
      </c>
      <c r="I3445" s="16" t="s">
        <v>4158</v>
      </c>
      <c r="J3445" s="40">
        <v>0.13</v>
      </c>
      <c r="K3445" s="16">
        <v>259076.14</v>
      </c>
      <c r="L3445" s="18">
        <v>289687.65999999997</v>
      </c>
      <c r="M3445" s="15" t="s">
        <v>127</v>
      </c>
      <c r="N3445" s="19">
        <v>45712.455995370401</v>
      </c>
      <c r="P3445" s="20" t="s">
        <v>4261</v>
      </c>
      <c r="Q3445" s="20" t="s">
        <v>4266</v>
      </c>
      <c r="R3445" s="20" t="s">
        <v>4296</v>
      </c>
    </row>
    <row r="3446" spans="1:18" x14ac:dyDescent="0.3">
      <c r="A3446" s="15" t="str">
        <f>VLOOKUP(C3446,销售员!A:D,3,0)</f>
        <v>晋蒙宁</v>
      </c>
      <c r="B3446" s="15">
        <v>822833</v>
      </c>
      <c r="C3446" s="16" t="s">
        <v>542</v>
      </c>
      <c r="D3446" s="17" t="s">
        <v>3398</v>
      </c>
      <c r="E3446" s="17" t="s">
        <v>4165</v>
      </c>
      <c r="F3446" s="16" t="s">
        <v>2179</v>
      </c>
      <c r="G3446" s="16" t="s">
        <v>3399</v>
      </c>
      <c r="H3446" s="16" t="s">
        <v>3400</v>
      </c>
      <c r="I3446" s="16" t="s">
        <v>4159</v>
      </c>
      <c r="J3446" s="40">
        <v>0.13</v>
      </c>
      <c r="K3446" s="16">
        <v>11469.42</v>
      </c>
      <c r="M3446" s="15" t="s">
        <v>127</v>
      </c>
      <c r="N3446" s="19">
        <v>45712.455995370401</v>
      </c>
      <c r="P3446" s="20" t="s">
        <v>4261</v>
      </c>
      <c r="Q3446" s="20" t="s">
        <v>4266</v>
      </c>
      <c r="R3446" s="20" t="s">
        <v>4296</v>
      </c>
    </row>
    <row r="3447" spans="1:18" x14ac:dyDescent="0.3">
      <c r="A3447" s="15" t="str">
        <f>VLOOKUP(C3447,销售员!A:D,3,0)</f>
        <v>晋蒙宁</v>
      </c>
      <c r="B3447" s="15">
        <v>822833</v>
      </c>
      <c r="C3447" s="16" t="s">
        <v>542</v>
      </c>
      <c r="D3447" s="17" t="s">
        <v>3398</v>
      </c>
      <c r="E3447" s="17" t="s">
        <v>4165</v>
      </c>
      <c r="F3447" s="16" t="s">
        <v>2179</v>
      </c>
      <c r="G3447" s="16" t="s">
        <v>3399</v>
      </c>
      <c r="H3447" s="16" t="s">
        <v>3400</v>
      </c>
      <c r="I3447" s="16" t="s">
        <v>4161</v>
      </c>
      <c r="J3447" s="40">
        <v>0.13</v>
      </c>
      <c r="K3447" s="16">
        <v>1986.18</v>
      </c>
      <c r="M3447" s="15" t="s">
        <v>127</v>
      </c>
      <c r="N3447" s="19">
        <v>45712.455995370401</v>
      </c>
      <c r="P3447" s="20" t="s">
        <v>4261</v>
      </c>
      <c r="Q3447" s="20" t="s">
        <v>4266</v>
      </c>
      <c r="R3447" s="20" t="s">
        <v>4296</v>
      </c>
    </row>
    <row r="3448" spans="1:18" x14ac:dyDescent="0.3">
      <c r="A3448" s="15" t="str">
        <f>VLOOKUP(C3448,销售员!A:D,3,0)</f>
        <v>晋蒙宁</v>
      </c>
      <c r="B3448" s="15">
        <v>822833</v>
      </c>
      <c r="C3448" s="16" t="s">
        <v>542</v>
      </c>
      <c r="D3448" s="17" t="s">
        <v>3398</v>
      </c>
      <c r="E3448" s="17" t="s">
        <v>4165</v>
      </c>
      <c r="F3448" s="16" t="s">
        <v>2179</v>
      </c>
      <c r="G3448" s="16" t="s">
        <v>3399</v>
      </c>
      <c r="H3448" s="16" t="s">
        <v>3400</v>
      </c>
      <c r="I3448" s="16" t="s">
        <v>4160</v>
      </c>
      <c r="J3448" s="40">
        <v>0.13</v>
      </c>
      <c r="K3448" s="16">
        <v>4119.9799999999996</v>
      </c>
      <c r="M3448" s="15" t="s">
        <v>127</v>
      </c>
      <c r="N3448" s="19">
        <v>45712.455995370401</v>
      </c>
      <c r="P3448" s="20" t="s">
        <v>4261</v>
      </c>
      <c r="Q3448" s="20" t="s">
        <v>4266</v>
      </c>
      <c r="R3448" s="20" t="s">
        <v>4296</v>
      </c>
    </row>
    <row r="3449" spans="1:18" x14ac:dyDescent="0.3">
      <c r="A3449" s="15" t="str">
        <f>VLOOKUP(C3449,销售员!A:D,3,0)</f>
        <v>沪浙</v>
      </c>
      <c r="B3449" s="15">
        <v>822858</v>
      </c>
      <c r="C3449" s="16" t="s">
        <v>604</v>
      </c>
      <c r="D3449" s="17" t="s">
        <v>3612</v>
      </c>
      <c r="E3449" s="17" t="s">
        <v>4165</v>
      </c>
      <c r="F3449" s="16" t="s">
        <v>3613</v>
      </c>
      <c r="G3449" s="16" t="s">
        <v>3614</v>
      </c>
      <c r="H3449" s="16" t="s">
        <v>3615</v>
      </c>
      <c r="I3449" s="16" t="s">
        <v>4158</v>
      </c>
      <c r="J3449" s="40">
        <v>0.13</v>
      </c>
      <c r="K3449" s="16">
        <v>368163.29</v>
      </c>
      <c r="L3449" s="18">
        <v>410884.41</v>
      </c>
      <c r="M3449" s="15" t="s">
        <v>1262</v>
      </c>
      <c r="N3449" s="19">
        <v>45712.458877314799</v>
      </c>
      <c r="P3449" s="20" t="s">
        <v>4256</v>
      </c>
      <c r="Q3449" s="20" t="s">
        <v>4259</v>
      </c>
      <c r="R3449" s="20" t="s">
        <v>4260</v>
      </c>
    </row>
    <row r="3450" spans="1:18" x14ac:dyDescent="0.3">
      <c r="A3450" s="15" t="str">
        <f>VLOOKUP(C3450,销售员!A:D,3,0)</f>
        <v>沪浙</v>
      </c>
      <c r="B3450" s="15">
        <v>822858</v>
      </c>
      <c r="C3450" s="16" t="s">
        <v>604</v>
      </c>
      <c r="D3450" s="17" t="s">
        <v>3612</v>
      </c>
      <c r="E3450" s="17" t="s">
        <v>4165</v>
      </c>
      <c r="F3450" s="16" t="s">
        <v>3613</v>
      </c>
      <c r="G3450" s="16" t="s">
        <v>3614</v>
      </c>
      <c r="H3450" s="16" t="s">
        <v>3615</v>
      </c>
      <c r="I3450" s="16" t="s">
        <v>4159</v>
      </c>
      <c r="J3450" s="40">
        <v>0.13</v>
      </c>
      <c r="K3450" s="16">
        <v>14193.56</v>
      </c>
      <c r="M3450" s="15" t="s">
        <v>1262</v>
      </c>
      <c r="N3450" s="19">
        <v>45712.458877314799</v>
      </c>
      <c r="P3450" s="20" t="s">
        <v>4256</v>
      </c>
      <c r="Q3450" s="20" t="s">
        <v>4259</v>
      </c>
      <c r="R3450" s="20" t="s">
        <v>4260</v>
      </c>
    </row>
    <row r="3451" spans="1:18" x14ac:dyDescent="0.3">
      <c r="A3451" s="15" t="str">
        <f>VLOOKUP(C3451,销售员!A:D,3,0)</f>
        <v>沪浙</v>
      </c>
      <c r="B3451" s="15">
        <v>822858</v>
      </c>
      <c r="C3451" s="16" t="s">
        <v>604</v>
      </c>
      <c r="D3451" s="17" t="s">
        <v>3612</v>
      </c>
      <c r="E3451" s="17" t="s">
        <v>4165</v>
      </c>
      <c r="F3451" s="16" t="s">
        <v>3613</v>
      </c>
      <c r="G3451" s="16" t="s">
        <v>3614</v>
      </c>
      <c r="H3451" s="16" t="s">
        <v>3615</v>
      </c>
      <c r="I3451" s="16" t="s">
        <v>4161</v>
      </c>
      <c r="J3451" s="40">
        <v>0.13</v>
      </c>
      <c r="K3451" s="16">
        <v>4215.1499999999996</v>
      </c>
      <c r="M3451" s="15" t="s">
        <v>1262</v>
      </c>
      <c r="N3451" s="19">
        <v>45712.458877314799</v>
      </c>
      <c r="P3451" s="20" t="s">
        <v>4256</v>
      </c>
      <c r="Q3451" s="20" t="s">
        <v>4259</v>
      </c>
      <c r="R3451" s="20" t="s">
        <v>4260</v>
      </c>
    </row>
    <row r="3452" spans="1:18" x14ac:dyDescent="0.3">
      <c r="A3452" s="15" t="str">
        <f>VLOOKUP(C3452,销售员!A:D,3,0)</f>
        <v>沪浙</v>
      </c>
      <c r="B3452" s="15">
        <v>822858</v>
      </c>
      <c r="C3452" s="16" t="s">
        <v>604</v>
      </c>
      <c r="D3452" s="17" t="s">
        <v>3612</v>
      </c>
      <c r="E3452" s="17" t="s">
        <v>4165</v>
      </c>
      <c r="F3452" s="16" t="s">
        <v>3613</v>
      </c>
      <c r="G3452" s="16" t="s">
        <v>3614</v>
      </c>
      <c r="H3452" s="16" t="s">
        <v>3615</v>
      </c>
      <c r="I3452" s="16" t="s">
        <v>4160</v>
      </c>
      <c r="J3452" s="40">
        <v>0.13</v>
      </c>
      <c r="K3452" s="16">
        <v>5822.82</v>
      </c>
      <c r="M3452" s="15" t="s">
        <v>1262</v>
      </c>
      <c r="N3452" s="19">
        <v>45712.458877314799</v>
      </c>
      <c r="P3452" s="20" t="s">
        <v>4256</v>
      </c>
      <c r="Q3452" s="20" t="s">
        <v>4259</v>
      </c>
      <c r="R3452" s="20" t="s">
        <v>4260</v>
      </c>
    </row>
    <row r="3453" spans="1:18" x14ac:dyDescent="0.3">
      <c r="A3453" s="15" t="str">
        <f>VLOOKUP(C3453,销售员!A:D,3,0)</f>
        <v>沪浙</v>
      </c>
      <c r="B3453" s="15">
        <v>822861</v>
      </c>
      <c r="C3453" s="16" t="s">
        <v>246</v>
      </c>
      <c r="D3453" s="17" t="s">
        <v>3618</v>
      </c>
      <c r="E3453" s="17" t="s">
        <v>4171</v>
      </c>
      <c r="F3453" s="16" t="s">
        <v>2120</v>
      </c>
      <c r="G3453" s="16" t="s">
        <v>3619</v>
      </c>
      <c r="H3453" s="16" t="s">
        <v>3620</v>
      </c>
      <c r="I3453" s="16" t="s">
        <v>4158</v>
      </c>
      <c r="J3453" s="40">
        <v>0.13</v>
      </c>
      <c r="K3453" s="16">
        <v>1204744.49</v>
      </c>
      <c r="L3453" s="18">
        <v>1323370.23</v>
      </c>
      <c r="M3453" s="15" t="s">
        <v>1262</v>
      </c>
      <c r="N3453" s="19">
        <v>45712.469502314802</v>
      </c>
      <c r="P3453" s="20" t="s">
        <v>4256</v>
      </c>
      <c r="Q3453" s="20" t="s">
        <v>4259</v>
      </c>
      <c r="R3453" s="20" t="s">
        <v>4273</v>
      </c>
    </row>
    <row r="3454" spans="1:18" x14ac:dyDescent="0.3">
      <c r="A3454" s="15" t="str">
        <f>VLOOKUP(C3454,销售员!A:D,3,0)</f>
        <v>沪浙</v>
      </c>
      <c r="B3454" s="15">
        <v>822861</v>
      </c>
      <c r="C3454" s="16" t="s">
        <v>246</v>
      </c>
      <c r="D3454" s="17" t="s">
        <v>3618</v>
      </c>
      <c r="E3454" s="17" t="s">
        <v>4171</v>
      </c>
      <c r="F3454" s="16" t="s">
        <v>2120</v>
      </c>
      <c r="G3454" s="16" t="s">
        <v>3619</v>
      </c>
      <c r="H3454" s="16" t="s">
        <v>3620</v>
      </c>
      <c r="I3454" s="16" t="s">
        <v>4159</v>
      </c>
      <c r="J3454" s="40">
        <v>0.13</v>
      </c>
      <c r="K3454" s="16">
        <v>59668.98</v>
      </c>
      <c r="M3454" s="15" t="s">
        <v>1262</v>
      </c>
      <c r="N3454" s="19">
        <v>45712.469502314802</v>
      </c>
      <c r="P3454" s="20" t="s">
        <v>4256</v>
      </c>
      <c r="Q3454" s="20" t="s">
        <v>4259</v>
      </c>
      <c r="R3454" s="20" t="s">
        <v>4273</v>
      </c>
    </row>
    <row r="3455" spans="1:18" x14ac:dyDescent="0.3">
      <c r="A3455" s="15" t="str">
        <f>VLOOKUP(C3455,销售员!A:D,3,0)</f>
        <v>沪浙</v>
      </c>
      <c r="B3455" s="15">
        <v>822861</v>
      </c>
      <c r="C3455" s="16" t="s">
        <v>246</v>
      </c>
      <c r="D3455" s="17" t="s">
        <v>3618</v>
      </c>
      <c r="E3455" s="17" t="s">
        <v>4171</v>
      </c>
      <c r="F3455" s="16" t="s">
        <v>2120</v>
      </c>
      <c r="G3455" s="16" t="s">
        <v>3619</v>
      </c>
      <c r="H3455" s="16" t="s">
        <v>3620</v>
      </c>
      <c r="I3455" s="16" t="s">
        <v>4161</v>
      </c>
      <c r="J3455" s="40">
        <v>0.13</v>
      </c>
      <c r="K3455" s="16">
        <v>0</v>
      </c>
      <c r="M3455" s="15" t="s">
        <v>1262</v>
      </c>
      <c r="N3455" s="19">
        <v>45712.469502314802</v>
      </c>
      <c r="P3455" s="20" t="s">
        <v>4256</v>
      </c>
      <c r="Q3455" s="20" t="s">
        <v>4259</v>
      </c>
      <c r="R3455" s="20" t="s">
        <v>4273</v>
      </c>
    </row>
    <row r="3456" spans="1:18" x14ac:dyDescent="0.3">
      <c r="A3456" s="15" t="str">
        <f>VLOOKUP(C3456,销售员!A:D,3,0)</f>
        <v>沪浙</v>
      </c>
      <c r="B3456" s="15">
        <v>822861</v>
      </c>
      <c r="C3456" s="16" t="s">
        <v>246</v>
      </c>
      <c r="D3456" s="17" t="s">
        <v>3618</v>
      </c>
      <c r="E3456" s="17" t="s">
        <v>4171</v>
      </c>
      <c r="F3456" s="16" t="s">
        <v>2120</v>
      </c>
      <c r="G3456" s="16" t="s">
        <v>3619</v>
      </c>
      <c r="H3456" s="16" t="s">
        <v>3620</v>
      </c>
      <c r="I3456" s="16" t="s">
        <v>4160</v>
      </c>
      <c r="J3456" s="40">
        <v>0.13</v>
      </c>
      <c r="K3456" s="16">
        <v>19254.47</v>
      </c>
      <c r="M3456" s="15" t="s">
        <v>1262</v>
      </c>
      <c r="N3456" s="19">
        <v>45712.469502314802</v>
      </c>
      <c r="P3456" s="20" t="s">
        <v>4256</v>
      </c>
      <c r="Q3456" s="20" t="s">
        <v>4259</v>
      </c>
      <c r="R3456" s="20" t="s">
        <v>4273</v>
      </c>
    </row>
    <row r="3457" spans="1:18" x14ac:dyDescent="0.3">
      <c r="A3457" s="15" t="str">
        <f>VLOOKUP(C3457,销售员!A:D,3,0)</f>
        <v>福建</v>
      </c>
      <c r="B3457" s="15">
        <v>822856</v>
      </c>
      <c r="C3457" s="16" t="s">
        <v>822</v>
      </c>
      <c r="D3457" s="17" t="s">
        <v>3276</v>
      </c>
      <c r="E3457" s="17" t="s">
        <v>4165</v>
      </c>
      <c r="F3457" s="16" t="s">
        <v>824</v>
      </c>
      <c r="G3457" s="16" t="s">
        <v>3277</v>
      </c>
      <c r="H3457" s="16" t="s">
        <v>3278</v>
      </c>
      <c r="I3457" s="16" t="s">
        <v>4158</v>
      </c>
      <c r="J3457" s="40">
        <v>0.13</v>
      </c>
      <c r="K3457" s="16">
        <v>1322880.1200000001</v>
      </c>
      <c r="L3457" s="18">
        <v>1929061.53</v>
      </c>
      <c r="M3457" s="15" t="s">
        <v>94</v>
      </c>
      <c r="N3457" s="19">
        <v>45712.487500000003</v>
      </c>
      <c r="P3457" s="20" t="s">
        <v>4256</v>
      </c>
      <c r="Q3457" s="20" t="s">
        <v>4268</v>
      </c>
      <c r="R3457" s="20" t="s">
        <v>4268</v>
      </c>
    </row>
    <row r="3458" spans="1:18" x14ac:dyDescent="0.3">
      <c r="A3458" s="15" t="str">
        <f>VLOOKUP(C3458,销售员!A:D,3,0)</f>
        <v>福建</v>
      </c>
      <c r="B3458" s="15">
        <v>822856</v>
      </c>
      <c r="C3458" s="16" t="s">
        <v>822</v>
      </c>
      <c r="D3458" s="17" t="s">
        <v>3276</v>
      </c>
      <c r="E3458" s="17" t="s">
        <v>4165</v>
      </c>
      <c r="F3458" s="16" t="s">
        <v>824</v>
      </c>
      <c r="G3458" s="16" t="s">
        <v>3277</v>
      </c>
      <c r="H3458" s="16" t="s">
        <v>3278</v>
      </c>
      <c r="I3458" s="16" t="s">
        <v>4159</v>
      </c>
      <c r="J3458" s="40">
        <v>0.13</v>
      </c>
      <c r="K3458" s="16">
        <v>474909.55</v>
      </c>
      <c r="M3458" s="15" t="s">
        <v>94</v>
      </c>
      <c r="N3458" s="19">
        <v>45712.487500000003</v>
      </c>
      <c r="P3458" s="20" t="s">
        <v>4256</v>
      </c>
      <c r="Q3458" s="20" t="s">
        <v>4268</v>
      </c>
      <c r="R3458" s="20" t="s">
        <v>4268</v>
      </c>
    </row>
    <row r="3459" spans="1:18" x14ac:dyDescent="0.3">
      <c r="A3459" s="15" t="str">
        <f>VLOOKUP(C3459,销售员!A:D,3,0)</f>
        <v>福建</v>
      </c>
      <c r="B3459" s="15">
        <v>822856</v>
      </c>
      <c r="C3459" s="16" t="s">
        <v>822</v>
      </c>
      <c r="D3459" s="17" t="s">
        <v>3276</v>
      </c>
      <c r="E3459" s="17" t="s">
        <v>4165</v>
      </c>
      <c r="F3459" s="16" t="s">
        <v>824</v>
      </c>
      <c r="G3459" s="16" t="s">
        <v>3277</v>
      </c>
      <c r="H3459" s="16" t="s">
        <v>3278</v>
      </c>
      <c r="I3459" s="16" t="s">
        <v>4161</v>
      </c>
      <c r="J3459" s="40">
        <v>0.13</v>
      </c>
      <c r="K3459" s="16">
        <v>17086.560000000001</v>
      </c>
      <c r="M3459" s="15" t="s">
        <v>94</v>
      </c>
      <c r="N3459" s="19">
        <v>45712.487500000003</v>
      </c>
      <c r="P3459" s="20" t="s">
        <v>4256</v>
      </c>
      <c r="Q3459" s="20" t="s">
        <v>4268</v>
      </c>
      <c r="R3459" s="20" t="s">
        <v>4268</v>
      </c>
    </row>
    <row r="3460" spans="1:18" x14ac:dyDescent="0.3">
      <c r="A3460" s="15" t="str">
        <f>VLOOKUP(C3460,销售员!A:D,3,0)</f>
        <v>福建</v>
      </c>
      <c r="B3460" s="15">
        <v>822856</v>
      </c>
      <c r="C3460" s="16" t="s">
        <v>822</v>
      </c>
      <c r="D3460" s="17" t="s">
        <v>3276</v>
      </c>
      <c r="E3460" s="17" t="s">
        <v>4165</v>
      </c>
      <c r="F3460" s="16" t="s">
        <v>824</v>
      </c>
      <c r="G3460" s="16" t="s">
        <v>3277</v>
      </c>
      <c r="H3460" s="16" t="s">
        <v>3278</v>
      </c>
      <c r="I3460" s="16" t="s">
        <v>4160</v>
      </c>
      <c r="J3460" s="40">
        <v>0.13</v>
      </c>
      <c r="K3460" s="16">
        <v>27377.53</v>
      </c>
      <c r="M3460" s="15" t="s">
        <v>94</v>
      </c>
      <c r="N3460" s="19">
        <v>45712.487500000003</v>
      </c>
      <c r="P3460" s="20" t="s">
        <v>4256</v>
      </c>
      <c r="Q3460" s="20" t="s">
        <v>4268</v>
      </c>
      <c r="R3460" s="20" t="s">
        <v>4268</v>
      </c>
    </row>
    <row r="3461" spans="1:18" x14ac:dyDescent="0.3">
      <c r="A3461" s="15" t="str">
        <f>VLOOKUP(C3461,销售员!A:D,3,0)</f>
        <v>云贵川渝</v>
      </c>
      <c r="B3461" s="15">
        <v>822591</v>
      </c>
      <c r="C3461" s="16" t="s">
        <v>963</v>
      </c>
      <c r="D3461" s="17" t="s">
        <v>3623</v>
      </c>
      <c r="E3461" s="17" t="s">
        <v>4165</v>
      </c>
      <c r="F3461" s="16" t="s">
        <v>3624</v>
      </c>
      <c r="G3461" s="16" t="s">
        <v>3625</v>
      </c>
      <c r="H3461" s="16" t="s">
        <v>3626</v>
      </c>
      <c r="I3461" s="16" t="s">
        <v>4158</v>
      </c>
      <c r="J3461" s="40">
        <v>0.13</v>
      </c>
      <c r="K3461" s="16">
        <v>39525.300000000003</v>
      </c>
      <c r="L3461" s="18">
        <v>46307.519999999997</v>
      </c>
      <c r="M3461" s="15" t="s">
        <v>54</v>
      </c>
      <c r="N3461" s="19">
        <v>45712.490011574097</v>
      </c>
      <c r="P3461" s="20" t="s">
        <v>4256</v>
      </c>
      <c r="Q3461" s="20" t="s">
        <v>4257</v>
      </c>
      <c r="R3461" s="20" t="s">
        <v>4276</v>
      </c>
    </row>
    <row r="3462" spans="1:18" x14ac:dyDescent="0.3">
      <c r="A3462" s="15" t="str">
        <f>VLOOKUP(C3462,销售员!A:D,3,0)</f>
        <v>云贵川渝</v>
      </c>
      <c r="B3462" s="15">
        <v>822591</v>
      </c>
      <c r="C3462" s="16" t="s">
        <v>963</v>
      </c>
      <c r="D3462" s="17" t="s">
        <v>3623</v>
      </c>
      <c r="E3462" s="17" t="s">
        <v>4165</v>
      </c>
      <c r="F3462" s="16" t="s">
        <v>3624</v>
      </c>
      <c r="G3462" s="16" t="s">
        <v>3625</v>
      </c>
      <c r="H3462" s="16" t="s">
        <v>3626</v>
      </c>
      <c r="I3462" s="16" t="s">
        <v>4159</v>
      </c>
      <c r="J3462" s="40">
        <v>0.13</v>
      </c>
      <c r="K3462" s="16">
        <v>3514.44</v>
      </c>
      <c r="M3462" s="15" t="s">
        <v>54</v>
      </c>
      <c r="N3462" s="19">
        <v>45712.490011574097</v>
      </c>
      <c r="P3462" s="20" t="s">
        <v>4256</v>
      </c>
      <c r="Q3462" s="20" t="s">
        <v>4257</v>
      </c>
      <c r="R3462" s="20" t="s">
        <v>4276</v>
      </c>
    </row>
    <row r="3463" spans="1:18" x14ac:dyDescent="0.3">
      <c r="A3463" s="15" t="str">
        <f>VLOOKUP(C3463,销售员!A:D,3,0)</f>
        <v>云贵川渝</v>
      </c>
      <c r="B3463" s="15">
        <v>822591</v>
      </c>
      <c r="C3463" s="16" t="s">
        <v>963</v>
      </c>
      <c r="D3463" s="17" t="s">
        <v>3623</v>
      </c>
      <c r="E3463" s="17" t="s">
        <v>4165</v>
      </c>
      <c r="F3463" s="16" t="s">
        <v>3624</v>
      </c>
      <c r="G3463" s="16" t="s">
        <v>3625</v>
      </c>
      <c r="H3463" s="16" t="s">
        <v>3626</v>
      </c>
      <c r="I3463" s="16" t="s">
        <v>4161</v>
      </c>
      <c r="J3463" s="40">
        <v>0.13</v>
      </c>
      <c r="K3463" s="16">
        <v>528.52</v>
      </c>
      <c r="M3463" s="15" t="s">
        <v>54</v>
      </c>
      <c r="N3463" s="19">
        <v>45712.490011574097</v>
      </c>
      <c r="P3463" s="20" t="s">
        <v>4256</v>
      </c>
      <c r="Q3463" s="20" t="s">
        <v>4257</v>
      </c>
      <c r="R3463" s="20" t="s">
        <v>4276</v>
      </c>
    </row>
    <row r="3464" spans="1:18" x14ac:dyDescent="0.3">
      <c r="A3464" s="15" t="str">
        <f>VLOOKUP(C3464,销售员!A:D,3,0)</f>
        <v>云贵川渝</v>
      </c>
      <c r="B3464" s="15">
        <v>822591</v>
      </c>
      <c r="C3464" s="16" t="s">
        <v>963</v>
      </c>
      <c r="D3464" s="17" t="s">
        <v>3623</v>
      </c>
      <c r="E3464" s="17" t="s">
        <v>4165</v>
      </c>
      <c r="F3464" s="16" t="s">
        <v>3624</v>
      </c>
      <c r="G3464" s="16" t="s">
        <v>3625</v>
      </c>
      <c r="H3464" s="16" t="s">
        <v>3626</v>
      </c>
      <c r="I3464" s="16" t="s">
        <v>4160</v>
      </c>
      <c r="J3464" s="40">
        <v>0.13</v>
      </c>
      <c r="K3464" s="16">
        <v>655.43</v>
      </c>
      <c r="M3464" s="15" t="s">
        <v>54</v>
      </c>
      <c r="N3464" s="19">
        <v>45712.490011574097</v>
      </c>
      <c r="P3464" s="20" t="s">
        <v>4256</v>
      </c>
      <c r="Q3464" s="20" t="s">
        <v>4257</v>
      </c>
      <c r="R3464" s="20" t="s">
        <v>4276</v>
      </c>
    </row>
    <row r="3465" spans="1:18" x14ac:dyDescent="0.3">
      <c r="A3465" s="15" t="str">
        <f>VLOOKUP(C3465,销售员!A:D,3,0)</f>
        <v>福建</v>
      </c>
      <c r="B3465" s="15">
        <v>822763</v>
      </c>
      <c r="C3465" s="16" t="s">
        <v>676</v>
      </c>
      <c r="D3465" s="17" t="s">
        <v>3628</v>
      </c>
      <c r="E3465" s="17" t="s">
        <v>4165</v>
      </c>
      <c r="F3465" s="16" t="s">
        <v>3629</v>
      </c>
      <c r="G3465" s="16" t="s">
        <v>3630</v>
      </c>
      <c r="H3465" s="16" t="s">
        <v>3631</v>
      </c>
      <c r="I3465" s="16" t="s">
        <v>4158</v>
      </c>
      <c r="J3465" s="40">
        <v>0.13</v>
      </c>
      <c r="K3465" s="16">
        <v>652928.54</v>
      </c>
      <c r="L3465" s="18">
        <v>751130.81</v>
      </c>
      <c r="M3465" s="15" t="s">
        <v>94</v>
      </c>
      <c r="N3465" s="19">
        <v>45712.549479166701</v>
      </c>
      <c r="P3465" s="20" t="s">
        <v>4256</v>
      </c>
      <c r="Q3465" s="20" t="s">
        <v>4268</v>
      </c>
      <c r="R3465" s="20" t="s">
        <v>4268</v>
      </c>
    </row>
    <row r="3466" spans="1:18" x14ac:dyDescent="0.3">
      <c r="A3466" s="15" t="str">
        <f>VLOOKUP(C3466,销售员!A:D,3,0)</f>
        <v>福建</v>
      </c>
      <c r="B3466" s="15">
        <v>822763</v>
      </c>
      <c r="C3466" s="16" t="s">
        <v>676</v>
      </c>
      <c r="D3466" s="17" t="s">
        <v>3628</v>
      </c>
      <c r="E3466" s="17" t="s">
        <v>4165</v>
      </c>
      <c r="F3466" s="16" t="s">
        <v>3629</v>
      </c>
      <c r="G3466" s="16" t="s">
        <v>3630</v>
      </c>
      <c r="H3466" s="16" t="s">
        <v>3631</v>
      </c>
      <c r="I3466" s="16" t="s">
        <v>4159</v>
      </c>
      <c r="J3466" s="40">
        <v>0.13</v>
      </c>
      <c r="K3466" s="16">
        <v>47749.87</v>
      </c>
      <c r="M3466" s="15" t="s">
        <v>94</v>
      </c>
      <c r="N3466" s="19">
        <v>45712.549479166701</v>
      </c>
      <c r="P3466" s="20" t="s">
        <v>4256</v>
      </c>
      <c r="Q3466" s="20" t="s">
        <v>4268</v>
      </c>
      <c r="R3466" s="20" t="s">
        <v>4268</v>
      </c>
    </row>
    <row r="3467" spans="1:18" x14ac:dyDescent="0.3">
      <c r="A3467" s="15" t="str">
        <f>VLOOKUP(C3467,销售员!A:D,3,0)</f>
        <v>福建</v>
      </c>
      <c r="B3467" s="15">
        <v>822763</v>
      </c>
      <c r="C3467" s="16" t="s">
        <v>676</v>
      </c>
      <c r="D3467" s="17" t="s">
        <v>3628</v>
      </c>
      <c r="E3467" s="17" t="s">
        <v>4165</v>
      </c>
      <c r="F3467" s="16" t="s">
        <v>3629</v>
      </c>
      <c r="G3467" s="16" t="s">
        <v>3630</v>
      </c>
      <c r="H3467" s="16" t="s">
        <v>3631</v>
      </c>
      <c r="I3467" s="16" t="s">
        <v>4161</v>
      </c>
      <c r="J3467" s="40">
        <v>0.13</v>
      </c>
      <c r="K3467" s="16">
        <v>7656.6</v>
      </c>
      <c r="M3467" s="15" t="s">
        <v>94</v>
      </c>
      <c r="N3467" s="19">
        <v>45712.549479166701</v>
      </c>
      <c r="P3467" s="20" t="s">
        <v>4256</v>
      </c>
      <c r="Q3467" s="20" t="s">
        <v>4268</v>
      </c>
      <c r="R3467" s="20" t="s">
        <v>4268</v>
      </c>
    </row>
    <row r="3468" spans="1:18" x14ac:dyDescent="0.3">
      <c r="A3468" s="15" t="str">
        <f>VLOOKUP(C3468,销售员!A:D,3,0)</f>
        <v>福建</v>
      </c>
      <c r="B3468" s="15">
        <v>822763</v>
      </c>
      <c r="C3468" s="16" t="s">
        <v>676</v>
      </c>
      <c r="D3468" s="17" t="s">
        <v>3628</v>
      </c>
      <c r="E3468" s="17" t="s">
        <v>4165</v>
      </c>
      <c r="F3468" s="16" t="s">
        <v>3629</v>
      </c>
      <c r="G3468" s="16" t="s">
        <v>3630</v>
      </c>
      <c r="H3468" s="16" t="s">
        <v>3631</v>
      </c>
      <c r="I3468" s="16" t="s">
        <v>4160</v>
      </c>
      <c r="J3468" s="40">
        <v>0.13</v>
      </c>
      <c r="K3468" s="16">
        <v>10671.5</v>
      </c>
      <c r="M3468" s="15" t="s">
        <v>94</v>
      </c>
      <c r="N3468" s="19">
        <v>45712.549479166701</v>
      </c>
      <c r="P3468" s="20" t="s">
        <v>4256</v>
      </c>
      <c r="Q3468" s="20" t="s">
        <v>4268</v>
      </c>
      <c r="R3468" s="20" t="s">
        <v>4268</v>
      </c>
    </row>
    <row r="3469" spans="1:18" x14ac:dyDescent="0.3">
      <c r="A3469" s="15" t="str">
        <f>VLOOKUP(C3469,销售员!A:D,3,0)</f>
        <v>沪浙</v>
      </c>
      <c r="B3469" s="15">
        <v>822834</v>
      </c>
      <c r="C3469" s="16" t="s">
        <v>908</v>
      </c>
      <c r="D3469" s="17" t="s">
        <v>3582</v>
      </c>
      <c r="E3469" s="17" t="s">
        <v>4165</v>
      </c>
      <c r="F3469" s="16" t="s">
        <v>3573</v>
      </c>
      <c r="G3469" s="16" t="s">
        <v>3583</v>
      </c>
      <c r="H3469" s="16" t="s">
        <v>3584</v>
      </c>
      <c r="I3469" s="16" t="s">
        <v>4158</v>
      </c>
      <c r="J3469" s="40">
        <v>0.13</v>
      </c>
      <c r="K3469" s="16">
        <v>2008652.1</v>
      </c>
      <c r="L3469" s="18">
        <v>2404800</v>
      </c>
      <c r="M3469" s="15" t="s">
        <v>1262</v>
      </c>
      <c r="N3469" s="19">
        <v>45712.576388888898</v>
      </c>
      <c r="P3469" s="20" t="s">
        <v>4256</v>
      </c>
      <c r="Q3469" s="20" t="s">
        <v>4259</v>
      </c>
      <c r="R3469" s="20" t="s">
        <v>4260</v>
      </c>
    </row>
    <row r="3470" spans="1:18" x14ac:dyDescent="0.3">
      <c r="A3470" s="15" t="str">
        <f>VLOOKUP(C3470,销售员!A:D,3,0)</f>
        <v>沪浙</v>
      </c>
      <c r="B3470" s="15">
        <v>822834</v>
      </c>
      <c r="C3470" s="16" t="s">
        <v>908</v>
      </c>
      <c r="D3470" s="17" t="s">
        <v>3582</v>
      </c>
      <c r="E3470" s="17" t="s">
        <v>4165</v>
      </c>
      <c r="F3470" s="16" t="s">
        <v>3573</v>
      </c>
      <c r="G3470" s="16" t="s">
        <v>3583</v>
      </c>
      <c r="H3470" s="16" t="s">
        <v>3584</v>
      </c>
      <c r="I3470" s="16" t="s">
        <v>4159</v>
      </c>
      <c r="J3470" s="40">
        <v>0.13</v>
      </c>
      <c r="K3470" s="16">
        <v>262557.65999999997</v>
      </c>
      <c r="M3470" s="15" t="s">
        <v>1262</v>
      </c>
      <c r="N3470" s="19">
        <v>45712.576388888898</v>
      </c>
      <c r="P3470" s="20" t="s">
        <v>4256</v>
      </c>
      <c r="Q3470" s="20" t="s">
        <v>4259</v>
      </c>
      <c r="R3470" s="20" t="s">
        <v>4260</v>
      </c>
    </row>
    <row r="3471" spans="1:18" x14ac:dyDescent="0.3">
      <c r="A3471" s="15" t="str">
        <f>VLOOKUP(C3471,销售员!A:D,3,0)</f>
        <v>沪浙</v>
      </c>
      <c r="B3471" s="15">
        <v>822834</v>
      </c>
      <c r="C3471" s="16" t="s">
        <v>908</v>
      </c>
      <c r="D3471" s="17" t="s">
        <v>3582</v>
      </c>
      <c r="E3471" s="17" t="s">
        <v>4165</v>
      </c>
      <c r="F3471" s="16" t="s">
        <v>3573</v>
      </c>
      <c r="G3471" s="16" t="s">
        <v>3583</v>
      </c>
      <c r="H3471" s="16" t="s">
        <v>3584</v>
      </c>
      <c r="I3471" s="16" t="s">
        <v>4161</v>
      </c>
      <c r="J3471" s="40">
        <v>0.13</v>
      </c>
      <c r="K3471" s="16">
        <v>26859.3</v>
      </c>
      <c r="M3471" s="15" t="s">
        <v>1262</v>
      </c>
      <c r="N3471" s="19">
        <v>45712.576388888898</v>
      </c>
      <c r="P3471" s="20" t="s">
        <v>4256</v>
      </c>
      <c r="Q3471" s="20" t="s">
        <v>4259</v>
      </c>
      <c r="R3471" s="20" t="s">
        <v>4260</v>
      </c>
    </row>
    <row r="3472" spans="1:18" x14ac:dyDescent="0.3">
      <c r="A3472" s="15" t="str">
        <f>VLOOKUP(C3472,销售员!A:D,3,0)</f>
        <v>沪浙</v>
      </c>
      <c r="B3472" s="15">
        <v>822834</v>
      </c>
      <c r="C3472" s="16" t="s">
        <v>908</v>
      </c>
      <c r="D3472" s="17" t="s">
        <v>3582</v>
      </c>
      <c r="E3472" s="17" t="s">
        <v>4165</v>
      </c>
      <c r="F3472" s="16" t="s">
        <v>3573</v>
      </c>
      <c r="G3472" s="16" t="s">
        <v>3583</v>
      </c>
      <c r="H3472" s="16" t="s">
        <v>3584</v>
      </c>
      <c r="I3472" s="16" t="s">
        <v>4160</v>
      </c>
      <c r="J3472" s="40">
        <v>0.13</v>
      </c>
      <c r="K3472" s="16">
        <v>34586.94</v>
      </c>
      <c r="M3472" s="15" t="s">
        <v>1262</v>
      </c>
      <c r="N3472" s="19">
        <v>45712.576388888898</v>
      </c>
      <c r="P3472" s="20" t="s">
        <v>4256</v>
      </c>
      <c r="Q3472" s="20" t="s">
        <v>4259</v>
      </c>
      <c r="R3472" s="20" t="s">
        <v>4260</v>
      </c>
    </row>
    <row r="3473" spans="1:18" x14ac:dyDescent="0.3">
      <c r="A3473" s="15" t="str">
        <f>VLOOKUP(C3473,销售员!A:D,3,0)</f>
        <v>鄂赣</v>
      </c>
      <c r="B3473" s="15">
        <v>822855</v>
      </c>
      <c r="C3473" s="16" t="s">
        <v>670</v>
      </c>
      <c r="D3473" s="17" t="s">
        <v>3635</v>
      </c>
      <c r="E3473" s="17" t="s">
        <v>4165</v>
      </c>
      <c r="F3473" s="16" t="s">
        <v>1390</v>
      </c>
      <c r="G3473" s="16" t="s">
        <v>3636</v>
      </c>
      <c r="H3473" s="16" t="s">
        <v>3637</v>
      </c>
      <c r="I3473" s="16" t="s">
        <v>4166</v>
      </c>
      <c r="J3473" s="40">
        <v>0.13</v>
      </c>
      <c r="K3473" s="16">
        <v>107167.15</v>
      </c>
      <c r="L3473" s="18">
        <v>116997.51</v>
      </c>
      <c r="M3473" s="15" t="s">
        <v>1262</v>
      </c>
      <c r="N3473" s="19">
        <v>45712.590127314797</v>
      </c>
      <c r="P3473" s="20" t="s">
        <v>4256</v>
      </c>
      <c r="Q3473" s="20" t="s">
        <v>4246</v>
      </c>
      <c r="R3473" s="20" t="s">
        <v>4265</v>
      </c>
    </row>
    <row r="3474" spans="1:18" x14ac:dyDescent="0.3">
      <c r="A3474" s="15" t="str">
        <f>VLOOKUP(C3474,销售员!A:D,3,0)</f>
        <v>鄂赣</v>
      </c>
      <c r="B3474" s="15">
        <v>822855</v>
      </c>
      <c r="C3474" s="16" t="s">
        <v>670</v>
      </c>
      <c r="D3474" s="17" t="s">
        <v>3635</v>
      </c>
      <c r="E3474" s="17" t="s">
        <v>4165</v>
      </c>
      <c r="F3474" s="16" t="s">
        <v>1390</v>
      </c>
      <c r="G3474" s="16" t="s">
        <v>3636</v>
      </c>
      <c r="H3474" s="16" t="s">
        <v>3637</v>
      </c>
      <c r="I3474" s="16" t="s">
        <v>4167</v>
      </c>
      <c r="J3474" s="40">
        <v>0.13</v>
      </c>
      <c r="K3474" s="16">
        <v>1793.08</v>
      </c>
      <c r="M3474" s="15" t="s">
        <v>1262</v>
      </c>
      <c r="N3474" s="19">
        <v>45712.590127314797</v>
      </c>
      <c r="P3474" s="20" t="s">
        <v>4256</v>
      </c>
      <c r="Q3474" s="20" t="s">
        <v>4246</v>
      </c>
      <c r="R3474" s="20" t="s">
        <v>4265</v>
      </c>
    </row>
    <row r="3475" spans="1:18" x14ac:dyDescent="0.3">
      <c r="A3475" s="15" t="str">
        <f>VLOOKUP(C3475,销售员!A:D,3,0)</f>
        <v>鄂赣</v>
      </c>
      <c r="B3475" s="15">
        <v>822855</v>
      </c>
      <c r="C3475" s="16" t="s">
        <v>670</v>
      </c>
      <c r="D3475" s="17" t="s">
        <v>3635</v>
      </c>
      <c r="E3475" s="17" t="s">
        <v>4165</v>
      </c>
      <c r="F3475" s="16" t="s">
        <v>1390</v>
      </c>
      <c r="G3475" s="16" t="s">
        <v>3636</v>
      </c>
      <c r="H3475" s="16" t="s">
        <v>3637</v>
      </c>
      <c r="I3475" s="16" t="s">
        <v>4161</v>
      </c>
      <c r="J3475" s="40">
        <v>0.13</v>
      </c>
      <c r="K3475" s="16">
        <v>1393.1729499999999</v>
      </c>
      <c r="M3475" s="15" t="s">
        <v>1262</v>
      </c>
      <c r="N3475" s="19">
        <v>45712.590127314797</v>
      </c>
      <c r="P3475" s="20" t="s">
        <v>4256</v>
      </c>
      <c r="Q3475" s="20" t="s">
        <v>4246</v>
      </c>
      <c r="R3475" s="20" t="s">
        <v>4265</v>
      </c>
    </row>
    <row r="3476" spans="1:18" x14ac:dyDescent="0.3">
      <c r="A3476" s="15" t="str">
        <f>VLOOKUP(C3476,销售员!A:D,3,0)</f>
        <v>鄂赣</v>
      </c>
      <c r="B3476" s="15">
        <v>822855</v>
      </c>
      <c r="C3476" s="16" t="s">
        <v>670</v>
      </c>
      <c r="D3476" s="17" t="s">
        <v>3635</v>
      </c>
      <c r="E3476" s="17" t="s">
        <v>4165</v>
      </c>
      <c r="F3476" s="16" t="s">
        <v>1390</v>
      </c>
      <c r="G3476" s="16" t="s">
        <v>3636</v>
      </c>
      <c r="H3476" s="16" t="s">
        <v>3637</v>
      </c>
      <c r="I3476" s="16" t="s">
        <v>4160</v>
      </c>
      <c r="J3476" s="40">
        <v>0.13</v>
      </c>
      <c r="K3476" s="16">
        <v>1634.40345</v>
      </c>
      <c r="M3476" s="15" t="s">
        <v>1262</v>
      </c>
      <c r="N3476" s="19">
        <v>45712.590127314797</v>
      </c>
      <c r="P3476" s="20" t="s">
        <v>4256</v>
      </c>
      <c r="Q3476" s="20" t="s">
        <v>4246</v>
      </c>
      <c r="R3476" s="20" t="s">
        <v>4265</v>
      </c>
    </row>
    <row r="3477" spans="1:18" x14ac:dyDescent="0.3">
      <c r="A3477" s="15" t="str">
        <f>VLOOKUP(C3477,销售员!A:D,3,0)</f>
        <v>福建</v>
      </c>
      <c r="B3477" s="15">
        <v>822892</v>
      </c>
      <c r="C3477" s="16" t="s">
        <v>822</v>
      </c>
      <c r="D3477" s="17" t="s">
        <v>2636</v>
      </c>
      <c r="E3477" s="17" t="s">
        <v>4165</v>
      </c>
      <c r="F3477" s="16" t="s">
        <v>756</v>
      </c>
      <c r="G3477" s="16" t="s">
        <v>2637</v>
      </c>
      <c r="H3477" s="16" t="s">
        <v>2638</v>
      </c>
      <c r="I3477" s="16" t="s">
        <v>4158</v>
      </c>
      <c r="J3477" s="40">
        <v>0.13</v>
      </c>
      <c r="K3477" s="16">
        <v>2732905</v>
      </c>
      <c r="L3477" s="18">
        <v>3166458.9</v>
      </c>
      <c r="M3477" s="15" t="s">
        <v>94</v>
      </c>
      <c r="N3477" s="19">
        <v>45712.590706018498</v>
      </c>
      <c r="P3477" s="20" t="s">
        <v>4256</v>
      </c>
      <c r="Q3477" s="20" t="s">
        <v>4268</v>
      </c>
      <c r="R3477" s="20" t="s">
        <v>4268</v>
      </c>
    </row>
    <row r="3478" spans="1:18" x14ac:dyDescent="0.3">
      <c r="A3478" s="15" t="str">
        <f>VLOOKUP(C3478,销售员!A:D,3,0)</f>
        <v>福建</v>
      </c>
      <c r="B3478" s="15">
        <v>822892</v>
      </c>
      <c r="C3478" s="16" t="s">
        <v>822</v>
      </c>
      <c r="D3478" s="17" t="s">
        <v>2636</v>
      </c>
      <c r="E3478" s="17" t="s">
        <v>4165</v>
      </c>
      <c r="F3478" s="16" t="s">
        <v>756</v>
      </c>
      <c r="G3478" s="16" t="s">
        <v>2637</v>
      </c>
      <c r="H3478" s="16" t="s">
        <v>2638</v>
      </c>
      <c r="I3478" s="16" t="s">
        <v>4159</v>
      </c>
      <c r="J3478" s="40">
        <v>0.13</v>
      </c>
      <c r="K3478" s="16">
        <v>210318.24</v>
      </c>
      <c r="M3478" s="15" t="s">
        <v>94</v>
      </c>
      <c r="N3478" s="19">
        <v>45712.590706018498</v>
      </c>
      <c r="P3478" s="20" t="s">
        <v>4256</v>
      </c>
      <c r="Q3478" s="20" t="s">
        <v>4268</v>
      </c>
      <c r="R3478" s="20" t="s">
        <v>4268</v>
      </c>
    </row>
    <row r="3479" spans="1:18" x14ac:dyDescent="0.3">
      <c r="A3479" s="15" t="str">
        <f>VLOOKUP(C3479,销售员!A:D,3,0)</f>
        <v>福建</v>
      </c>
      <c r="B3479" s="15">
        <v>822892</v>
      </c>
      <c r="C3479" s="16" t="s">
        <v>822</v>
      </c>
      <c r="D3479" s="17" t="s">
        <v>2636</v>
      </c>
      <c r="E3479" s="17" t="s">
        <v>4165</v>
      </c>
      <c r="F3479" s="16" t="s">
        <v>756</v>
      </c>
      <c r="G3479" s="16" t="s">
        <v>2637</v>
      </c>
      <c r="H3479" s="16" t="s">
        <v>2638</v>
      </c>
      <c r="I3479" s="16" t="s">
        <v>4161</v>
      </c>
      <c r="J3479" s="40">
        <v>0.13</v>
      </c>
      <c r="K3479" s="16">
        <v>35919.050000000003</v>
      </c>
      <c r="M3479" s="15" t="s">
        <v>94</v>
      </c>
      <c r="N3479" s="19">
        <v>45712.590706018498</v>
      </c>
      <c r="P3479" s="20" t="s">
        <v>4256</v>
      </c>
      <c r="Q3479" s="20" t="s">
        <v>4268</v>
      </c>
      <c r="R3479" s="20" t="s">
        <v>4268</v>
      </c>
    </row>
    <row r="3480" spans="1:18" x14ac:dyDescent="0.3">
      <c r="A3480" s="15" t="str">
        <f>VLOOKUP(C3480,销售员!A:D,3,0)</f>
        <v>福建</v>
      </c>
      <c r="B3480" s="15">
        <v>822892</v>
      </c>
      <c r="C3480" s="16" t="s">
        <v>822</v>
      </c>
      <c r="D3480" s="17" t="s">
        <v>2636</v>
      </c>
      <c r="E3480" s="17" t="s">
        <v>4165</v>
      </c>
      <c r="F3480" s="16" t="s">
        <v>756</v>
      </c>
      <c r="G3480" s="16" t="s">
        <v>2637</v>
      </c>
      <c r="H3480" s="16" t="s">
        <v>2638</v>
      </c>
      <c r="I3480" s="16" t="s">
        <v>4160</v>
      </c>
      <c r="J3480" s="40">
        <v>0.13</v>
      </c>
      <c r="K3480" s="16">
        <v>44821.24</v>
      </c>
      <c r="M3480" s="15" t="s">
        <v>94</v>
      </c>
      <c r="N3480" s="19">
        <v>45712.590706018498</v>
      </c>
      <c r="P3480" s="20" t="s">
        <v>4256</v>
      </c>
      <c r="Q3480" s="20" t="s">
        <v>4268</v>
      </c>
      <c r="R3480" s="20" t="s">
        <v>4268</v>
      </c>
    </row>
    <row r="3481" spans="1:18" x14ac:dyDescent="0.3">
      <c r="A3481" s="15" t="str">
        <f>VLOOKUP(C3481,销售员!A:D,3,0)</f>
        <v>晋蒙宁</v>
      </c>
      <c r="B3481" s="15">
        <v>822833</v>
      </c>
      <c r="C3481" s="16" t="s">
        <v>542</v>
      </c>
      <c r="D3481" s="17" t="s">
        <v>3398</v>
      </c>
      <c r="E3481" s="17" t="s">
        <v>4165</v>
      </c>
      <c r="F3481" s="16" t="s">
        <v>2179</v>
      </c>
      <c r="G3481" s="16" t="s">
        <v>3399</v>
      </c>
      <c r="H3481" s="16" t="s">
        <v>3400</v>
      </c>
      <c r="I3481" s="16" t="s">
        <v>4158</v>
      </c>
      <c r="J3481" s="40">
        <v>0.13</v>
      </c>
      <c r="K3481" s="16">
        <v>259076.14</v>
      </c>
      <c r="L3481" s="18">
        <v>289687.65999999997</v>
      </c>
      <c r="M3481" s="15" t="s">
        <v>127</v>
      </c>
      <c r="N3481" s="19">
        <v>45712.593043981498</v>
      </c>
      <c r="P3481" s="20" t="s">
        <v>4261</v>
      </c>
      <c r="Q3481" s="20" t="s">
        <v>4266</v>
      </c>
      <c r="R3481" s="20" t="s">
        <v>4296</v>
      </c>
    </row>
    <row r="3482" spans="1:18" x14ac:dyDescent="0.3">
      <c r="A3482" s="15" t="str">
        <f>VLOOKUP(C3482,销售员!A:D,3,0)</f>
        <v>晋蒙宁</v>
      </c>
      <c r="B3482" s="15">
        <v>822833</v>
      </c>
      <c r="C3482" s="16" t="s">
        <v>542</v>
      </c>
      <c r="D3482" s="17" t="s">
        <v>3398</v>
      </c>
      <c r="E3482" s="17" t="s">
        <v>4165</v>
      </c>
      <c r="F3482" s="16" t="s">
        <v>2179</v>
      </c>
      <c r="G3482" s="16" t="s">
        <v>3399</v>
      </c>
      <c r="H3482" s="16" t="s">
        <v>3400</v>
      </c>
      <c r="I3482" s="16" t="s">
        <v>4159</v>
      </c>
      <c r="J3482" s="40">
        <v>0.13</v>
      </c>
      <c r="K3482" s="16">
        <v>11469.42</v>
      </c>
      <c r="M3482" s="15" t="s">
        <v>127</v>
      </c>
      <c r="N3482" s="19">
        <v>45712.593043981498</v>
      </c>
      <c r="P3482" s="20" t="s">
        <v>4261</v>
      </c>
      <c r="Q3482" s="20" t="s">
        <v>4266</v>
      </c>
      <c r="R3482" s="20" t="s">
        <v>4296</v>
      </c>
    </row>
    <row r="3483" spans="1:18" x14ac:dyDescent="0.3">
      <c r="A3483" s="15" t="str">
        <f>VLOOKUP(C3483,销售员!A:D,3,0)</f>
        <v>晋蒙宁</v>
      </c>
      <c r="B3483" s="15">
        <v>822833</v>
      </c>
      <c r="C3483" s="16" t="s">
        <v>542</v>
      </c>
      <c r="D3483" s="17" t="s">
        <v>3398</v>
      </c>
      <c r="E3483" s="17" t="s">
        <v>4165</v>
      </c>
      <c r="F3483" s="16" t="s">
        <v>2179</v>
      </c>
      <c r="G3483" s="16" t="s">
        <v>3399</v>
      </c>
      <c r="H3483" s="16" t="s">
        <v>3400</v>
      </c>
      <c r="I3483" s="16" t="s">
        <v>4161</v>
      </c>
      <c r="J3483" s="40">
        <v>0.13</v>
      </c>
      <c r="K3483" s="16">
        <v>1986.18</v>
      </c>
      <c r="M3483" s="15" t="s">
        <v>127</v>
      </c>
      <c r="N3483" s="19">
        <v>45712.593043981498</v>
      </c>
      <c r="P3483" s="20" t="s">
        <v>4261</v>
      </c>
      <c r="Q3483" s="20" t="s">
        <v>4266</v>
      </c>
      <c r="R3483" s="20" t="s">
        <v>4296</v>
      </c>
    </row>
    <row r="3484" spans="1:18" x14ac:dyDescent="0.3">
      <c r="A3484" s="15" t="str">
        <f>VLOOKUP(C3484,销售员!A:D,3,0)</f>
        <v>晋蒙宁</v>
      </c>
      <c r="B3484" s="15">
        <v>822833</v>
      </c>
      <c r="C3484" s="16" t="s">
        <v>542</v>
      </c>
      <c r="D3484" s="17" t="s">
        <v>3398</v>
      </c>
      <c r="E3484" s="17" t="s">
        <v>4165</v>
      </c>
      <c r="F3484" s="16" t="s">
        <v>2179</v>
      </c>
      <c r="G3484" s="16" t="s">
        <v>3399</v>
      </c>
      <c r="H3484" s="16" t="s">
        <v>3400</v>
      </c>
      <c r="I3484" s="16" t="s">
        <v>4160</v>
      </c>
      <c r="J3484" s="40">
        <v>0.13</v>
      </c>
      <c r="K3484" s="16">
        <v>4119.9799999999996</v>
      </c>
      <c r="M3484" s="15" t="s">
        <v>127</v>
      </c>
      <c r="N3484" s="19">
        <v>45712.593043981498</v>
      </c>
      <c r="P3484" s="20" t="s">
        <v>4261</v>
      </c>
      <c r="Q3484" s="20" t="s">
        <v>4266</v>
      </c>
      <c r="R3484" s="20" t="s">
        <v>4296</v>
      </c>
    </row>
    <row r="3485" spans="1:18" x14ac:dyDescent="0.3">
      <c r="A3485" s="15" t="str">
        <f>VLOOKUP(C3485,销售员!A:D,3,0)</f>
        <v>京津冀</v>
      </c>
      <c r="B3485" s="15">
        <v>822896</v>
      </c>
      <c r="C3485" s="16" t="s">
        <v>392</v>
      </c>
      <c r="D3485" s="17" t="s">
        <v>3642</v>
      </c>
      <c r="E3485" s="17" t="s">
        <v>4165</v>
      </c>
      <c r="F3485" s="16" t="s">
        <v>3643</v>
      </c>
      <c r="G3485" s="16" t="s">
        <v>3644</v>
      </c>
      <c r="H3485" s="16" t="s">
        <v>3645</v>
      </c>
      <c r="I3485" s="16" t="s">
        <v>4166</v>
      </c>
      <c r="J3485" s="40">
        <v>0.13</v>
      </c>
      <c r="K3485" s="16">
        <v>160428</v>
      </c>
      <c r="L3485" s="18">
        <v>172753</v>
      </c>
      <c r="M3485" s="15" t="s">
        <v>127</v>
      </c>
      <c r="N3485" s="19">
        <v>45712.595046296301</v>
      </c>
      <c r="P3485" s="20" t="s">
        <v>4261</v>
      </c>
      <c r="Q3485" s="20" t="s">
        <v>4243</v>
      </c>
      <c r="R3485" s="20" t="s">
        <v>4280</v>
      </c>
    </row>
    <row r="3486" spans="1:18" x14ac:dyDescent="0.3">
      <c r="A3486" s="15" t="str">
        <f>VLOOKUP(C3486,销售员!A:D,3,0)</f>
        <v>京津冀</v>
      </c>
      <c r="B3486" s="15">
        <v>822896</v>
      </c>
      <c r="C3486" s="16" t="s">
        <v>392</v>
      </c>
      <c r="D3486" s="17" t="s">
        <v>3642</v>
      </c>
      <c r="E3486" s="17" t="s">
        <v>4165</v>
      </c>
      <c r="F3486" s="16" t="s">
        <v>3643</v>
      </c>
      <c r="G3486" s="16" t="s">
        <v>3644</v>
      </c>
      <c r="H3486" s="16" t="s">
        <v>3645</v>
      </c>
      <c r="I3486" s="16" t="s">
        <v>4167</v>
      </c>
      <c r="J3486" s="40">
        <v>0.13</v>
      </c>
      <c r="K3486" s="16">
        <v>2438.11</v>
      </c>
      <c r="M3486" s="15" t="s">
        <v>127</v>
      </c>
      <c r="N3486" s="19">
        <v>45712.595046296301</v>
      </c>
      <c r="P3486" s="20" t="s">
        <v>4261</v>
      </c>
      <c r="Q3486" s="20" t="s">
        <v>4243</v>
      </c>
      <c r="R3486" s="20" t="s">
        <v>4280</v>
      </c>
    </row>
    <row r="3487" spans="1:18" x14ac:dyDescent="0.3">
      <c r="A3487" s="15" t="str">
        <f>VLOOKUP(C3487,销售员!A:D,3,0)</f>
        <v>京津冀</v>
      </c>
      <c r="B3487" s="15">
        <v>822896</v>
      </c>
      <c r="C3487" s="16" t="s">
        <v>392</v>
      </c>
      <c r="D3487" s="17" t="s">
        <v>3642</v>
      </c>
      <c r="E3487" s="17" t="s">
        <v>4165</v>
      </c>
      <c r="F3487" s="16" t="s">
        <v>3643</v>
      </c>
      <c r="G3487" s="16" t="s">
        <v>3644</v>
      </c>
      <c r="H3487" s="16" t="s">
        <v>3645</v>
      </c>
      <c r="I3487" s="16" t="s">
        <v>4161</v>
      </c>
      <c r="J3487" s="40">
        <v>0.13</v>
      </c>
      <c r="K3487" s="16">
        <v>2085.5639999999999</v>
      </c>
      <c r="M3487" s="15" t="s">
        <v>127</v>
      </c>
      <c r="N3487" s="19">
        <v>45712.595046296301</v>
      </c>
      <c r="P3487" s="20" t="s">
        <v>4261</v>
      </c>
      <c r="Q3487" s="20" t="s">
        <v>4243</v>
      </c>
      <c r="R3487" s="20" t="s">
        <v>4280</v>
      </c>
    </row>
    <row r="3488" spans="1:18" x14ac:dyDescent="0.3">
      <c r="A3488" s="15" t="str">
        <f>VLOOKUP(C3488,销售员!A:D,3,0)</f>
        <v>京津冀</v>
      </c>
      <c r="B3488" s="15">
        <v>822896</v>
      </c>
      <c r="C3488" s="16" t="s">
        <v>392</v>
      </c>
      <c r="D3488" s="17" t="s">
        <v>3642</v>
      </c>
      <c r="E3488" s="17" t="s">
        <v>4165</v>
      </c>
      <c r="F3488" s="16" t="s">
        <v>3643</v>
      </c>
      <c r="G3488" s="16" t="s">
        <v>3644</v>
      </c>
      <c r="H3488" s="16" t="s">
        <v>3645</v>
      </c>
      <c r="I3488" s="16" t="s">
        <v>4160</v>
      </c>
      <c r="J3488" s="40">
        <v>0.13</v>
      </c>
      <c r="K3488" s="16">
        <v>2442.9916499999999</v>
      </c>
      <c r="M3488" s="15" t="s">
        <v>127</v>
      </c>
      <c r="N3488" s="19">
        <v>45712.595046296301</v>
      </c>
      <c r="P3488" s="20" t="s">
        <v>4261</v>
      </c>
      <c r="Q3488" s="20" t="s">
        <v>4243</v>
      </c>
      <c r="R3488" s="20" t="s">
        <v>4280</v>
      </c>
    </row>
    <row r="3489" spans="1:18" x14ac:dyDescent="0.3">
      <c r="A3489" s="15" t="str">
        <f>VLOOKUP(C3489,销售员!A:D,3,0)</f>
        <v>苏皖</v>
      </c>
      <c r="B3489" s="15">
        <v>822894</v>
      </c>
      <c r="C3489" s="16" t="s">
        <v>425</v>
      </c>
      <c r="D3489" s="17" t="s">
        <v>3648</v>
      </c>
      <c r="E3489" s="17" t="s">
        <v>4172</v>
      </c>
      <c r="F3489" s="16" t="s">
        <v>3649</v>
      </c>
      <c r="G3489" s="16" t="s">
        <v>3650</v>
      </c>
      <c r="H3489" s="16" t="s">
        <v>3651</v>
      </c>
      <c r="I3489" s="16" t="s">
        <v>4158</v>
      </c>
      <c r="J3489" s="40">
        <v>0.13</v>
      </c>
      <c r="K3489" s="16">
        <v>8003.26</v>
      </c>
      <c r="L3489" s="18">
        <v>8635.6200000000008</v>
      </c>
      <c r="M3489" s="15" t="s">
        <v>83</v>
      </c>
      <c r="N3489" s="19">
        <v>45712.596655092602</v>
      </c>
      <c r="P3489" s="20" t="s">
        <v>4256</v>
      </c>
      <c r="Q3489" s="20" t="s">
        <v>4282</v>
      </c>
      <c r="R3489" s="20" t="s">
        <v>4283</v>
      </c>
    </row>
    <row r="3490" spans="1:18" x14ac:dyDescent="0.3">
      <c r="A3490" s="15" t="str">
        <f>VLOOKUP(C3490,销售员!A:D,3,0)</f>
        <v>苏皖</v>
      </c>
      <c r="B3490" s="15">
        <v>822894</v>
      </c>
      <c r="C3490" s="16" t="s">
        <v>425</v>
      </c>
      <c r="D3490" s="17" t="s">
        <v>3648</v>
      </c>
      <c r="E3490" s="17" t="s">
        <v>4172</v>
      </c>
      <c r="F3490" s="16" t="s">
        <v>3649</v>
      </c>
      <c r="G3490" s="16" t="s">
        <v>3650</v>
      </c>
      <c r="H3490" s="16" t="s">
        <v>3651</v>
      </c>
      <c r="I3490" s="16" t="s">
        <v>4159</v>
      </c>
      <c r="J3490" s="40">
        <v>0.13</v>
      </c>
      <c r="K3490" s="16">
        <v>120.05</v>
      </c>
      <c r="M3490" s="15" t="s">
        <v>83</v>
      </c>
      <c r="N3490" s="19">
        <v>45712.596655092602</v>
      </c>
      <c r="P3490" s="20" t="s">
        <v>4256</v>
      </c>
      <c r="Q3490" s="20" t="s">
        <v>4282</v>
      </c>
      <c r="R3490" s="20" t="s">
        <v>4283</v>
      </c>
    </row>
    <row r="3491" spans="1:18" x14ac:dyDescent="0.3">
      <c r="A3491" s="15" t="str">
        <f>VLOOKUP(C3491,销售员!A:D,3,0)</f>
        <v>苏皖</v>
      </c>
      <c r="B3491" s="15">
        <v>822894</v>
      </c>
      <c r="C3491" s="16" t="s">
        <v>425</v>
      </c>
      <c r="D3491" s="17" t="s">
        <v>3648</v>
      </c>
      <c r="E3491" s="17" t="s">
        <v>4172</v>
      </c>
      <c r="F3491" s="16" t="s">
        <v>3649</v>
      </c>
      <c r="G3491" s="16" t="s">
        <v>3650</v>
      </c>
      <c r="H3491" s="16" t="s">
        <v>3651</v>
      </c>
      <c r="I3491" s="16" t="s">
        <v>4161</v>
      </c>
      <c r="J3491" s="40">
        <v>0.13</v>
      </c>
      <c r="K3491" s="16">
        <v>0</v>
      </c>
      <c r="M3491" s="15" t="s">
        <v>83</v>
      </c>
      <c r="N3491" s="19">
        <v>45712.596655092602</v>
      </c>
      <c r="P3491" s="20" t="s">
        <v>4256</v>
      </c>
      <c r="Q3491" s="20" t="s">
        <v>4282</v>
      </c>
      <c r="R3491" s="20" t="s">
        <v>4283</v>
      </c>
    </row>
    <row r="3492" spans="1:18" x14ac:dyDescent="0.3">
      <c r="A3492" s="15" t="str">
        <f>VLOOKUP(C3492,销售员!A:D,3,0)</f>
        <v>苏皖</v>
      </c>
      <c r="B3492" s="15">
        <v>822894</v>
      </c>
      <c r="C3492" s="16" t="s">
        <v>425</v>
      </c>
      <c r="D3492" s="17" t="s">
        <v>3648</v>
      </c>
      <c r="E3492" s="17" t="s">
        <v>4172</v>
      </c>
      <c r="F3492" s="16" t="s">
        <v>3649</v>
      </c>
      <c r="G3492" s="16" t="s">
        <v>3650</v>
      </c>
      <c r="H3492" s="16" t="s">
        <v>3651</v>
      </c>
      <c r="I3492" s="16" t="s">
        <v>4160</v>
      </c>
      <c r="J3492" s="40">
        <v>0.13</v>
      </c>
      <c r="K3492" s="16">
        <v>123.71</v>
      </c>
      <c r="M3492" s="15" t="s">
        <v>83</v>
      </c>
      <c r="N3492" s="19">
        <v>45712.596655092602</v>
      </c>
      <c r="P3492" s="20" t="s">
        <v>4256</v>
      </c>
      <c r="Q3492" s="20" t="s">
        <v>4282</v>
      </c>
      <c r="R3492" s="20" t="s">
        <v>4283</v>
      </c>
    </row>
    <row r="3493" spans="1:18" x14ac:dyDescent="0.3">
      <c r="A3493" s="15" t="str">
        <f>VLOOKUP(C3493,销售员!A:D,3,0)</f>
        <v>陕豫鲁</v>
      </c>
      <c r="B3493" s="15">
        <v>822680</v>
      </c>
      <c r="C3493" s="16" t="s">
        <v>400</v>
      </c>
      <c r="D3493" s="17" t="s">
        <v>3652</v>
      </c>
      <c r="E3493" s="17" t="s">
        <v>4172</v>
      </c>
      <c r="F3493" s="16" t="s">
        <v>3653</v>
      </c>
      <c r="G3493" s="16" t="s">
        <v>3654</v>
      </c>
      <c r="H3493" s="16" t="s">
        <v>4302</v>
      </c>
      <c r="I3493" s="16" t="s">
        <v>4158</v>
      </c>
      <c r="J3493" s="40">
        <v>0.13</v>
      </c>
      <c r="K3493" s="16">
        <v>229809.02</v>
      </c>
      <c r="L3493" s="18">
        <v>293765.92</v>
      </c>
      <c r="M3493" s="15" t="s">
        <v>105</v>
      </c>
      <c r="N3493" s="19">
        <v>45712.598622685196</v>
      </c>
      <c r="P3493" s="20" t="s">
        <v>4261</v>
      </c>
      <c r="Q3493" s="20" t="s">
        <v>4269</v>
      </c>
      <c r="R3493" s="20" t="s">
        <v>4270</v>
      </c>
    </row>
    <row r="3494" spans="1:18" x14ac:dyDescent="0.3">
      <c r="A3494" s="15" t="str">
        <f>VLOOKUP(C3494,销售员!A:D,3,0)</f>
        <v>陕豫鲁</v>
      </c>
      <c r="B3494" s="15">
        <v>822680</v>
      </c>
      <c r="C3494" s="16" t="s">
        <v>400</v>
      </c>
      <c r="D3494" s="17" t="s">
        <v>3652</v>
      </c>
      <c r="E3494" s="17" t="s">
        <v>4172</v>
      </c>
      <c r="F3494" s="16" t="s">
        <v>3653</v>
      </c>
      <c r="G3494" s="16" t="s">
        <v>3654</v>
      </c>
      <c r="H3494" s="16" t="s">
        <v>4302</v>
      </c>
      <c r="I3494" s="16" t="s">
        <v>4159</v>
      </c>
      <c r="J3494" s="40">
        <v>0.13</v>
      </c>
      <c r="K3494" s="16">
        <v>43999.93</v>
      </c>
      <c r="M3494" s="15" t="s">
        <v>105</v>
      </c>
      <c r="N3494" s="19">
        <v>45712.598622685196</v>
      </c>
      <c r="P3494" s="20" t="s">
        <v>4261</v>
      </c>
      <c r="Q3494" s="20" t="s">
        <v>4269</v>
      </c>
      <c r="R3494" s="20" t="s">
        <v>4270</v>
      </c>
    </row>
    <row r="3495" spans="1:18" x14ac:dyDescent="0.3">
      <c r="A3495" s="15" t="str">
        <f>VLOOKUP(C3495,销售员!A:D,3,0)</f>
        <v>陕豫鲁</v>
      </c>
      <c r="B3495" s="15">
        <v>822680</v>
      </c>
      <c r="C3495" s="16" t="s">
        <v>400</v>
      </c>
      <c r="D3495" s="17" t="s">
        <v>3652</v>
      </c>
      <c r="E3495" s="17" t="s">
        <v>4172</v>
      </c>
      <c r="F3495" s="16" t="s">
        <v>3653</v>
      </c>
      <c r="G3495" s="16" t="s">
        <v>3654</v>
      </c>
      <c r="H3495" s="16" t="s">
        <v>4302</v>
      </c>
      <c r="I3495" s="16" t="s">
        <v>4161</v>
      </c>
      <c r="J3495" s="40">
        <v>0.13</v>
      </c>
      <c r="K3495" s="16">
        <v>2719.75</v>
      </c>
      <c r="M3495" s="15" t="s">
        <v>105</v>
      </c>
      <c r="N3495" s="19">
        <v>45712.598622685196</v>
      </c>
      <c r="P3495" s="20" t="s">
        <v>4261</v>
      </c>
      <c r="Q3495" s="20" t="s">
        <v>4269</v>
      </c>
      <c r="R3495" s="20" t="s">
        <v>4270</v>
      </c>
    </row>
    <row r="3496" spans="1:18" x14ac:dyDescent="0.3">
      <c r="A3496" s="15" t="str">
        <f>VLOOKUP(C3496,销售员!A:D,3,0)</f>
        <v>陕豫鲁</v>
      </c>
      <c r="B3496" s="15">
        <v>822680</v>
      </c>
      <c r="C3496" s="16" t="s">
        <v>400</v>
      </c>
      <c r="D3496" s="17" t="s">
        <v>3652</v>
      </c>
      <c r="E3496" s="17" t="s">
        <v>4172</v>
      </c>
      <c r="F3496" s="16" t="s">
        <v>3653</v>
      </c>
      <c r="G3496" s="16" t="s">
        <v>3654</v>
      </c>
      <c r="H3496" s="16" t="s">
        <v>4302</v>
      </c>
      <c r="I3496" s="16" t="s">
        <v>4160</v>
      </c>
      <c r="J3496" s="40">
        <v>0.13</v>
      </c>
      <c r="K3496" s="16">
        <v>4170.0600000000004</v>
      </c>
      <c r="M3496" s="15" t="s">
        <v>105</v>
      </c>
      <c r="N3496" s="19">
        <v>45712.598622685196</v>
      </c>
      <c r="P3496" s="20" t="s">
        <v>4261</v>
      </c>
      <c r="Q3496" s="20" t="s">
        <v>4269</v>
      </c>
      <c r="R3496" s="20" t="s">
        <v>4270</v>
      </c>
    </row>
    <row r="3497" spans="1:18" x14ac:dyDescent="0.3">
      <c r="A3497" s="15" t="str">
        <f>VLOOKUP(C3497,销售员!A:D,3,0)</f>
        <v>陕豫鲁</v>
      </c>
      <c r="B3497" s="15">
        <v>822680</v>
      </c>
      <c r="C3497" s="16" t="s">
        <v>400</v>
      </c>
      <c r="D3497" s="17" t="s">
        <v>3652</v>
      </c>
      <c r="E3497" s="17" t="s">
        <v>4172</v>
      </c>
      <c r="F3497" s="16" t="s">
        <v>3653</v>
      </c>
      <c r="G3497" s="16" t="s">
        <v>3654</v>
      </c>
      <c r="H3497" s="16" t="s">
        <v>4303</v>
      </c>
      <c r="I3497" s="16" t="s">
        <v>4158</v>
      </c>
      <c r="J3497" s="40">
        <v>0.13</v>
      </c>
      <c r="K3497" s="16">
        <v>969958.91</v>
      </c>
      <c r="L3497" s="18">
        <v>1028393.05</v>
      </c>
      <c r="M3497" s="15" t="s">
        <v>105</v>
      </c>
      <c r="N3497" s="19">
        <v>45712.598622685196</v>
      </c>
      <c r="P3497" s="20" t="s">
        <v>4261</v>
      </c>
      <c r="Q3497" s="20" t="s">
        <v>4269</v>
      </c>
      <c r="R3497" s="20" t="s">
        <v>4270</v>
      </c>
    </row>
    <row r="3498" spans="1:18" x14ac:dyDescent="0.3">
      <c r="A3498" s="15" t="str">
        <f>VLOOKUP(C3498,销售员!A:D,3,0)</f>
        <v>陕豫鲁</v>
      </c>
      <c r="B3498" s="15">
        <v>822680</v>
      </c>
      <c r="C3498" s="16" t="s">
        <v>400</v>
      </c>
      <c r="D3498" s="17" t="s">
        <v>3652</v>
      </c>
      <c r="E3498" s="17" t="s">
        <v>4172</v>
      </c>
      <c r="F3498" s="16" t="s">
        <v>3653</v>
      </c>
      <c r="G3498" s="16" t="s">
        <v>3654</v>
      </c>
      <c r="H3498" s="16" t="s">
        <v>4303</v>
      </c>
      <c r="I3498" s="16" t="s">
        <v>4159</v>
      </c>
      <c r="J3498" s="40">
        <v>0.13</v>
      </c>
      <c r="K3498" s="16">
        <v>0</v>
      </c>
      <c r="M3498" s="15" t="s">
        <v>105</v>
      </c>
      <c r="N3498" s="19">
        <v>45712.598622685196</v>
      </c>
      <c r="P3498" s="20" t="s">
        <v>4261</v>
      </c>
      <c r="Q3498" s="20" t="s">
        <v>4269</v>
      </c>
      <c r="R3498" s="20" t="s">
        <v>4270</v>
      </c>
    </row>
    <row r="3499" spans="1:18" x14ac:dyDescent="0.3">
      <c r="A3499" s="15" t="str">
        <f>VLOOKUP(C3499,销售员!A:D,3,0)</f>
        <v>陕豫鲁</v>
      </c>
      <c r="B3499" s="15">
        <v>822680</v>
      </c>
      <c r="C3499" s="16" t="s">
        <v>400</v>
      </c>
      <c r="D3499" s="17" t="s">
        <v>3652</v>
      </c>
      <c r="E3499" s="17" t="s">
        <v>4172</v>
      </c>
      <c r="F3499" s="16" t="s">
        <v>3653</v>
      </c>
      <c r="G3499" s="16" t="s">
        <v>3654</v>
      </c>
      <c r="H3499" s="16" t="s">
        <v>4303</v>
      </c>
      <c r="I3499" s="16" t="s">
        <v>4161</v>
      </c>
      <c r="J3499" s="40">
        <v>0.13</v>
      </c>
      <c r="K3499" s="16">
        <v>12811.02</v>
      </c>
      <c r="M3499" s="15" t="s">
        <v>105</v>
      </c>
      <c r="N3499" s="19">
        <v>45712.598622685196</v>
      </c>
      <c r="P3499" s="20" t="s">
        <v>4261</v>
      </c>
      <c r="Q3499" s="20" t="s">
        <v>4269</v>
      </c>
      <c r="R3499" s="20" t="s">
        <v>4270</v>
      </c>
    </row>
    <row r="3500" spans="1:18" x14ac:dyDescent="0.3">
      <c r="A3500" s="15" t="str">
        <f>VLOOKUP(C3500,销售员!A:D,3,0)</f>
        <v>陕豫鲁</v>
      </c>
      <c r="B3500" s="15">
        <v>822680</v>
      </c>
      <c r="C3500" s="16" t="s">
        <v>400</v>
      </c>
      <c r="D3500" s="17" t="s">
        <v>3652</v>
      </c>
      <c r="E3500" s="17" t="s">
        <v>4172</v>
      </c>
      <c r="F3500" s="16" t="s">
        <v>3653</v>
      </c>
      <c r="G3500" s="16" t="s">
        <v>3654</v>
      </c>
      <c r="H3500" s="16" t="s">
        <v>4303</v>
      </c>
      <c r="I3500" s="16" t="s">
        <v>4160</v>
      </c>
      <c r="J3500" s="40">
        <v>0.13</v>
      </c>
      <c r="K3500" s="16">
        <v>14771.39</v>
      </c>
      <c r="M3500" s="15" t="s">
        <v>105</v>
      </c>
      <c r="N3500" s="19">
        <v>45712.598622685196</v>
      </c>
      <c r="P3500" s="20" t="s">
        <v>4261</v>
      </c>
      <c r="Q3500" s="20" t="s">
        <v>4269</v>
      </c>
      <c r="R3500" s="20" t="s">
        <v>4270</v>
      </c>
    </row>
    <row r="3501" spans="1:18" x14ac:dyDescent="0.3">
      <c r="A3501" s="15" t="str">
        <f>VLOOKUP(C3501,销售员!A:D,3,0)</f>
        <v>苏皖</v>
      </c>
      <c r="B3501" s="15">
        <v>822897</v>
      </c>
      <c r="C3501" s="16" t="s">
        <v>796</v>
      </c>
      <c r="D3501" s="17" t="s">
        <v>3658</v>
      </c>
      <c r="E3501" s="17" t="s">
        <v>4165</v>
      </c>
      <c r="F3501" s="16" t="s">
        <v>3659</v>
      </c>
      <c r="G3501" s="16" t="s">
        <v>3660</v>
      </c>
      <c r="H3501" s="16" t="s">
        <v>3661</v>
      </c>
      <c r="I3501" s="16" t="s">
        <v>4158</v>
      </c>
      <c r="J3501" s="40">
        <v>0.13</v>
      </c>
      <c r="K3501" s="16">
        <v>68259.44</v>
      </c>
      <c r="L3501" s="18">
        <v>94860.72</v>
      </c>
      <c r="M3501" s="15" t="s">
        <v>83</v>
      </c>
      <c r="N3501" s="19">
        <v>45712.6012037037</v>
      </c>
      <c r="P3501" s="20" t="s">
        <v>4256</v>
      </c>
      <c r="Q3501" s="20" t="s">
        <v>4282</v>
      </c>
      <c r="R3501" s="20" t="s">
        <v>4286</v>
      </c>
    </row>
    <row r="3502" spans="1:18" x14ac:dyDescent="0.3">
      <c r="A3502" s="15" t="str">
        <f>VLOOKUP(C3502,销售员!A:D,3,0)</f>
        <v>苏皖</v>
      </c>
      <c r="B3502" s="15">
        <v>822897</v>
      </c>
      <c r="C3502" s="16" t="s">
        <v>796</v>
      </c>
      <c r="D3502" s="17" t="s">
        <v>3658</v>
      </c>
      <c r="E3502" s="17" t="s">
        <v>4165</v>
      </c>
      <c r="F3502" s="16" t="s">
        <v>3659</v>
      </c>
      <c r="G3502" s="16" t="s">
        <v>3660</v>
      </c>
      <c r="H3502" s="16" t="s">
        <v>3661</v>
      </c>
      <c r="I3502" s="16" t="s">
        <v>4159</v>
      </c>
      <c r="J3502" s="40">
        <v>0.13</v>
      </c>
      <c r="K3502" s="16">
        <v>20074.68</v>
      </c>
      <c r="M3502" s="15" t="s">
        <v>83</v>
      </c>
      <c r="N3502" s="19">
        <v>45712.6012037037</v>
      </c>
      <c r="P3502" s="20" t="s">
        <v>4256</v>
      </c>
      <c r="Q3502" s="20" t="s">
        <v>4282</v>
      </c>
      <c r="R3502" s="20" t="s">
        <v>4286</v>
      </c>
    </row>
    <row r="3503" spans="1:18" x14ac:dyDescent="0.3">
      <c r="A3503" s="15" t="str">
        <f>VLOOKUP(C3503,销售员!A:D,3,0)</f>
        <v>苏皖</v>
      </c>
      <c r="B3503" s="15">
        <v>822897</v>
      </c>
      <c r="C3503" s="16" t="s">
        <v>796</v>
      </c>
      <c r="D3503" s="17" t="s">
        <v>3658</v>
      </c>
      <c r="E3503" s="17" t="s">
        <v>4165</v>
      </c>
      <c r="F3503" s="16" t="s">
        <v>3659</v>
      </c>
      <c r="G3503" s="16" t="s">
        <v>3660</v>
      </c>
      <c r="H3503" s="16" t="s">
        <v>3661</v>
      </c>
      <c r="I3503" s="16" t="s">
        <v>4161</v>
      </c>
      <c r="J3503" s="40">
        <v>0.13</v>
      </c>
      <c r="K3503" s="16">
        <v>912.62</v>
      </c>
      <c r="M3503" s="15" t="s">
        <v>83</v>
      </c>
      <c r="N3503" s="19">
        <v>45712.6012037037</v>
      </c>
      <c r="P3503" s="20" t="s">
        <v>4256</v>
      </c>
      <c r="Q3503" s="20" t="s">
        <v>4282</v>
      </c>
      <c r="R3503" s="20" t="s">
        <v>4286</v>
      </c>
    </row>
    <row r="3504" spans="1:18" x14ac:dyDescent="0.3">
      <c r="A3504" s="15" t="str">
        <f>VLOOKUP(C3504,销售员!A:D,3,0)</f>
        <v>苏皖</v>
      </c>
      <c r="B3504" s="15">
        <v>822897</v>
      </c>
      <c r="C3504" s="16" t="s">
        <v>796</v>
      </c>
      <c r="D3504" s="17" t="s">
        <v>3658</v>
      </c>
      <c r="E3504" s="17" t="s">
        <v>4165</v>
      </c>
      <c r="F3504" s="16" t="s">
        <v>3659</v>
      </c>
      <c r="G3504" s="16" t="s">
        <v>3660</v>
      </c>
      <c r="H3504" s="16" t="s">
        <v>3661</v>
      </c>
      <c r="I3504" s="16" t="s">
        <v>4160</v>
      </c>
      <c r="J3504" s="40">
        <v>0.13</v>
      </c>
      <c r="K3504" s="16">
        <v>1345.25</v>
      </c>
      <c r="M3504" s="15" t="s">
        <v>83</v>
      </c>
      <c r="N3504" s="19">
        <v>45712.6012037037</v>
      </c>
      <c r="P3504" s="20" t="s">
        <v>4256</v>
      </c>
      <c r="Q3504" s="20" t="s">
        <v>4282</v>
      </c>
      <c r="R3504" s="20" t="s">
        <v>4286</v>
      </c>
    </row>
    <row r="3505" spans="1:18" x14ac:dyDescent="0.3">
      <c r="A3505" s="15" t="str">
        <f>VLOOKUP(C3505,销售员!A:D,3,0)</f>
        <v>京津冀</v>
      </c>
      <c r="B3505" s="15">
        <v>822916</v>
      </c>
      <c r="C3505" s="16" t="s">
        <v>776</v>
      </c>
      <c r="D3505" s="17" t="s">
        <v>2079</v>
      </c>
      <c r="E3505" s="17" t="s">
        <v>4165</v>
      </c>
      <c r="F3505" s="16" t="s">
        <v>2080</v>
      </c>
      <c r="G3505" s="16" t="s">
        <v>3663</v>
      </c>
      <c r="H3505" s="16" t="s">
        <v>3664</v>
      </c>
      <c r="I3505" s="16" t="s">
        <v>4158</v>
      </c>
      <c r="J3505" s="40">
        <v>0.13</v>
      </c>
      <c r="K3505" s="16">
        <v>7636.46</v>
      </c>
      <c r="L3505" s="18">
        <v>8225</v>
      </c>
      <c r="M3505" s="15" t="s">
        <v>127</v>
      </c>
      <c r="N3505" s="19">
        <v>45712.60125</v>
      </c>
      <c r="P3505" s="20" t="s">
        <v>4261</v>
      </c>
      <c r="Q3505" s="20" t="s">
        <v>4243</v>
      </c>
      <c r="R3505" s="20" t="s">
        <v>4274</v>
      </c>
    </row>
    <row r="3506" spans="1:18" x14ac:dyDescent="0.3">
      <c r="A3506" s="15" t="str">
        <f>VLOOKUP(C3506,销售员!A:D,3,0)</f>
        <v>京津冀</v>
      </c>
      <c r="B3506" s="15">
        <v>822916</v>
      </c>
      <c r="C3506" s="16" t="s">
        <v>776</v>
      </c>
      <c r="D3506" s="17" t="s">
        <v>2079</v>
      </c>
      <c r="E3506" s="17" t="s">
        <v>4165</v>
      </c>
      <c r="F3506" s="16" t="s">
        <v>2080</v>
      </c>
      <c r="G3506" s="16" t="s">
        <v>3663</v>
      </c>
      <c r="H3506" s="16" t="s">
        <v>3664</v>
      </c>
      <c r="I3506" s="16" t="s">
        <v>4159</v>
      </c>
      <c r="J3506" s="40">
        <v>0.13</v>
      </c>
      <c r="K3506" s="16">
        <v>0</v>
      </c>
      <c r="M3506" s="15" t="s">
        <v>127</v>
      </c>
      <c r="N3506" s="19">
        <v>45712.60125</v>
      </c>
      <c r="P3506" s="20" t="s">
        <v>4261</v>
      </c>
      <c r="Q3506" s="20" t="s">
        <v>4243</v>
      </c>
      <c r="R3506" s="20" t="s">
        <v>4274</v>
      </c>
    </row>
    <row r="3507" spans="1:18" x14ac:dyDescent="0.3">
      <c r="A3507" s="15" t="str">
        <f>VLOOKUP(C3507,销售员!A:D,3,0)</f>
        <v>京津冀</v>
      </c>
      <c r="B3507" s="15">
        <v>822916</v>
      </c>
      <c r="C3507" s="16" t="s">
        <v>776</v>
      </c>
      <c r="D3507" s="17" t="s">
        <v>2079</v>
      </c>
      <c r="E3507" s="17" t="s">
        <v>4165</v>
      </c>
      <c r="F3507" s="16" t="s">
        <v>2080</v>
      </c>
      <c r="G3507" s="16" t="s">
        <v>3663</v>
      </c>
      <c r="H3507" s="16" t="s">
        <v>3664</v>
      </c>
      <c r="I3507" s="16" t="s">
        <v>4161</v>
      </c>
      <c r="J3507" s="40">
        <v>0.13</v>
      </c>
      <c r="K3507" s="16">
        <v>102.1</v>
      </c>
      <c r="M3507" s="15" t="s">
        <v>127</v>
      </c>
      <c r="N3507" s="19">
        <v>45712.60125</v>
      </c>
      <c r="P3507" s="20" t="s">
        <v>4261</v>
      </c>
      <c r="Q3507" s="20" t="s">
        <v>4243</v>
      </c>
      <c r="R3507" s="20" t="s">
        <v>4274</v>
      </c>
    </row>
    <row r="3508" spans="1:18" x14ac:dyDescent="0.3">
      <c r="A3508" s="15" t="str">
        <f>VLOOKUP(C3508,销售员!A:D,3,0)</f>
        <v>京津冀</v>
      </c>
      <c r="B3508" s="15">
        <v>822916</v>
      </c>
      <c r="C3508" s="16" t="s">
        <v>776</v>
      </c>
      <c r="D3508" s="17" t="s">
        <v>2079</v>
      </c>
      <c r="E3508" s="17" t="s">
        <v>4165</v>
      </c>
      <c r="F3508" s="16" t="s">
        <v>2080</v>
      </c>
      <c r="G3508" s="16" t="s">
        <v>3663</v>
      </c>
      <c r="H3508" s="16" t="s">
        <v>3664</v>
      </c>
      <c r="I3508" s="16" t="s">
        <v>4160</v>
      </c>
      <c r="J3508" s="40">
        <v>0.13</v>
      </c>
      <c r="K3508" s="16">
        <v>116.3</v>
      </c>
      <c r="M3508" s="15" t="s">
        <v>127</v>
      </c>
      <c r="N3508" s="19">
        <v>45712.60125</v>
      </c>
      <c r="P3508" s="20" t="s">
        <v>4261</v>
      </c>
      <c r="Q3508" s="20" t="s">
        <v>4243</v>
      </c>
      <c r="R3508" s="20" t="s">
        <v>4274</v>
      </c>
    </row>
    <row r="3509" spans="1:18" x14ac:dyDescent="0.3">
      <c r="A3509" s="15" t="str">
        <f>VLOOKUP(C3509,销售员!A:D,3,0)</f>
        <v>苏皖</v>
      </c>
      <c r="B3509" s="15">
        <v>822898</v>
      </c>
      <c r="C3509" s="16" t="s">
        <v>632</v>
      </c>
      <c r="D3509" s="17" t="s">
        <v>3591</v>
      </c>
      <c r="E3509" s="17" t="s">
        <v>4165</v>
      </c>
      <c r="F3509" s="16" t="s">
        <v>3592</v>
      </c>
      <c r="G3509" s="16" t="s">
        <v>3593</v>
      </c>
      <c r="H3509" s="16" t="s">
        <v>3594</v>
      </c>
      <c r="I3509" s="16" t="s">
        <v>4158</v>
      </c>
      <c r="J3509" s="40">
        <v>0.13</v>
      </c>
      <c r="K3509" s="16">
        <v>33907.86</v>
      </c>
      <c r="L3509" s="18">
        <v>36046.800000000003</v>
      </c>
      <c r="M3509" s="15" t="s">
        <v>83</v>
      </c>
      <c r="N3509" s="19">
        <v>45712.602986111102</v>
      </c>
      <c r="P3509" s="20" t="s">
        <v>4256</v>
      </c>
      <c r="Q3509" s="20" t="s">
        <v>4282</v>
      </c>
      <c r="R3509" s="20" t="s">
        <v>4286</v>
      </c>
    </row>
    <row r="3510" spans="1:18" x14ac:dyDescent="0.3">
      <c r="A3510" s="15" t="str">
        <f>VLOOKUP(C3510,销售员!A:D,3,0)</f>
        <v>苏皖</v>
      </c>
      <c r="B3510" s="15">
        <v>822898</v>
      </c>
      <c r="C3510" s="16" t="s">
        <v>632</v>
      </c>
      <c r="D3510" s="17" t="s">
        <v>3591</v>
      </c>
      <c r="E3510" s="17" t="s">
        <v>4165</v>
      </c>
      <c r="F3510" s="16" t="s">
        <v>3592</v>
      </c>
      <c r="G3510" s="16" t="s">
        <v>3593</v>
      </c>
      <c r="H3510" s="16" t="s">
        <v>3594</v>
      </c>
      <c r="I3510" s="16" t="s">
        <v>4159</v>
      </c>
      <c r="J3510" s="40">
        <v>0.13</v>
      </c>
      <c r="K3510" s="16">
        <v>0</v>
      </c>
      <c r="M3510" s="15" t="s">
        <v>83</v>
      </c>
      <c r="N3510" s="19">
        <v>45712.602986111102</v>
      </c>
      <c r="P3510" s="20" t="s">
        <v>4256</v>
      </c>
      <c r="Q3510" s="20" t="s">
        <v>4282</v>
      </c>
      <c r="R3510" s="20" t="s">
        <v>4286</v>
      </c>
    </row>
    <row r="3511" spans="1:18" x14ac:dyDescent="0.3">
      <c r="A3511" s="15" t="str">
        <f>VLOOKUP(C3511,销售员!A:D,3,0)</f>
        <v>苏皖</v>
      </c>
      <c r="B3511" s="15">
        <v>822898</v>
      </c>
      <c r="C3511" s="16" t="s">
        <v>632</v>
      </c>
      <c r="D3511" s="17" t="s">
        <v>3591</v>
      </c>
      <c r="E3511" s="17" t="s">
        <v>4165</v>
      </c>
      <c r="F3511" s="16" t="s">
        <v>3592</v>
      </c>
      <c r="G3511" s="16" t="s">
        <v>3593</v>
      </c>
      <c r="H3511" s="16" t="s">
        <v>3594</v>
      </c>
      <c r="I3511" s="16" t="s">
        <v>4161</v>
      </c>
      <c r="J3511" s="40">
        <v>0.13</v>
      </c>
      <c r="K3511" s="16">
        <v>0</v>
      </c>
      <c r="M3511" s="15" t="s">
        <v>83</v>
      </c>
      <c r="N3511" s="19">
        <v>45712.602986111102</v>
      </c>
      <c r="P3511" s="20" t="s">
        <v>4256</v>
      </c>
      <c r="Q3511" s="20" t="s">
        <v>4282</v>
      </c>
      <c r="R3511" s="20" t="s">
        <v>4286</v>
      </c>
    </row>
    <row r="3512" spans="1:18" x14ac:dyDescent="0.3">
      <c r="A3512" s="15" t="str">
        <f>VLOOKUP(C3512,销售员!A:D,3,0)</f>
        <v>苏皖</v>
      </c>
      <c r="B3512" s="15">
        <v>822898</v>
      </c>
      <c r="C3512" s="16" t="s">
        <v>632</v>
      </c>
      <c r="D3512" s="17" t="s">
        <v>3591</v>
      </c>
      <c r="E3512" s="17" t="s">
        <v>4165</v>
      </c>
      <c r="F3512" s="16" t="s">
        <v>3592</v>
      </c>
      <c r="G3512" s="16" t="s">
        <v>3593</v>
      </c>
      <c r="H3512" s="16" t="s">
        <v>3594</v>
      </c>
      <c r="I3512" s="16" t="s">
        <v>4160</v>
      </c>
      <c r="J3512" s="40">
        <v>0.13</v>
      </c>
      <c r="K3512" s="16">
        <v>517.03</v>
      </c>
      <c r="M3512" s="15" t="s">
        <v>83</v>
      </c>
      <c r="N3512" s="19">
        <v>45712.602986111102</v>
      </c>
      <c r="P3512" s="20" t="s">
        <v>4256</v>
      </c>
      <c r="Q3512" s="20" t="s">
        <v>4282</v>
      </c>
      <c r="R3512" s="20" t="s">
        <v>4286</v>
      </c>
    </row>
    <row r="3513" spans="1:18" x14ac:dyDescent="0.3">
      <c r="A3513" s="15" t="str">
        <f>VLOOKUP(C3513,销售员!A:D,3,0)</f>
        <v>行业业务</v>
      </c>
      <c r="B3513" s="15">
        <v>822869</v>
      </c>
      <c r="C3513" s="16" t="s">
        <v>1206</v>
      </c>
      <c r="D3513" s="17" t="s">
        <v>3667</v>
      </c>
      <c r="E3513" s="17" t="s">
        <v>4171</v>
      </c>
      <c r="F3513" s="16" t="s">
        <v>3668</v>
      </c>
      <c r="G3513" s="16" t="s">
        <v>3669</v>
      </c>
      <c r="H3513" s="16" t="s">
        <v>3670</v>
      </c>
      <c r="I3513" s="16" t="s">
        <v>4158</v>
      </c>
      <c r="J3513" s="40">
        <v>0.13</v>
      </c>
      <c r="K3513" s="16">
        <v>1655083.46</v>
      </c>
      <c r="L3513" s="18">
        <v>1842587.52</v>
      </c>
      <c r="M3513" s="15" t="s">
        <v>105</v>
      </c>
      <c r="N3513" s="19">
        <v>45712.619525463</v>
      </c>
    </row>
    <row r="3514" spans="1:18" x14ac:dyDescent="0.3">
      <c r="A3514" s="15" t="str">
        <f>VLOOKUP(C3514,销售员!A:D,3,0)</f>
        <v>行业业务</v>
      </c>
      <c r="B3514" s="15">
        <v>822869</v>
      </c>
      <c r="C3514" s="16" t="s">
        <v>1206</v>
      </c>
      <c r="D3514" s="17" t="s">
        <v>3667</v>
      </c>
      <c r="E3514" s="17" t="s">
        <v>4171</v>
      </c>
      <c r="F3514" s="16" t="s">
        <v>3668</v>
      </c>
      <c r="G3514" s="16" t="s">
        <v>3669</v>
      </c>
      <c r="H3514" s="16" t="s">
        <v>3670</v>
      </c>
      <c r="I3514" s="16" t="s">
        <v>4159</v>
      </c>
      <c r="J3514" s="40">
        <v>0.13</v>
      </c>
      <c r="K3514" s="16">
        <v>105421.78</v>
      </c>
      <c r="M3514" s="15" t="s">
        <v>105</v>
      </c>
      <c r="N3514" s="19">
        <v>45712.619525463</v>
      </c>
    </row>
    <row r="3515" spans="1:18" x14ac:dyDescent="0.3">
      <c r="A3515" s="15" t="str">
        <f>VLOOKUP(C3515,销售员!A:D,3,0)</f>
        <v>行业业务</v>
      </c>
      <c r="B3515" s="15">
        <v>822869</v>
      </c>
      <c r="C3515" s="16" t="s">
        <v>1206</v>
      </c>
      <c r="D3515" s="17" t="s">
        <v>3667</v>
      </c>
      <c r="E3515" s="17" t="s">
        <v>4171</v>
      </c>
      <c r="F3515" s="16" t="s">
        <v>3668</v>
      </c>
      <c r="G3515" s="16" t="s">
        <v>3669</v>
      </c>
      <c r="H3515" s="16" t="s">
        <v>3670</v>
      </c>
      <c r="I3515" s="16" t="s">
        <v>4161</v>
      </c>
      <c r="J3515" s="40">
        <v>0.13</v>
      </c>
      <c r="K3515" s="16">
        <v>0</v>
      </c>
      <c r="M3515" s="15" t="s">
        <v>105</v>
      </c>
      <c r="N3515" s="19">
        <v>45712.619525463</v>
      </c>
    </row>
    <row r="3516" spans="1:18" x14ac:dyDescent="0.3">
      <c r="A3516" s="15" t="str">
        <f>VLOOKUP(C3516,销售员!A:D,3,0)</f>
        <v>行业业务</v>
      </c>
      <c r="B3516" s="15">
        <v>822869</v>
      </c>
      <c r="C3516" s="16" t="s">
        <v>1206</v>
      </c>
      <c r="D3516" s="17" t="s">
        <v>3667</v>
      </c>
      <c r="E3516" s="17" t="s">
        <v>4171</v>
      </c>
      <c r="F3516" s="16" t="s">
        <v>3668</v>
      </c>
      <c r="G3516" s="16" t="s">
        <v>3669</v>
      </c>
      <c r="H3516" s="16" t="s">
        <v>3670</v>
      </c>
      <c r="I3516" s="16" t="s">
        <v>4160</v>
      </c>
      <c r="J3516" s="40">
        <v>0.13</v>
      </c>
      <c r="K3516" s="16">
        <v>26807.34</v>
      </c>
      <c r="M3516" s="15" t="s">
        <v>105</v>
      </c>
      <c r="N3516" s="19">
        <v>45712.619525463</v>
      </c>
    </row>
    <row r="3517" spans="1:18" x14ac:dyDescent="0.3">
      <c r="A3517" s="15" t="str">
        <f>VLOOKUP(C3517,销售员!A:D,3,0)</f>
        <v>行业业务</v>
      </c>
      <c r="B3517" s="15">
        <v>822932</v>
      </c>
      <c r="C3517" s="16" t="s">
        <v>2649</v>
      </c>
      <c r="D3517" s="17" t="s">
        <v>3673</v>
      </c>
      <c r="E3517" s="17" t="s">
        <v>4165</v>
      </c>
      <c r="F3517" s="16" t="s">
        <v>2651</v>
      </c>
      <c r="G3517" s="16" t="s">
        <v>3674</v>
      </c>
      <c r="H3517" s="16" t="s">
        <v>3675</v>
      </c>
      <c r="I3517" s="16" t="s">
        <v>4158</v>
      </c>
      <c r="J3517" s="40">
        <v>0.13</v>
      </c>
      <c r="K3517" s="16">
        <v>151429.54999999999</v>
      </c>
      <c r="L3517" s="18">
        <v>176721.7</v>
      </c>
      <c r="M3517" s="15" t="s">
        <v>105</v>
      </c>
      <c r="N3517" s="19">
        <v>45712.631400462997</v>
      </c>
      <c r="P3517" s="20" t="s">
        <v>4261</v>
      </c>
      <c r="Q3517" s="20" t="s">
        <v>4244</v>
      </c>
      <c r="R3517" s="20" t="s">
        <v>4274</v>
      </c>
    </row>
    <row r="3518" spans="1:18" x14ac:dyDescent="0.3">
      <c r="A3518" s="15" t="str">
        <f>VLOOKUP(C3518,销售员!A:D,3,0)</f>
        <v>行业业务</v>
      </c>
      <c r="B3518" s="15">
        <v>822932</v>
      </c>
      <c r="C3518" s="16" t="s">
        <v>2649</v>
      </c>
      <c r="D3518" s="17" t="s">
        <v>3673</v>
      </c>
      <c r="E3518" s="17" t="s">
        <v>4165</v>
      </c>
      <c r="F3518" s="16" t="s">
        <v>2651</v>
      </c>
      <c r="G3518" s="16" t="s">
        <v>3674</v>
      </c>
      <c r="H3518" s="16" t="s">
        <v>3675</v>
      </c>
      <c r="I3518" s="16" t="s">
        <v>4159</v>
      </c>
      <c r="J3518" s="40">
        <v>0.13</v>
      </c>
      <c r="K3518" s="16">
        <v>12813.55</v>
      </c>
      <c r="M3518" s="15" t="s">
        <v>105</v>
      </c>
      <c r="N3518" s="19">
        <v>45712.631400462997</v>
      </c>
      <c r="P3518" s="20" t="s">
        <v>4261</v>
      </c>
      <c r="Q3518" s="20" t="s">
        <v>4244</v>
      </c>
      <c r="R3518" s="20" t="s">
        <v>4274</v>
      </c>
    </row>
    <row r="3519" spans="1:18" x14ac:dyDescent="0.3">
      <c r="A3519" s="15" t="str">
        <f>VLOOKUP(C3519,销售员!A:D,3,0)</f>
        <v>行业业务</v>
      </c>
      <c r="B3519" s="15">
        <v>822932</v>
      </c>
      <c r="C3519" s="16" t="s">
        <v>2649</v>
      </c>
      <c r="D3519" s="17" t="s">
        <v>3673</v>
      </c>
      <c r="E3519" s="17" t="s">
        <v>4165</v>
      </c>
      <c r="F3519" s="16" t="s">
        <v>2651</v>
      </c>
      <c r="G3519" s="16" t="s">
        <v>3674</v>
      </c>
      <c r="H3519" s="16" t="s">
        <v>3675</v>
      </c>
      <c r="I3519" s="16" t="s">
        <v>4161</v>
      </c>
      <c r="J3519" s="40">
        <v>0.13</v>
      </c>
      <c r="K3519" s="16">
        <v>2024.9</v>
      </c>
      <c r="M3519" s="15" t="s">
        <v>105</v>
      </c>
      <c r="N3519" s="19">
        <v>45712.631400462997</v>
      </c>
      <c r="P3519" s="20" t="s">
        <v>4261</v>
      </c>
      <c r="Q3519" s="20" t="s">
        <v>4244</v>
      </c>
      <c r="R3519" s="20" t="s">
        <v>4274</v>
      </c>
    </row>
    <row r="3520" spans="1:18" x14ac:dyDescent="0.3">
      <c r="A3520" s="15" t="str">
        <f>VLOOKUP(C3520,销售员!A:D,3,0)</f>
        <v>行业业务</v>
      </c>
      <c r="B3520" s="15">
        <v>822932</v>
      </c>
      <c r="C3520" s="16" t="s">
        <v>2649</v>
      </c>
      <c r="D3520" s="17" t="s">
        <v>3673</v>
      </c>
      <c r="E3520" s="17" t="s">
        <v>4165</v>
      </c>
      <c r="F3520" s="16" t="s">
        <v>2651</v>
      </c>
      <c r="G3520" s="16" t="s">
        <v>3674</v>
      </c>
      <c r="H3520" s="16" t="s">
        <v>3675</v>
      </c>
      <c r="I3520" s="16" t="s">
        <v>4160</v>
      </c>
      <c r="J3520" s="40">
        <v>0.13</v>
      </c>
      <c r="K3520" s="16">
        <v>2501.1999999999998</v>
      </c>
      <c r="M3520" s="15" t="s">
        <v>105</v>
      </c>
      <c r="N3520" s="19">
        <v>45712.631400462997</v>
      </c>
      <c r="P3520" s="20" t="s">
        <v>4261</v>
      </c>
      <c r="Q3520" s="20" t="s">
        <v>4244</v>
      </c>
      <c r="R3520" s="20" t="s">
        <v>4274</v>
      </c>
    </row>
    <row r="3521" spans="1:18" x14ac:dyDescent="0.3">
      <c r="A3521" s="15" t="str">
        <f>VLOOKUP(C3521,销售员!A:D,3,0)</f>
        <v>陕豫鲁</v>
      </c>
      <c r="B3521" s="15">
        <v>822961</v>
      </c>
      <c r="C3521" s="16" t="s">
        <v>56</v>
      </c>
      <c r="D3521" s="17" t="s">
        <v>3677</v>
      </c>
      <c r="E3521" s="17" t="s">
        <v>4172</v>
      </c>
      <c r="F3521" s="16" t="s">
        <v>3678</v>
      </c>
      <c r="G3521" s="16" t="s">
        <v>3679</v>
      </c>
      <c r="H3521" s="16" t="s">
        <v>3680</v>
      </c>
      <c r="I3521" s="16" t="s">
        <v>4158</v>
      </c>
      <c r="J3521" s="40">
        <v>0.13</v>
      </c>
      <c r="K3521" s="16">
        <v>26915.64</v>
      </c>
      <c r="L3521" s="18">
        <v>30350.799999999999</v>
      </c>
      <c r="M3521" s="15" t="s">
        <v>105</v>
      </c>
      <c r="N3521" s="19">
        <v>45712.637766203698</v>
      </c>
      <c r="P3521" s="20" t="s">
        <v>4261</v>
      </c>
      <c r="Q3521" s="20" t="s">
        <v>4269</v>
      </c>
      <c r="R3521" s="20" t="s">
        <v>4291</v>
      </c>
    </row>
    <row r="3522" spans="1:18" x14ac:dyDescent="0.3">
      <c r="A3522" s="15" t="str">
        <f>VLOOKUP(C3522,销售员!A:D,3,0)</f>
        <v>陕豫鲁</v>
      </c>
      <c r="B3522" s="15">
        <v>822961</v>
      </c>
      <c r="C3522" s="16" t="s">
        <v>56</v>
      </c>
      <c r="D3522" s="17" t="s">
        <v>3677</v>
      </c>
      <c r="E3522" s="17" t="s">
        <v>4172</v>
      </c>
      <c r="F3522" s="16" t="s">
        <v>3678</v>
      </c>
      <c r="G3522" s="16" t="s">
        <v>3679</v>
      </c>
      <c r="H3522" s="16" t="s">
        <v>3680</v>
      </c>
      <c r="I3522" s="16" t="s">
        <v>4159</v>
      </c>
      <c r="J3522" s="40">
        <v>0.13</v>
      </c>
      <c r="K3522" s="16">
        <v>1280.06</v>
      </c>
      <c r="M3522" s="15" t="s">
        <v>105</v>
      </c>
      <c r="N3522" s="19">
        <v>45712.637766203698</v>
      </c>
      <c r="P3522" s="20" t="s">
        <v>4261</v>
      </c>
      <c r="Q3522" s="20" t="s">
        <v>4269</v>
      </c>
      <c r="R3522" s="20" t="s">
        <v>4291</v>
      </c>
    </row>
    <row r="3523" spans="1:18" x14ac:dyDescent="0.3">
      <c r="A3523" s="15" t="str">
        <f>VLOOKUP(C3523,销售员!A:D,3,0)</f>
        <v>陕豫鲁</v>
      </c>
      <c r="B3523" s="15">
        <v>822961</v>
      </c>
      <c r="C3523" s="16" t="s">
        <v>56</v>
      </c>
      <c r="D3523" s="17" t="s">
        <v>3677</v>
      </c>
      <c r="E3523" s="17" t="s">
        <v>4172</v>
      </c>
      <c r="F3523" s="16" t="s">
        <v>3678</v>
      </c>
      <c r="G3523" s="16" t="s">
        <v>3679</v>
      </c>
      <c r="H3523" s="16" t="s">
        <v>3680</v>
      </c>
      <c r="I3523" s="16" t="s">
        <v>4161</v>
      </c>
      <c r="J3523" s="40">
        <v>0.13</v>
      </c>
      <c r="K3523" s="16">
        <v>359.92</v>
      </c>
      <c r="M3523" s="15" t="s">
        <v>105</v>
      </c>
      <c r="N3523" s="19">
        <v>45712.637766203698</v>
      </c>
      <c r="P3523" s="20" t="s">
        <v>4261</v>
      </c>
      <c r="Q3523" s="20" t="s">
        <v>4269</v>
      </c>
      <c r="R3523" s="20" t="s">
        <v>4291</v>
      </c>
    </row>
    <row r="3524" spans="1:18" x14ac:dyDescent="0.3">
      <c r="A3524" s="15" t="str">
        <f>VLOOKUP(C3524,销售员!A:D,3,0)</f>
        <v>陕豫鲁</v>
      </c>
      <c r="B3524" s="15">
        <v>822961</v>
      </c>
      <c r="C3524" s="16" t="s">
        <v>56</v>
      </c>
      <c r="D3524" s="17" t="s">
        <v>3677</v>
      </c>
      <c r="E3524" s="17" t="s">
        <v>4172</v>
      </c>
      <c r="F3524" s="16" t="s">
        <v>3678</v>
      </c>
      <c r="G3524" s="16" t="s">
        <v>3679</v>
      </c>
      <c r="H3524" s="16" t="s">
        <v>3680</v>
      </c>
      <c r="I3524" s="16" t="s">
        <v>4160</v>
      </c>
      <c r="J3524" s="40">
        <v>0.13</v>
      </c>
      <c r="K3524" s="16">
        <v>429.38</v>
      </c>
      <c r="M3524" s="15" t="s">
        <v>105</v>
      </c>
      <c r="N3524" s="19">
        <v>45712.637766203698</v>
      </c>
      <c r="P3524" s="20" t="s">
        <v>4261</v>
      </c>
      <c r="Q3524" s="20" t="s">
        <v>4269</v>
      </c>
      <c r="R3524" s="20" t="s">
        <v>4291</v>
      </c>
    </row>
    <row r="3525" spans="1:18" x14ac:dyDescent="0.3">
      <c r="A3525" s="15" t="str">
        <f>VLOOKUP(C3525,销售员!A:D,3,0)</f>
        <v>晋蒙宁</v>
      </c>
      <c r="B3525" s="15">
        <v>822951</v>
      </c>
      <c r="C3525" s="16" t="s">
        <v>2362</v>
      </c>
      <c r="D3525" s="17" t="s">
        <v>3682</v>
      </c>
      <c r="E3525" s="17" t="s">
        <v>4165</v>
      </c>
      <c r="F3525" s="16" t="s">
        <v>3683</v>
      </c>
      <c r="G3525" s="16" t="s">
        <v>3684</v>
      </c>
      <c r="H3525" s="16" t="s">
        <v>3685</v>
      </c>
      <c r="I3525" s="16" t="s">
        <v>4158</v>
      </c>
      <c r="J3525" s="40">
        <v>0.13</v>
      </c>
      <c r="K3525" s="16">
        <v>590654.12</v>
      </c>
      <c r="L3525" s="18">
        <v>632327.71</v>
      </c>
      <c r="M3525" s="15" t="s">
        <v>127</v>
      </c>
      <c r="N3525" s="19">
        <v>45712.649571759299</v>
      </c>
      <c r="P3525" s="20" t="s">
        <v>4261</v>
      </c>
      <c r="Q3525" s="20" t="s">
        <v>4266</v>
      </c>
      <c r="R3525" s="20" t="s">
        <v>4296</v>
      </c>
    </row>
    <row r="3526" spans="1:18" x14ac:dyDescent="0.3">
      <c r="A3526" s="15" t="str">
        <f>VLOOKUP(C3526,销售员!A:D,3,0)</f>
        <v>晋蒙宁</v>
      </c>
      <c r="B3526" s="15">
        <v>822951</v>
      </c>
      <c r="C3526" s="16" t="s">
        <v>2362</v>
      </c>
      <c r="D3526" s="17" t="s">
        <v>3682</v>
      </c>
      <c r="E3526" s="17" t="s">
        <v>4165</v>
      </c>
      <c r="F3526" s="16" t="s">
        <v>3683</v>
      </c>
      <c r="G3526" s="16" t="s">
        <v>3684</v>
      </c>
      <c r="H3526" s="16" t="s">
        <v>3685</v>
      </c>
      <c r="I3526" s="16" t="s">
        <v>4159</v>
      </c>
      <c r="J3526" s="40">
        <v>0.13</v>
      </c>
      <c r="K3526" s="16">
        <v>0</v>
      </c>
      <c r="M3526" s="15" t="s">
        <v>127</v>
      </c>
      <c r="N3526" s="19">
        <v>45712.649571759299</v>
      </c>
      <c r="P3526" s="20" t="s">
        <v>4261</v>
      </c>
      <c r="Q3526" s="20" t="s">
        <v>4266</v>
      </c>
      <c r="R3526" s="20" t="s">
        <v>4296</v>
      </c>
    </row>
    <row r="3527" spans="1:18" x14ac:dyDescent="0.3">
      <c r="A3527" s="15" t="str">
        <f>VLOOKUP(C3527,销售员!A:D,3,0)</f>
        <v>晋蒙宁</v>
      </c>
      <c r="B3527" s="15">
        <v>822951</v>
      </c>
      <c r="C3527" s="16" t="s">
        <v>2362</v>
      </c>
      <c r="D3527" s="17" t="s">
        <v>3682</v>
      </c>
      <c r="E3527" s="17" t="s">
        <v>4165</v>
      </c>
      <c r="F3527" s="16" t="s">
        <v>3683</v>
      </c>
      <c r="G3527" s="16" t="s">
        <v>3684</v>
      </c>
      <c r="H3527" s="16" t="s">
        <v>3685</v>
      </c>
      <c r="I3527" s="16" t="s">
        <v>4161</v>
      </c>
      <c r="J3527" s="40">
        <v>0.13</v>
      </c>
      <c r="K3527" s="16">
        <v>4223.17</v>
      </c>
      <c r="M3527" s="15" t="s">
        <v>127</v>
      </c>
      <c r="N3527" s="19">
        <v>45712.649571759299</v>
      </c>
      <c r="P3527" s="20" t="s">
        <v>4261</v>
      </c>
      <c r="Q3527" s="20" t="s">
        <v>4266</v>
      </c>
      <c r="R3527" s="20" t="s">
        <v>4296</v>
      </c>
    </row>
    <row r="3528" spans="1:18" x14ac:dyDescent="0.3">
      <c r="A3528" s="15" t="str">
        <f>VLOOKUP(C3528,销售员!A:D,3,0)</f>
        <v>晋蒙宁</v>
      </c>
      <c r="B3528" s="15">
        <v>822951</v>
      </c>
      <c r="C3528" s="16" t="s">
        <v>2362</v>
      </c>
      <c r="D3528" s="17" t="s">
        <v>3682</v>
      </c>
      <c r="E3528" s="17" t="s">
        <v>4165</v>
      </c>
      <c r="F3528" s="16" t="s">
        <v>3683</v>
      </c>
      <c r="G3528" s="16" t="s">
        <v>3684</v>
      </c>
      <c r="H3528" s="16" t="s">
        <v>3685</v>
      </c>
      <c r="I3528" s="16" t="s">
        <v>4160</v>
      </c>
      <c r="J3528" s="40">
        <v>0.13</v>
      </c>
      <c r="K3528" s="16">
        <v>8995.35</v>
      </c>
      <c r="M3528" s="15" t="s">
        <v>127</v>
      </c>
      <c r="N3528" s="19">
        <v>45712.649571759299</v>
      </c>
      <c r="P3528" s="20" t="s">
        <v>4261</v>
      </c>
      <c r="Q3528" s="20" t="s">
        <v>4266</v>
      </c>
      <c r="R3528" s="20" t="s">
        <v>4296</v>
      </c>
    </row>
    <row r="3529" spans="1:18" x14ac:dyDescent="0.3">
      <c r="A3529" s="15" t="str">
        <f>VLOOKUP(C3529,销售员!A:D,3,0)</f>
        <v>京津冀</v>
      </c>
      <c r="B3529" s="15">
        <v>822772</v>
      </c>
      <c r="C3529" s="16" t="s">
        <v>323</v>
      </c>
      <c r="D3529" s="17" t="s">
        <v>3541</v>
      </c>
      <c r="E3529" s="17" t="s">
        <v>4165</v>
      </c>
      <c r="F3529" s="16" t="s">
        <v>3542</v>
      </c>
      <c r="G3529" s="16" t="s">
        <v>3543</v>
      </c>
      <c r="H3529" s="16" t="s">
        <v>3544</v>
      </c>
      <c r="I3529" s="16" t="s">
        <v>4158</v>
      </c>
      <c r="J3529" s="40">
        <v>0.13</v>
      </c>
      <c r="K3529" s="16">
        <v>1577460.92</v>
      </c>
      <c r="L3529" s="18">
        <v>1774848.56</v>
      </c>
      <c r="M3529" s="15" t="s">
        <v>127</v>
      </c>
      <c r="N3529" s="19">
        <v>45712.675659722197</v>
      </c>
      <c r="P3529" s="20" t="s">
        <v>4261</v>
      </c>
      <c r="Q3529" s="20" t="s">
        <v>4243</v>
      </c>
      <c r="R3529" s="20" t="s">
        <v>4274</v>
      </c>
    </row>
    <row r="3530" spans="1:18" x14ac:dyDescent="0.3">
      <c r="A3530" s="15" t="str">
        <f>VLOOKUP(C3530,销售员!A:D,3,0)</f>
        <v>京津冀</v>
      </c>
      <c r="B3530" s="15">
        <v>822772</v>
      </c>
      <c r="C3530" s="16" t="s">
        <v>323</v>
      </c>
      <c r="D3530" s="17" t="s">
        <v>3541</v>
      </c>
      <c r="E3530" s="17" t="s">
        <v>4165</v>
      </c>
      <c r="F3530" s="16" t="s">
        <v>3542</v>
      </c>
      <c r="G3530" s="16" t="s">
        <v>3543</v>
      </c>
      <c r="H3530" s="16" t="s">
        <v>3544</v>
      </c>
      <c r="I3530" s="16" t="s">
        <v>4159</v>
      </c>
      <c r="J3530" s="40">
        <v>0.13</v>
      </c>
      <c r="K3530" s="16">
        <v>80047.92</v>
      </c>
      <c r="M3530" s="15" t="s">
        <v>127</v>
      </c>
      <c r="N3530" s="19">
        <v>45712.675659722197</v>
      </c>
      <c r="P3530" s="20" t="s">
        <v>4261</v>
      </c>
      <c r="Q3530" s="20" t="s">
        <v>4243</v>
      </c>
      <c r="R3530" s="20" t="s">
        <v>4274</v>
      </c>
    </row>
    <row r="3531" spans="1:18" x14ac:dyDescent="0.3">
      <c r="A3531" s="15" t="str">
        <f>VLOOKUP(C3531,销售员!A:D,3,0)</f>
        <v>京津冀</v>
      </c>
      <c r="B3531" s="15">
        <v>822772</v>
      </c>
      <c r="C3531" s="16" t="s">
        <v>323</v>
      </c>
      <c r="D3531" s="17" t="s">
        <v>3541</v>
      </c>
      <c r="E3531" s="17" t="s">
        <v>4165</v>
      </c>
      <c r="F3531" s="16" t="s">
        <v>3542</v>
      </c>
      <c r="G3531" s="16" t="s">
        <v>3543</v>
      </c>
      <c r="H3531" s="16" t="s">
        <v>3544</v>
      </c>
      <c r="I3531" s="16" t="s">
        <v>4161</v>
      </c>
      <c r="J3531" s="40">
        <v>0.13</v>
      </c>
      <c r="K3531" s="16">
        <v>12229.36</v>
      </c>
      <c r="M3531" s="15" t="s">
        <v>127</v>
      </c>
      <c r="N3531" s="19">
        <v>45712.675659722197</v>
      </c>
      <c r="P3531" s="20" t="s">
        <v>4261</v>
      </c>
      <c r="Q3531" s="20" t="s">
        <v>4243</v>
      </c>
      <c r="R3531" s="20" t="s">
        <v>4274</v>
      </c>
    </row>
    <row r="3532" spans="1:18" x14ac:dyDescent="0.3">
      <c r="A3532" s="15" t="str">
        <f>VLOOKUP(C3532,销售员!A:D,3,0)</f>
        <v>京津冀</v>
      </c>
      <c r="B3532" s="15">
        <v>822772</v>
      </c>
      <c r="C3532" s="16" t="s">
        <v>323</v>
      </c>
      <c r="D3532" s="17" t="s">
        <v>3541</v>
      </c>
      <c r="E3532" s="17" t="s">
        <v>4165</v>
      </c>
      <c r="F3532" s="16" t="s">
        <v>3542</v>
      </c>
      <c r="G3532" s="16" t="s">
        <v>3543</v>
      </c>
      <c r="H3532" s="16" t="s">
        <v>3544</v>
      </c>
      <c r="I3532" s="16" t="s">
        <v>4160</v>
      </c>
      <c r="J3532" s="40">
        <v>0.13</v>
      </c>
      <c r="K3532" s="16">
        <v>25241.84</v>
      </c>
      <c r="M3532" s="15" t="s">
        <v>127</v>
      </c>
      <c r="N3532" s="19">
        <v>45712.675659722197</v>
      </c>
      <c r="P3532" s="20" t="s">
        <v>4261</v>
      </c>
      <c r="Q3532" s="20" t="s">
        <v>4243</v>
      </c>
      <c r="R3532" s="20" t="s">
        <v>4274</v>
      </c>
    </row>
    <row r="3533" spans="1:18" x14ac:dyDescent="0.3">
      <c r="A3533" s="15" t="str">
        <f>VLOOKUP(C3533,销售员!A:D,3,0)</f>
        <v>京津冀</v>
      </c>
      <c r="B3533" s="15">
        <v>822988</v>
      </c>
      <c r="C3533" s="16" t="s">
        <v>267</v>
      </c>
      <c r="D3533" s="17" t="s">
        <v>3688</v>
      </c>
      <c r="E3533" s="17" t="s">
        <v>4165</v>
      </c>
      <c r="F3533" s="16" t="s">
        <v>3214</v>
      </c>
      <c r="G3533" s="16" t="s">
        <v>3689</v>
      </c>
      <c r="H3533" s="16" t="s">
        <v>3690</v>
      </c>
      <c r="I3533" s="16" t="s">
        <v>4158</v>
      </c>
      <c r="J3533" s="40">
        <v>0.13</v>
      </c>
      <c r="K3533" s="16">
        <v>11893.15</v>
      </c>
      <c r="L3533" s="18">
        <v>14586.02</v>
      </c>
      <c r="M3533" s="15" t="s">
        <v>127</v>
      </c>
      <c r="N3533" s="19">
        <v>45712.679722222201</v>
      </c>
      <c r="P3533" s="20" t="s">
        <v>4261</v>
      </c>
      <c r="Q3533" s="20" t="s">
        <v>4243</v>
      </c>
      <c r="R3533" s="20" t="s">
        <v>4274</v>
      </c>
    </row>
    <row r="3534" spans="1:18" x14ac:dyDescent="0.3">
      <c r="A3534" s="15" t="str">
        <f>VLOOKUP(C3534,销售员!A:D,3,0)</f>
        <v>京津冀</v>
      </c>
      <c r="B3534" s="15">
        <v>822988</v>
      </c>
      <c r="C3534" s="16" t="s">
        <v>267</v>
      </c>
      <c r="D3534" s="17" t="s">
        <v>3688</v>
      </c>
      <c r="E3534" s="17" t="s">
        <v>4165</v>
      </c>
      <c r="F3534" s="16" t="s">
        <v>3214</v>
      </c>
      <c r="G3534" s="16" t="s">
        <v>3689</v>
      </c>
      <c r="H3534" s="16" t="s">
        <v>3690</v>
      </c>
      <c r="I3534" s="16" t="s">
        <v>4159</v>
      </c>
      <c r="J3534" s="40">
        <v>0.13</v>
      </c>
      <c r="K3534" s="16">
        <v>1677.77</v>
      </c>
      <c r="M3534" s="15" t="s">
        <v>127</v>
      </c>
      <c r="N3534" s="19">
        <v>45712.679722222201</v>
      </c>
      <c r="P3534" s="20" t="s">
        <v>4261</v>
      </c>
      <c r="Q3534" s="20" t="s">
        <v>4243</v>
      </c>
      <c r="R3534" s="20" t="s">
        <v>4274</v>
      </c>
    </row>
    <row r="3535" spans="1:18" x14ac:dyDescent="0.3">
      <c r="A3535" s="15" t="str">
        <f>VLOOKUP(C3535,销售员!A:D,3,0)</f>
        <v>京津冀</v>
      </c>
      <c r="B3535" s="15">
        <v>822988</v>
      </c>
      <c r="C3535" s="16" t="s">
        <v>267</v>
      </c>
      <c r="D3535" s="17" t="s">
        <v>3688</v>
      </c>
      <c r="E3535" s="17" t="s">
        <v>4165</v>
      </c>
      <c r="F3535" s="16" t="s">
        <v>3214</v>
      </c>
      <c r="G3535" s="16" t="s">
        <v>3689</v>
      </c>
      <c r="H3535" s="16" t="s">
        <v>3690</v>
      </c>
      <c r="I3535" s="16" t="s">
        <v>4161</v>
      </c>
      <c r="J3535" s="40">
        <v>0.13</v>
      </c>
      <c r="K3535" s="16">
        <v>152.03</v>
      </c>
      <c r="M3535" s="15" t="s">
        <v>127</v>
      </c>
      <c r="N3535" s="19">
        <v>45712.679722222201</v>
      </c>
      <c r="P3535" s="20" t="s">
        <v>4261</v>
      </c>
      <c r="Q3535" s="20" t="s">
        <v>4243</v>
      </c>
      <c r="R3535" s="20" t="s">
        <v>4274</v>
      </c>
    </row>
    <row r="3536" spans="1:18" x14ac:dyDescent="0.3">
      <c r="A3536" s="15" t="str">
        <f>VLOOKUP(C3536,销售员!A:D,3,0)</f>
        <v>京津冀</v>
      </c>
      <c r="B3536" s="15">
        <v>822988</v>
      </c>
      <c r="C3536" s="16" t="s">
        <v>267</v>
      </c>
      <c r="D3536" s="17" t="s">
        <v>3688</v>
      </c>
      <c r="E3536" s="17" t="s">
        <v>4165</v>
      </c>
      <c r="F3536" s="16" t="s">
        <v>3214</v>
      </c>
      <c r="G3536" s="16" t="s">
        <v>3689</v>
      </c>
      <c r="H3536" s="16" t="s">
        <v>3690</v>
      </c>
      <c r="I3536" s="16" t="s">
        <v>4160</v>
      </c>
      <c r="J3536" s="40">
        <v>0.13</v>
      </c>
      <c r="K3536" s="16">
        <v>206.68</v>
      </c>
      <c r="M3536" s="15" t="s">
        <v>127</v>
      </c>
      <c r="N3536" s="19">
        <v>45712.679722222201</v>
      </c>
      <c r="P3536" s="20" t="s">
        <v>4261</v>
      </c>
      <c r="Q3536" s="20" t="s">
        <v>4243</v>
      </c>
      <c r="R3536" s="20" t="s">
        <v>4274</v>
      </c>
    </row>
    <row r="3537" spans="1:18" x14ac:dyDescent="0.3">
      <c r="A3537" s="15" t="str">
        <f>VLOOKUP(C3537,销售员!A:D,3,0)</f>
        <v>京津冀</v>
      </c>
      <c r="B3537" s="15">
        <v>822994</v>
      </c>
      <c r="C3537" s="16" t="s">
        <v>115</v>
      </c>
      <c r="D3537" s="17" t="s">
        <v>3691</v>
      </c>
      <c r="E3537" s="17" t="s">
        <v>4165</v>
      </c>
      <c r="F3537" s="16" t="s">
        <v>3692</v>
      </c>
      <c r="G3537" s="16" t="s">
        <v>3693</v>
      </c>
      <c r="H3537" s="16" t="s">
        <v>3694</v>
      </c>
      <c r="I3537" s="16" t="s">
        <v>4166</v>
      </c>
      <c r="J3537" s="40">
        <v>0.13</v>
      </c>
      <c r="K3537" s="16">
        <v>58082.95</v>
      </c>
      <c r="L3537" s="18">
        <v>63043.1</v>
      </c>
      <c r="M3537" s="15" t="s">
        <v>127</v>
      </c>
      <c r="N3537" s="19">
        <v>45712.682233796302</v>
      </c>
      <c r="P3537" s="20" t="s">
        <v>4261</v>
      </c>
      <c r="Q3537" s="20" t="s">
        <v>4243</v>
      </c>
      <c r="R3537" s="20" t="s">
        <v>4289</v>
      </c>
    </row>
    <row r="3538" spans="1:18" x14ac:dyDescent="0.3">
      <c r="A3538" s="15" t="str">
        <f>VLOOKUP(C3538,销售员!A:D,3,0)</f>
        <v>京津冀</v>
      </c>
      <c r="B3538" s="15">
        <v>822994</v>
      </c>
      <c r="C3538" s="16" t="s">
        <v>115</v>
      </c>
      <c r="D3538" s="17" t="s">
        <v>3691</v>
      </c>
      <c r="E3538" s="17" t="s">
        <v>4165</v>
      </c>
      <c r="F3538" s="16" t="s">
        <v>3692</v>
      </c>
      <c r="G3538" s="16" t="s">
        <v>3693</v>
      </c>
      <c r="H3538" s="16" t="s">
        <v>3694</v>
      </c>
      <c r="I3538" s="16" t="s">
        <v>4167</v>
      </c>
      <c r="J3538" s="40">
        <v>0.13</v>
      </c>
      <c r="K3538" s="16">
        <v>468.99</v>
      </c>
      <c r="M3538" s="15" t="s">
        <v>127</v>
      </c>
      <c r="N3538" s="19">
        <v>45712.682233796302</v>
      </c>
      <c r="P3538" s="20" t="s">
        <v>4261</v>
      </c>
      <c r="Q3538" s="20" t="s">
        <v>4243</v>
      </c>
      <c r="R3538" s="20" t="s">
        <v>4289</v>
      </c>
    </row>
    <row r="3539" spans="1:18" x14ac:dyDescent="0.3">
      <c r="A3539" s="15" t="str">
        <f>VLOOKUP(C3539,销售员!A:D,3,0)</f>
        <v>京津冀</v>
      </c>
      <c r="B3539" s="15">
        <v>822994</v>
      </c>
      <c r="C3539" s="16" t="s">
        <v>115</v>
      </c>
      <c r="D3539" s="17" t="s">
        <v>3691</v>
      </c>
      <c r="E3539" s="17" t="s">
        <v>4165</v>
      </c>
      <c r="F3539" s="16" t="s">
        <v>3692</v>
      </c>
      <c r="G3539" s="16" t="s">
        <v>3693</v>
      </c>
      <c r="H3539" s="16" t="s">
        <v>3694</v>
      </c>
      <c r="I3539" s="16" t="s">
        <v>4161</v>
      </c>
      <c r="J3539" s="40">
        <v>0.13</v>
      </c>
      <c r="K3539" s="16">
        <v>755.07835</v>
      </c>
      <c r="M3539" s="15" t="s">
        <v>127</v>
      </c>
      <c r="N3539" s="19">
        <v>45712.682233796302</v>
      </c>
      <c r="P3539" s="20" t="s">
        <v>4261</v>
      </c>
      <c r="Q3539" s="20" t="s">
        <v>4243</v>
      </c>
      <c r="R3539" s="20" t="s">
        <v>4289</v>
      </c>
    </row>
    <row r="3540" spans="1:18" x14ac:dyDescent="0.3">
      <c r="A3540" s="15" t="str">
        <f>VLOOKUP(C3540,销售员!A:D,3,0)</f>
        <v>京津冀</v>
      </c>
      <c r="B3540" s="15">
        <v>822994</v>
      </c>
      <c r="C3540" s="16" t="s">
        <v>115</v>
      </c>
      <c r="D3540" s="17" t="s">
        <v>3691</v>
      </c>
      <c r="E3540" s="17" t="s">
        <v>4165</v>
      </c>
      <c r="F3540" s="16" t="s">
        <v>3692</v>
      </c>
      <c r="G3540" s="16" t="s">
        <v>3693</v>
      </c>
      <c r="H3540" s="16" t="s">
        <v>3694</v>
      </c>
      <c r="I3540" s="16" t="s">
        <v>4160</v>
      </c>
      <c r="J3540" s="40">
        <v>0.13</v>
      </c>
      <c r="K3540" s="16">
        <v>878.27909999999997</v>
      </c>
      <c r="M3540" s="15" t="s">
        <v>127</v>
      </c>
      <c r="N3540" s="19">
        <v>45712.682233796302</v>
      </c>
      <c r="P3540" s="20" t="s">
        <v>4261</v>
      </c>
      <c r="Q3540" s="20" t="s">
        <v>4243</v>
      </c>
      <c r="R3540" s="20" t="s">
        <v>4289</v>
      </c>
    </row>
    <row r="3541" spans="1:18" x14ac:dyDescent="0.3">
      <c r="A3541" s="15" t="str">
        <f>VLOOKUP(C3541,销售员!A:D,3,0)</f>
        <v>沪浙</v>
      </c>
      <c r="B3541" s="15">
        <v>822993</v>
      </c>
      <c r="C3541" s="16" t="s">
        <v>288</v>
      </c>
      <c r="D3541" s="17" t="s">
        <v>3698</v>
      </c>
      <c r="E3541" s="17" t="s">
        <v>4165</v>
      </c>
      <c r="F3541" s="16" t="s">
        <v>3699</v>
      </c>
      <c r="G3541" s="16" t="s">
        <v>3700</v>
      </c>
      <c r="H3541" s="16" t="s">
        <v>3701</v>
      </c>
      <c r="I3541" s="16" t="s">
        <v>4158</v>
      </c>
      <c r="J3541" s="40">
        <v>0.13</v>
      </c>
      <c r="K3541" s="16">
        <v>10640.91</v>
      </c>
      <c r="L3541" s="18">
        <v>11862.27</v>
      </c>
      <c r="M3541" s="15" t="s">
        <v>1262</v>
      </c>
      <c r="N3541" s="19">
        <v>45712.684513888897</v>
      </c>
      <c r="P3541" s="20" t="s">
        <v>4256</v>
      </c>
      <c r="Q3541" s="20" t="s">
        <v>4259</v>
      </c>
      <c r="R3541" s="20" t="s">
        <v>4273</v>
      </c>
    </row>
    <row r="3542" spans="1:18" x14ac:dyDescent="0.3">
      <c r="A3542" s="15" t="str">
        <f>VLOOKUP(C3542,销售员!A:D,3,0)</f>
        <v>沪浙</v>
      </c>
      <c r="B3542" s="15">
        <v>822993</v>
      </c>
      <c r="C3542" s="16" t="s">
        <v>288</v>
      </c>
      <c r="D3542" s="17" t="s">
        <v>3698</v>
      </c>
      <c r="E3542" s="17" t="s">
        <v>4165</v>
      </c>
      <c r="F3542" s="16" t="s">
        <v>3699</v>
      </c>
      <c r="G3542" s="16" t="s">
        <v>3700</v>
      </c>
      <c r="H3542" s="16" t="s">
        <v>3701</v>
      </c>
      <c r="I3542" s="16" t="s">
        <v>4159</v>
      </c>
      <c r="J3542" s="40">
        <v>0.13</v>
      </c>
      <c r="K3542" s="16">
        <v>386.88</v>
      </c>
      <c r="M3542" s="15" t="s">
        <v>1262</v>
      </c>
      <c r="N3542" s="19">
        <v>45712.684513888897</v>
      </c>
      <c r="P3542" s="20" t="s">
        <v>4256</v>
      </c>
      <c r="Q3542" s="20" t="s">
        <v>4259</v>
      </c>
      <c r="R3542" s="20" t="s">
        <v>4273</v>
      </c>
    </row>
    <row r="3543" spans="1:18" x14ac:dyDescent="0.3">
      <c r="A3543" s="15" t="str">
        <f>VLOOKUP(C3543,销售员!A:D,3,0)</f>
        <v>沪浙</v>
      </c>
      <c r="B3543" s="15">
        <v>822993</v>
      </c>
      <c r="C3543" s="16" t="s">
        <v>288</v>
      </c>
      <c r="D3543" s="17" t="s">
        <v>3698</v>
      </c>
      <c r="E3543" s="17" t="s">
        <v>4165</v>
      </c>
      <c r="F3543" s="16" t="s">
        <v>3699</v>
      </c>
      <c r="G3543" s="16" t="s">
        <v>3700</v>
      </c>
      <c r="H3543" s="16" t="s">
        <v>3701</v>
      </c>
      <c r="I3543" s="16" t="s">
        <v>4161</v>
      </c>
      <c r="J3543" s="40">
        <v>0.13</v>
      </c>
      <c r="K3543" s="16">
        <v>132.75</v>
      </c>
      <c r="M3543" s="15" t="s">
        <v>1262</v>
      </c>
      <c r="N3543" s="19">
        <v>45712.684513888897</v>
      </c>
      <c r="P3543" s="20" t="s">
        <v>4256</v>
      </c>
      <c r="Q3543" s="20" t="s">
        <v>4259</v>
      </c>
      <c r="R3543" s="20" t="s">
        <v>4273</v>
      </c>
    </row>
    <row r="3544" spans="1:18" x14ac:dyDescent="0.3">
      <c r="A3544" s="15" t="str">
        <f>VLOOKUP(C3544,销售员!A:D,3,0)</f>
        <v>沪浙</v>
      </c>
      <c r="B3544" s="15">
        <v>822993</v>
      </c>
      <c r="C3544" s="16" t="s">
        <v>288</v>
      </c>
      <c r="D3544" s="17" t="s">
        <v>3698</v>
      </c>
      <c r="E3544" s="17" t="s">
        <v>4165</v>
      </c>
      <c r="F3544" s="16" t="s">
        <v>3699</v>
      </c>
      <c r="G3544" s="16" t="s">
        <v>3700</v>
      </c>
      <c r="H3544" s="16" t="s">
        <v>3701</v>
      </c>
      <c r="I3544" s="16" t="s">
        <v>4160</v>
      </c>
      <c r="J3544" s="40">
        <v>0.13</v>
      </c>
      <c r="K3544" s="16">
        <v>167.91</v>
      </c>
      <c r="M3544" s="15" t="s">
        <v>1262</v>
      </c>
      <c r="N3544" s="19">
        <v>45712.684513888897</v>
      </c>
      <c r="P3544" s="20" t="s">
        <v>4256</v>
      </c>
      <c r="Q3544" s="20" t="s">
        <v>4259</v>
      </c>
      <c r="R3544" s="20" t="s">
        <v>4273</v>
      </c>
    </row>
    <row r="3545" spans="1:18" x14ac:dyDescent="0.3">
      <c r="A3545" s="15" t="str">
        <f>VLOOKUP(C3545,销售员!A:D,3,0)</f>
        <v>京津冀</v>
      </c>
      <c r="B3545" s="15">
        <v>822992</v>
      </c>
      <c r="C3545" s="16" t="s">
        <v>267</v>
      </c>
      <c r="D3545" s="17" t="s">
        <v>3702</v>
      </c>
      <c r="E3545" s="17" t="s">
        <v>4165</v>
      </c>
      <c r="F3545" s="16" t="s">
        <v>2211</v>
      </c>
      <c r="G3545" s="16" t="s">
        <v>3703</v>
      </c>
      <c r="H3545" s="16" t="s">
        <v>3704</v>
      </c>
      <c r="I3545" s="16" t="s">
        <v>4158</v>
      </c>
      <c r="J3545" s="40">
        <v>0.13</v>
      </c>
      <c r="K3545" s="16">
        <v>67698.539999999994</v>
      </c>
      <c r="L3545" s="18">
        <v>84041.76</v>
      </c>
      <c r="M3545" s="15" t="s">
        <v>127</v>
      </c>
      <c r="N3545" s="19">
        <v>45712.685358796298</v>
      </c>
      <c r="P3545" s="20" t="s">
        <v>4261</v>
      </c>
      <c r="Q3545" s="20" t="s">
        <v>4243</v>
      </c>
      <c r="R3545" s="20" t="s">
        <v>4274</v>
      </c>
    </row>
    <row r="3546" spans="1:18" x14ac:dyDescent="0.3">
      <c r="A3546" s="15" t="str">
        <f>VLOOKUP(C3546,销售员!A:D,3,0)</f>
        <v>京津冀</v>
      </c>
      <c r="B3546" s="15">
        <v>822992</v>
      </c>
      <c r="C3546" s="16" t="s">
        <v>267</v>
      </c>
      <c r="D3546" s="17" t="s">
        <v>3702</v>
      </c>
      <c r="E3546" s="17" t="s">
        <v>4165</v>
      </c>
      <c r="F3546" s="16" t="s">
        <v>2211</v>
      </c>
      <c r="G3546" s="16" t="s">
        <v>3703</v>
      </c>
      <c r="H3546" s="16" t="s">
        <v>3704</v>
      </c>
      <c r="I3546" s="16" t="s">
        <v>4159</v>
      </c>
      <c r="J3546" s="40">
        <v>0.13</v>
      </c>
      <c r="K3546" s="16">
        <v>10507.36</v>
      </c>
      <c r="M3546" s="15" t="s">
        <v>127</v>
      </c>
      <c r="N3546" s="19">
        <v>45712.685358796298</v>
      </c>
      <c r="P3546" s="20" t="s">
        <v>4261</v>
      </c>
      <c r="Q3546" s="20" t="s">
        <v>4243</v>
      </c>
      <c r="R3546" s="20" t="s">
        <v>4274</v>
      </c>
    </row>
    <row r="3547" spans="1:18" x14ac:dyDescent="0.3">
      <c r="A3547" s="15" t="str">
        <f>VLOOKUP(C3547,销售员!A:D,3,0)</f>
        <v>京津冀</v>
      </c>
      <c r="B3547" s="15">
        <v>822992</v>
      </c>
      <c r="C3547" s="16" t="s">
        <v>267</v>
      </c>
      <c r="D3547" s="17" t="s">
        <v>3702</v>
      </c>
      <c r="E3547" s="17" t="s">
        <v>4165</v>
      </c>
      <c r="F3547" s="16" t="s">
        <v>2211</v>
      </c>
      <c r="G3547" s="16" t="s">
        <v>3703</v>
      </c>
      <c r="H3547" s="16" t="s">
        <v>3704</v>
      </c>
      <c r="I3547" s="16" t="s">
        <v>4161</v>
      </c>
      <c r="J3547" s="40">
        <v>0.13</v>
      </c>
      <c r="K3547" s="16">
        <v>863.04</v>
      </c>
      <c r="M3547" s="15" t="s">
        <v>127</v>
      </c>
      <c r="N3547" s="19">
        <v>45712.685358796298</v>
      </c>
      <c r="P3547" s="20" t="s">
        <v>4261</v>
      </c>
      <c r="Q3547" s="20" t="s">
        <v>4243</v>
      </c>
      <c r="R3547" s="20" t="s">
        <v>4274</v>
      </c>
    </row>
    <row r="3548" spans="1:18" x14ac:dyDescent="0.3">
      <c r="A3548" s="15" t="str">
        <f>VLOOKUP(C3548,销售员!A:D,3,0)</f>
        <v>京津冀</v>
      </c>
      <c r="B3548" s="15">
        <v>822992</v>
      </c>
      <c r="C3548" s="16" t="s">
        <v>267</v>
      </c>
      <c r="D3548" s="17" t="s">
        <v>3702</v>
      </c>
      <c r="E3548" s="17" t="s">
        <v>4165</v>
      </c>
      <c r="F3548" s="16" t="s">
        <v>2211</v>
      </c>
      <c r="G3548" s="16" t="s">
        <v>3703</v>
      </c>
      <c r="H3548" s="16" t="s">
        <v>3704</v>
      </c>
      <c r="I3548" s="16" t="s">
        <v>4160</v>
      </c>
      <c r="J3548" s="40">
        <v>0.13</v>
      </c>
      <c r="K3548" s="16">
        <v>1190.94</v>
      </c>
      <c r="M3548" s="15" t="s">
        <v>127</v>
      </c>
      <c r="N3548" s="19">
        <v>45712.685358796298</v>
      </c>
      <c r="P3548" s="20" t="s">
        <v>4261</v>
      </c>
      <c r="Q3548" s="20" t="s">
        <v>4243</v>
      </c>
      <c r="R3548" s="20" t="s">
        <v>4274</v>
      </c>
    </row>
    <row r="3549" spans="1:18" x14ac:dyDescent="0.3">
      <c r="A3549" s="15" t="str">
        <f>VLOOKUP(C3549,销售员!A:D,3,0)</f>
        <v>京津冀</v>
      </c>
      <c r="B3549" s="15">
        <v>823001</v>
      </c>
      <c r="C3549" s="16" t="s">
        <v>323</v>
      </c>
      <c r="D3549" s="17" t="s">
        <v>3705</v>
      </c>
      <c r="E3549" s="17" t="s">
        <v>4165</v>
      </c>
      <c r="F3549" s="16" t="s">
        <v>3706</v>
      </c>
      <c r="G3549" s="16" t="s">
        <v>3707</v>
      </c>
      <c r="H3549" s="16" t="s">
        <v>3708</v>
      </c>
      <c r="I3549" s="16" t="s">
        <v>4158</v>
      </c>
      <c r="J3549" s="40">
        <v>0.13</v>
      </c>
      <c r="K3549" s="16">
        <v>4609.2</v>
      </c>
      <c r="L3549" s="18">
        <v>6660</v>
      </c>
      <c r="M3549" s="15" t="s">
        <v>127</v>
      </c>
      <c r="N3549" s="19">
        <v>45712.699756944399</v>
      </c>
      <c r="P3549" s="20" t="s">
        <v>4261</v>
      </c>
      <c r="Q3549" s="20" t="s">
        <v>4243</v>
      </c>
      <c r="R3549" s="20" t="s">
        <v>4274</v>
      </c>
    </row>
    <row r="3550" spans="1:18" x14ac:dyDescent="0.3">
      <c r="A3550" s="15" t="str">
        <f>VLOOKUP(C3550,销售员!A:D,3,0)</f>
        <v>京津冀</v>
      </c>
      <c r="B3550" s="15">
        <v>823001</v>
      </c>
      <c r="C3550" s="16" t="s">
        <v>323</v>
      </c>
      <c r="D3550" s="17" t="s">
        <v>3705</v>
      </c>
      <c r="E3550" s="17" t="s">
        <v>4165</v>
      </c>
      <c r="F3550" s="16" t="s">
        <v>3706</v>
      </c>
      <c r="G3550" s="16" t="s">
        <v>3707</v>
      </c>
      <c r="H3550" s="16" t="s">
        <v>3708</v>
      </c>
      <c r="I3550" s="16" t="s">
        <v>4159</v>
      </c>
      <c r="J3550" s="40">
        <v>0.13</v>
      </c>
      <c r="K3550" s="16">
        <v>1655.6</v>
      </c>
      <c r="M3550" s="15" t="s">
        <v>127</v>
      </c>
      <c r="N3550" s="19">
        <v>45712.699756944399</v>
      </c>
      <c r="P3550" s="20" t="s">
        <v>4261</v>
      </c>
      <c r="Q3550" s="20" t="s">
        <v>4243</v>
      </c>
      <c r="R3550" s="20" t="s">
        <v>4274</v>
      </c>
    </row>
    <row r="3551" spans="1:18" x14ac:dyDescent="0.3">
      <c r="A3551" s="15" t="str">
        <f>VLOOKUP(C3551,销售员!A:D,3,0)</f>
        <v>京津冀</v>
      </c>
      <c r="B3551" s="15">
        <v>823001</v>
      </c>
      <c r="C3551" s="16" t="s">
        <v>323</v>
      </c>
      <c r="D3551" s="17" t="s">
        <v>3705</v>
      </c>
      <c r="E3551" s="17" t="s">
        <v>4165</v>
      </c>
      <c r="F3551" s="16" t="s">
        <v>3706</v>
      </c>
      <c r="G3551" s="16" t="s">
        <v>3707</v>
      </c>
      <c r="H3551" s="16" t="s">
        <v>3708</v>
      </c>
      <c r="I3551" s="16" t="s">
        <v>4161</v>
      </c>
      <c r="J3551" s="40">
        <v>0.13</v>
      </c>
      <c r="K3551" s="16">
        <v>0</v>
      </c>
      <c r="M3551" s="15" t="s">
        <v>127</v>
      </c>
      <c r="N3551" s="19">
        <v>45712.699756944399</v>
      </c>
      <c r="P3551" s="20" t="s">
        <v>4261</v>
      </c>
      <c r="Q3551" s="20" t="s">
        <v>4243</v>
      </c>
      <c r="R3551" s="20" t="s">
        <v>4274</v>
      </c>
    </row>
    <row r="3552" spans="1:18" x14ac:dyDescent="0.3">
      <c r="A3552" s="15" t="str">
        <f>VLOOKUP(C3552,销售员!A:D,3,0)</f>
        <v>京津冀</v>
      </c>
      <c r="B3552" s="15">
        <v>823001</v>
      </c>
      <c r="C3552" s="16" t="s">
        <v>323</v>
      </c>
      <c r="D3552" s="17" t="s">
        <v>3705</v>
      </c>
      <c r="E3552" s="17" t="s">
        <v>4165</v>
      </c>
      <c r="F3552" s="16" t="s">
        <v>3706</v>
      </c>
      <c r="G3552" s="16" t="s">
        <v>3707</v>
      </c>
      <c r="H3552" s="16" t="s">
        <v>3708</v>
      </c>
      <c r="I3552" s="16" t="s">
        <v>4160</v>
      </c>
      <c r="J3552" s="40">
        <v>0.13</v>
      </c>
      <c r="K3552" s="16">
        <v>95.4</v>
      </c>
      <c r="M3552" s="15" t="s">
        <v>127</v>
      </c>
      <c r="N3552" s="19">
        <v>45712.699756944399</v>
      </c>
      <c r="P3552" s="20" t="s">
        <v>4261</v>
      </c>
      <c r="Q3552" s="20" t="s">
        <v>4243</v>
      </c>
      <c r="R3552" s="20" t="s">
        <v>4274</v>
      </c>
    </row>
    <row r="3553" spans="1:18" x14ac:dyDescent="0.3">
      <c r="A3553" s="15" t="str">
        <f>VLOOKUP(C3553,销售员!A:D,3,0)</f>
        <v>湘桂琼</v>
      </c>
      <c r="B3553" s="15">
        <v>822960</v>
      </c>
      <c r="C3553" s="16" t="s">
        <v>523</v>
      </c>
      <c r="D3553" s="17" t="s">
        <v>3709</v>
      </c>
      <c r="E3553" s="17" t="s">
        <v>4165</v>
      </c>
      <c r="F3553" s="16" t="s">
        <v>1411</v>
      </c>
      <c r="G3553" s="16" t="s">
        <v>3710</v>
      </c>
      <c r="H3553" s="16" t="s">
        <v>3711</v>
      </c>
      <c r="I3553" s="16" t="s">
        <v>4158</v>
      </c>
      <c r="J3553" s="40">
        <v>0.13</v>
      </c>
      <c r="K3553" s="16">
        <v>33720.67</v>
      </c>
      <c r="L3553" s="18">
        <v>38457.89</v>
      </c>
      <c r="M3553" s="15" t="s">
        <v>83</v>
      </c>
      <c r="N3553" s="19">
        <v>45712.704641203702</v>
      </c>
      <c r="P3553" s="20" t="s">
        <v>4256</v>
      </c>
      <c r="Q3553" s="20" t="s">
        <v>4277</v>
      </c>
      <c r="R3553" s="20" t="s">
        <v>4278</v>
      </c>
    </row>
    <row r="3554" spans="1:18" x14ac:dyDescent="0.3">
      <c r="A3554" s="15" t="str">
        <f>VLOOKUP(C3554,销售员!A:D,3,0)</f>
        <v>湘桂琼</v>
      </c>
      <c r="B3554" s="15">
        <v>822960</v>
      </c>
      <c r="C3554" s="16" t="s">
        <v>523</v>
      </c>
      <c r="D3554" s="17" t="s">
        <v>3709</v>
      </c>
      <c r="E3554" s="17" t="s">
        <v>4165</v>
      </c>
      <c r="F3554" s="16" t="s">
        <v>1411</v>
      </c>
      <c r="G3554" s="16" t="s">
        <v>3710</v>
      </c>
      <c r="H3554" s="16" t="s">
        <v>3711</v>
      </c>
      <c r="I3554" s="16" t="s">
        <v>4159</v>
      </c>
      <c r="J3554" s="40">
        <v>0.13</v>
      </c>
      <c r="K3554" s="16">
        <v>2055.0500000000002</v>
      </c>
      <c r="M3554" s="15" t="s">
        <v>83</v>
      </c>
      <c r="N3554" s="19">
        <v>45712.704641203702</v>
      </c>
      <c r="P3554" s="20" t="s">
        <v>4256</v>
      </c>
      <c r="Q3554" s="20" t="s">
        <v>4277</v>
      </c>
      <c r="R3554" s="20" t="s">
        <v>4278</v>
      </c>
    </row>
    <row r="3555" spans="1:18" x14ac:dyDescent="0.3">
      <c r="A3555" s="15" t="str">
        <f>VLOOKUP(C3555,销售员!A:D,3,0)</f>
        <v>湘桂琼</v>
      </c>
      <c r="B3555" s="15">
        <v>822960</v>
      </c>
      <c r="C3555" s="16" t="s">
        <v>523</v>
      </c>
      <c r="D3555" s="17" t="s">
        <v>3709</v>
      </c>
      <c r="E3555" s="17" t="s">
        <v>4165</v>
      </c>
      <c r="F3555" s="16" t="s">
        <v>1411</v>
      </c>
      <c r="G3555" s="16" t="s">
        <v>3710</v>
      </c>
      <c r="H3555" s="16" t="s">
        <v>3711</v>
      </c>
      <c r="I3555" s="16" t="s">
        <v>4161</v>
      </c>
      <c r="J3555" s="40">
        <v>0.13</v>
      </c>
      <c r="K3555" s="16">
        <v>410.6</v>
      </c>
      <c r="M3555" s="15" t="s">
        <v>83</v>
      </c>
      <c r="N3555" s="19">
        <v>45712.704641203702</v>
      </c>
      <c r="P3555" s="20" t="s">
        <v>4256</v>
      </c>
      <c r="Q3555" s="20" t="s">
        <v>4277</v>
      </c>
      <c r="R3555" s="20" t="s">
        <v>4278</v>
      </c>
    </row>
    <row r="3556" spans="1:18" x14ac:dyDescent="0.3">
      <c r="A3556" s="15" t="str">
        <f>VLOOKUP(C3556,销售员!A:D,3,0)</f>
        <v>湘桂琼</v>
      </c>
      <c r="B3556" s="15">
        <v>822960</v>
      </c>
      <c r="C3556" s="16" t="s">
        <v>523</v>
      </c>
      <c r="D3556" s="17" t="s">
        <v>3709</v>
      </c>
      <c r="E3556" s="17" t="s">
        <v>4165</v>
      </c>
      <c r="F3556" s="16" t="s">
        <v>1411</v>
      </c>
      <c r="G3556" s="16" t="s">
        <v>3710</v>
      </c>
      <c r="H3556" s="16" t="s">
        <v>3711</v>
      </c>
      <c r="I3556" s="16" t="s">
        <v>4160</v>
      </c>
      <c r="J3556" s="40">
        <v>0.13</v>
      </c>
      <c r="K3556" s="16">
        <v>544.80999999999995</v>
      </c>
      <c r="M3556" s="15" t="s">
        <v>83</v>
      </c>
      <c r="N3556" s="19">
        <v>45712.704641203702</v>
      </c>
      <c r="P3556" s="20" t="s">
        <v>4256</v>
      </c>
      <c r="Q3556" s="20" t="s">
        <v>4277</v>
      </c>
      <c r="R3556" s="20" t="s">
        <v>4278</v>
      </c>
    </row>
    <row r="3557" spans="1:18" x14ac:dyDescent="0.3">
      <c r="A3557" s="15" t="str">
        <f>VLOOKUP(C3557,销售员!A:D,3,0)</f>
        <v>京津冀</v>
      </c>
      <c r="B3557" s="15">
        <v>822985</v>
      </c>
      <c r="C3557" s="16" t="s">
        <v>115</v>
      </c>
      <c r="D3557" s="17" t="s">
        <v>3714</v>
      </c>
      <c r="E3557" s="17" t="s">
        <v>4165</v>
      </c>
      <c r="F3557" s="16" t="s">
        <v>2141</v>
      </c>
      <c r="G3557" s="16" t="s">
        <v>3715</v>
      </c>
      <c r="H3557" s="16" t="s">
        <v>3716</v>
      </c>
      <c r="I3557" s="16" t="s">
        <v>4158</v>
      </c>
      <c r="J3557" s="40">
        <v>0.13</v>
      </c>
      <c r="K3557" s="16">
        <v>28566</v>
      </c>
      <c r="L3557" s="18">
        <v>31258.5</v>
      </c>
      <c r="M3557" s="15" t="s">
        <v>127</v>
      </c>
      <c r="N3557" s="19">
        <v>45712.742650462998</v>
      </c>
      <c r="P3557" s="20" t="s">
        <v>4261</v>
      </c>
      <c r="Q3557" s="20" t="s">
        <v>4243</v>
      </c>
      <c r="R3557" s="20" t="s">
        <v>4289</v>
      </c>
    </row>
    <row r="3558" spans="1:18" x14ac:dyDescent="0.3">
      <c r="A3558" s="15" t="str">
        <f>VLOOKUP(C3558,销售员!A:D,3,0)</f>
        <v>京津冀</v>
      </c>
      <c r="B3558" s="15">
        <v>822985</v>
      </c>
      <c r="C3558" s="16" t="s">
        <v>115</v>
      </c>
      <c r="D3558" s="17" t="s">
        <v>3714</v>
      </c>
      <c r="E3558" s="17" t="s">
        <v>4165</v>
      </c>
      <c r="F3558" s="16" t="s">
        <v>2141</v>
      </c>
      <c r="G3558" s="16" t="s">
        <v>3715</v>
      </c>
      <c r="H3558" s="16" t="s">
        <v>3716</v>
      </c>
      <c r="I3558" s="16" t="s">
        <v>4159</v>
      </c>
      <c r="J3558" s="40">
        <v>0.13</v>
      </c>
      <c r="K3558" s="16">
        <v>0</v>
      </c>
      <c r="M3558" s="15" t="s">
        <v>127</v>
      </c>
      <c r="N3558" s="19">
        <v>45712.742650462998</v>
      </c>
      <c r="P3558" s="20" t="s">
        <v>4261</v>
      </c>
      <c r="Q3558" s="20" t="s">
        <v>4243</v>
      </c>
      <c r="R3558" s="20" t="s">
        <v>4289</v>
      </c>
    </row>
    <row r="3559" spans="1:18" x14ac:dyDescent="0.3">
      <c r="A3559" s="15" t="str">
        <f>VLOOKUP(C3559,销售员!A:D,3,0)</f>
        <v>京津冀</v>
      </c>
      <c r="B3559" s="15">
        <v>822985</v>
      </c>
      <c r="C3559" s="16" t="s">
        <v>115</v>
      </c>
      <c r="D3559" s="17" t="s">
        <v>3714</v>
      </c>
      <c r="E3559" s="17" t="s">
        <v>4165</v>
      </c>
      <c r="F3559" s="16" t="s">
        <v>2141</v>
      </c>
      <c r="G3559" s="16" t="s">
        <v>3715</v>
      </c>
      <c r="H3559" s="16" t="s">
        <v>3716</v>
      </c>
      <c r="I3559" s="16" t="s">
        <v>4161</v>
      </c>
      <c r="J3559" s="40">
        <v>0.13</v>
      </c>
      <c r="K3559" s="16">
        <v>382</v>
      </c>
      <c r="M3559" s="15" t="s">
        <v>127</v>
      </c>
      <c r="N3559" s="19">
        <v>45712.742650462998</v>
      </c>
      <c r="P3559" s="20" t="s">
        <v>4261</v>
      </c>
      <c r="Q3559" s="20" t="s">
        <v>4243</v>
      </c>
      <c r="R3559" s="20" t="s">
        <v>4289</v>
      </c>
    </row>
    <row r="3560" spans="1:18" x14ac:dyDescent="0.3">
      <c r="A3560" s="15" t="str">
        <f>VLOOKUP(C3560,销售员!A:D,3,0)</f>
        <v>京津冀</v>
      </c>
      <c r="B3560" s="15">
        <v>822985</v>
      </c>
      <c r="C3560" s="16" t="s">
        <v>115</v>
      </c>
      <c r="D3560" s="17" t="s">
        <v>3714</v>
      </c>
      <c r="E3560" s="17" t="s">
        <v>4165</v>
      </c>
      <c r="F3560" s="16" t="s">
        <v>2141</v>
      </c>
      <c r="G3560" s="16" t="s">
        <v>3715</v>
      </c>
      <c r="H3560" s="16" t="s">
        <v>3716</v>
      </c>
      <c r="I3560" s="16" t="s">
        <v>4160</v>
      </c>
      <c r="J3560" s="40">
        <v>0.13</v>
      </c>
      <c r="K3560" s="16">
        <v>435</v>
      </c>
      <c r="M3560" s="15" t="s">
        <v>127</v>
      </c>
      <c r="N3560" s="19">
        <v>45712.742650462998</v>
      </c>
      <c r="P3560" s="20" t="s">
        <v>4261</v>
      </c>
      <c r="Q3560" s="20" t="s">
        <v>4243</v>
      </c>
      <c r="R3560" s="20" t="s">
        <v>4289</v>
      </c>
    </row>
    <row r="3561" spans="1:18" x14ac:dyDescent="0.3">
      <c r="A3561" s="15" t="str">
        <f>VLOOKUP(C3561,销售员!A:D,3,0)</f>
        <v>京津冀</v>
      </c>
      <c r="B3561" s="15">
        <v>823037</v>
      </c>
      <c r="C3561" s="16" t="s">
        <v>692</v>
      </c>
      <c r="D3561" s="17" t="s">
        <v>3718</v>
      </c>
      <c r="E3561" s="17" t="s">
        <v>4165</v>
      </c>
      <c r="F3561" s="16" t="s">
        <v>1799</v>
      </c>
      <c r="G3561" s="16" t="s">
        <v>3719</v>
      </c>
      <c r="H3561" s="16" t="s">
        <v>3720</v>
      </c>
      <c r="I3561" s="16" t="s">
        <v>4158</v>
      </c>
      <c r="J3561" s="40">
        <v>0.13</v>
      </c>
      <c r="K3561" s="16">
        <v>17046.259999999998</v>
      </c>
      <c r="L3561" s="18">
        <v>18360</v>
      </c>
      <c r="M3561" s="15" t="s">
        <v>127</v>
      </c>
      <c r="N3561" s="19">
        <v>45712.750740740703</v>
      </c>
      <c r="P3561" s="20" t="s">
        <v>4261</v>
      </c>
      <c r="Q3561" s="20" t="s">
        <v>4243</v>
      </c>
      <c r="R3561" s="20" t="s">
        <v>4274</v>
      </c>
    </row>
    <row r="3562" spans="1:18" x14ac:dyDescent="0.3">
      <c r="A3562" s="15" t="str">
        <f>VLOOKUP(C3562,销售员!A:D,3,0)</f>
        <v>京津冀</v>
      </c>
      <c r="B3562" s="15">
        <v>823037</v>
      </c>
      <c r="C3562" s="16" t="s">
        <v>692</v>
      </c>
      <c r="D3562" s="17" t="s">
        <v>3718</v>
      </c>
      <c r="E3562" s="17" t="s">
        <v>4165</v>
      </c>
      <c r="F3562" s="16" t="s">
        <v>1799</v>
      </c>
      <c r="G3562" s="16" t="s">
        <v>3719</v>
      </c>
      <c r="H3562" s="16" t="s">
        <v>3720</v>
      </c>
      <c r="I3562" s="16" t="s">
        <v>4159</v>
      </c>
      <c r="J3562" s="40">
        <v>0.13</v>
      </c>
      <c r="K3562" s="16">
        <v>0</v>
      </c>
      <c r="M3562" s="15" t="s">
        <v>127</v>
      </c>
      <c r="N3562" s="19">
        <v>45712.750740740703</v>
      </c>
      <c r="P3562" s="20" t="s">
        <v>4261</v>
      </c>
      <c r="Q3562" s="20" t="s">
        <v>4243</v>
      </c>
      <c r="R3562" s="20" t="s">
        <v>4274</v>
      </c>
    </row>
    <row r="3563" spans="1:18" x14ac:dyDescent="0.3">
      <c r="A3563" s="15" t="str">
        <f>VLOOKUP(C3563,销售员!A:D,3,0)</f>
        <v>京津冀</v>
      </c>
      <c r="B3563" s="15">
        <v>823037</v>
      </c>
      <c r="C3563" s="16" t="s">
        <v>692</v>
      </c>
      <c r="D3563" s="17" t="s">
        <v>3718</v>
      </c>
      <c r="E3563" s="17" t="s">
        <v>4165</v>
      </c>
      <c r="F3563" s="16" t="s">
        <v>1799</v>
      </c>
      <c r="G3563" s="16" t="s">
        <v>3719</v>
      </c>
      <c r="H3563" s="16" t="s">
        <v>3720</v>
      </c>
      <c r="I3563" s="16" t="s">
        <v>4161</v>
      </c>
      <c r="J3563" s="40">
        <v>0.13</v>
      </c>
      <c r="K3563" s="16">
        <v>227.95</v>
      </c>
      <c r="M3563" s="15" t="s">
        <v>127</v>
      </c>
      <c r="N3563" s="19">
        <v>45712.750740740703</v>
      </c>
      <c r="P3563" s="20" t="s">
        <v>4261</v>
      </c>
      <c r="Q3563" s="20" t="s">
        <v>4243</v>
      </c>
      <c r="R3563" s="20" t="s">
        <v>4274</v>
      </c>
    </row>
    <row r="3564" spans="1:18" x14ac:dyDescent="0.3">
      <c r="A3564" s="15" t="str">
        <f>VLOOKUP(C3564,销售员!A:D,3,0)</f>
        <v>京津冀</v>
      </c>
      <c r="B3564" s="15">
        <v>823037</v>
      </c>
      <c r="C3564" s="16" t="s">
        <v>692</v>
      </c>
      <c r="D3564" s="17" t="s">
        <v>3718</v>
      </c>
      <c r="E3564" s="17" t="s">
        <v>4165</v>
      </c>
      <c r="F3564" s="16" t="s">
        <v>1799</v>
      </c>
      <c r="G3564" s="16" t="s">
        <v>3719</v>
      </c>
      <c r="H3564" s="16" t="s">
        <v>3720</v>
      </c>
      <c r="I3564" s="16" t="s">
        <v>4160</v>
      </c>
      <c r="J3564" s="40">
        <v>0.13</v>
      </c>
      <c r="K3564" s="16">
        <v>259.58999999999997</v>
      </c>
      <c r="M3564" s="15" t="s">
        <v>127</v>
      </c>
      <c r="N3564" s="19">
        <v>45712.750740740703</v>
      </c>
      <c r="P3564" s="20" t="s">
        <v>4261</v>
      </c>
      <c r="Q3564" s="20" t="s">
        <v>4243</v>
      </c>
      <c r="R3564" s="20" t="s">
        <v>4274</v>
      </c>
    </row>
    <row r="3565" spans="1:18" x14ac:dyDescent="0.3">
      <c r="A3565" s="15" t="str">
        <f>VLOOKUP(C3565,销售员!A:D,3,0)</f>
        <v>沪浙</v>
      </c>
      <c r="B3565" s="15">
        <v>823019</v>
      </c>
      <c r="C3565" s="16" t="s">
        <v>246</v>
      </c>
      <c r="D3565" s="17" t="s">
        <v>3618</v>
      </c>
      <c r="E3565" s="17" t="s">
        <v>4171</v>
      </c>
      <c r="F3565" s="16" t="s">
        <v>2120</v>
      </c>
      <c r="G3565" s="16" t="s">
        <v>3619</v>
      </c>
      <c r="H3565" s="16" t="s">
        <v>3620</v>
      </c>
      <c r="I3565" s="16" t="s">
        <v>4158</v>
      </c>
      <c r="J3565" s="40">
        <v>0.13</v>
      </c>
      <c r="K3565" s="16">
        <v>1204744.49</v>
      </c>
      <c r="L3565" s="18">
        <v>1323370.23</v>
      </c>
      <c r="M3565" s="15" t="s">
        <v>1262</v>
      </c>
      <c r="N3565" s="19">
        <v>45712.760879629597</v>
      </c>
      <c r="P3565" s="20" t="s">
        <v>4256</v>
      </c>
      <c r="Q3565" s="20" t="s">
        <v>4259</v>
      </c>
      <c r="R3565" s="20" t="s">
        <v>4273</v>
      </c>
    </row>
    <row r="3566" spans="1:18" x14ac:dyDescent="0.3">
      <c r="A3566" s="15" t="str">
        <f>VLOOKUP(C3566,销售员!A:D,3,0)</f>
        <v>沪浙</v>
      </c>
      <c r="B3566" s="15">
        <v>823019</v>
      </c>
      <c r="C3566" s="16" t="s">
        <v>246</v>
      </c>
      <c r="D3566" s="17" t="s">
        <v>3618</v>
      </c>
      <c r="E3566" s="17" t="s">
        <v>4171</v>
      </c>
      <c r="F3566" s="16" t="s">
        <v>2120</v>
      </c>
      <c r="G3566" s="16" t="s">
        <v>3619</v>
      </c>
      <c r="H3566" s="16" t="s">
        <v>3620</v>
      </c>
      <c r="I3566" s="16" t="s">
        <v>4159</v>
      </c>
      <c r="J3566" s="40">
        <v>0.13</v>
      </c>
      <c r="K3566" s="16">
        <v>59668.98</v>
      </c>
      <c r="M3566" s="15" t="s">
        <v>1262</v>
      </c>
      <c r="N3566" s="19">
        <v>45712.760879629597</v>
      </c>
      <c r="P3566" s="20" t="s">
        <v>4256</v>
      </c>
      <c r="Q3566" s="20" t="s">
        <v>4259</v>
      </c>
      <c r="R3566" s="20" t="s">
        <v>4273</v>
      </c>
    </row>
    <row r="3567" spans="1:18" x14ac:dyDescent="0.3">
      <c r="A3567" s="15" t="str">
        <f>VLOOKUP(C3567,销售员!A:D,3,0)</f>
        <v>沪浙</v>
      </c>
      <c r="B3567" s="15">
        <v>823019</v>
      </c>
      <c r="C3567" s="16" t="s">
        <v>246</v>
      </c>
      <c r="D3567" s="17" t="s">
        <v>3618</v>
      </c>
      <c r="E3567" s="17" t="s">
        <v>4171</v>
      </c>
      <c r="F3567" s="16" t="s">
        <v>2120</v>
      </c>
      <c r="G3567" s="16" t="s">
        <v>3619</v>
      </c>
      <c r="H3567" s="16" t="s">
        <v>3620</v>
      </c>
      <c r="I3567" s="16" t="s">
        <v>4161</v>
      </c>
      <c r="J3567" s="40">
        <v>0.13</v>
      </c>
      <c r="K3567" s="16">
        <v>0</v>
      </c>
      <c r="M3567" s="15" t="s">
        <v>1262</v>
      </c>
      <c r="N3567" s="19">
        <v>45712.760879629597</v>
      </c>
      <c r="P3567" s="20" t="s">
        <v>4256</v>
      </c>
      <c r="Q3567" s="20" t="s">
        <v>4259</v>
      </c>
      <c r="R3567" s="20" t="s">
        <v>4273</v>
      </c>
    </row>
    <row r="3568" spans="1:18" x14ac:dyDescent="0.3">
      <c r="A3568" s="15" t="str">
        <f>VLOOKUP(C3568,销售员!A:D,3,0)</f>
        <v>沪浙</v>
      </c>
      <c r="B3568" s="15">
        <v>823019</v>
      </c>
      <c r="C3568" s="16" t="s">
        <v>246</v>
      </c>
      <c r="D3568" s="17" t="s">
        <v>3618</v>
      </c>
      <c r="E3568" s="17" t="s">
        <v>4171</v>
      </c>
      <c r="F3568" s="16" t="s">
        <v>2120</v>
      </c>
      <c r="G3568" s="16" t="s">
        <v>3619</v>
      </c>
      <c r="H3568" s="16" t="s">
        <v>3620</v>
      </c>
      <c r="I3568" s="16" t="s">
        <v>4160</v>
      </c>
      <c r="J3568" s="40">
        <v>0.13</v>
      </c>
      <c r="K3568" s="16">
        <v>19254.47</v>
      </c>
      <c r="M3568" s="15" t="s">
        <v>1262</v>
      </c>
      <c r="N3568" s="19">
        <v>45712.760879629597</v>
      </c>
      <c r="P3568" s="20" t="s">
        <v>4256</v>
      </c>
      <c r="Q3568" s="20" t="s">
        <v>4259</v>
      </c>
      <c r="R3568" s="20" t="s">
        <v>4273</v>
      </c>
    </row>
    <row r="3569" spans="1:18" x14ac:dyDescent="0.3">
      <c r="A3569" s="15" t="str">
        <f>VLOOKUP(C3569,销售员!A:D,3,0)</f>
        <v>鄂赣</v>
      </c>
      <c r="B3569" s="15">
        <v>823060</v>
      </c>
      <c r="C3569" s="16" t="s">
        <v>121</v>
      </c>
      <c r="D3569" s="17" t="s">
        <v>3723</v>
      </c>
      <c r="E3569" s="17" t="s">
        <v>4171</v>
      </c>
      <c r="F3569" s="16" t="s">
        <v>1395</v>
      </c>
      <c r="G3569" s="16" t="s">
        <v>3724</v>
      </c>
      <c r="H3569" s="16" t="s">
        <v>3725</v>
      </c>
      <c r="I3569" s="16" t="s">
        <v>4158</v>
      </c>
      <c r="J3569" s="40">
        <v>0.13</v>
      </c>
      <c r="K3569" s="16">
        <v>186.31</v>
      </c>
      <c r="L3569" s="18">
        <v>195</v>
      </c>
      <c r="M3569" s="15" t="s">
        <v>1262</v>
      </c>
      <c r="N3569" s="19">
        <v>45713.402604166702</v>
      </c>
      <c r="P3569" s="20" t="s">
        <v>4256</v>
      </c>
      <c r="Q3569" s="20" t="s">
        <v>4246</v>
      </c>
      <c r="R3569" s="20" t="s">
        <v>4295</v>
      </c>
    </row>
    <row r="3570" spans="1:18" x14ac:dyDescent="0.3">
      <c r="A3570" s="15" t="str">
        <f>VLOOKUP(C3570,销售员!A:D,3,0)</f>
        <v>鄂赣</v>
      </c>
      <c r="B3570" s="15">
        <v>823060</v>
      </c>
      <c r="C3570" s="16" t="s">
        <v>121</v>
      </c>
      <c r="D3570" s="17" t="s">
        <v>3723</v>
      </c>
      <c r="E3570" s="17" t="s">
        <v>4171</v>
      </c>
      <c r="F3570" s="16" t="s">
        <v>1395</v>
      </c>
      <c r="G3570" s="16" t="s">
        <v>3724</v>
      </c>
      <c r="H3570" s="16" t="s">
        <v>3725</v>
      </c>
      <c r="I3570" s="16" t="s">
        <v>4159</v>
      </c>
      <c r="J3570" s="40">
        <v>0.13</v>
      </c>
      <c r="K3570" s="16">
        <v>0</v>
      </c>
      <c r="M3570" s="15" t="s">
        <v>1262</v>
      </c>
      <c r="N3570" s="19">
        <v>45713.402604166702</v>
      </c>
      <c r="P3570" s="20" t="s">
        <v>4256</v>
      </c>
      <c r="Q3570" s="20" t="s">
        <v>4246</v>
      </c>
      <c r="R3570" s="20" t="s">
        <v>4295</v>
      </c>
    </row>
    <row r="3571" spans="1:18" x14ac:dyDescent="0.3">
      <c r="A3571" s="15" t="str">
        <f>VLOOKUP(C3571,销售员!A:D,3,0)</f>
        <v>鄂赣</v>
      </c>
      <c r="B3571" s="15">
        <v>823060</v>
      </c>
      <c r="C3571" s="16" t="s">
        <v>121</v>
      </c>
      <c r="D3571" s="17" t="s">
        <v>3723</v>
      </c>
      <c r="E3571" s="17" t="s">
        <v>4171</v>
      </c>
      <c r="F3571" s="16" t="s">
        <v>1395</v>
      </c>
      <c r="G3571" s="16" t="s">
        <v>3724</v>
      </c>
      <c r="H3571" s="16" t="s">
        <v>3725</v>
      </c>
      <c r="I3571" s="16" t="s">
        <v>4161</v>
      </c>
      <c r="J3571" s="40">
        <v>0.13</v>
      </c>
      <c r="K3571" s="16">
        <v>0</v>
      </c>
      <c r="M3571" s="15" t="s">
        <v>1262</v>
      </c>
      <c r="N3571" s="19">
        <v>45713.402604166702</v>
      </c>
      <c r="P3571" s="20" t="s">
        <v>4256</v>
      </c>
      <c r="Q3571" s="20" t="s">
        <v>4246</v>
      </c>
      <c r="R3571" s="20" t="s">
        <v>4295</v>
      </c>
    </row>
    <row r="3572" spans="1:18" x14ac:dyDescent="0.3">
      <c r="A3572" s="15" t="str">
        <f>VLOOKUP(C3572,销售员!A:D,3,0)</f>
        <v>鄂赣</v>
      </c>
      <c r="B3572" s="15">
        <v>823060</v>
      </c>
      <c r="C3572" s="16" t="s">
        <v>121</v>
      </c>
      <c r="D3572" s="17" t="s">
        <v>3723</v>
      </c>
      <c r="E3572" s="17" t="s">
        <v>4171</v>
      </c>
      <c r="F3572" s="16" t="s">
        <v>1395</v>
      </c>
      <c r="G3572" s="16" t="s">
        <v>3724</v>
      </c>
      <c r="H3572" s="16" t="s">
        <v>3725</v>
      </c>
      <c r="I3572" s="16" t="s">
        <v>4160</v>
      </c>
      <c r="J3572" s="40">
        <v>0.13</v>
      </c>
      <c r="K3572" s="16">
        <v>2.84</v>
      </c>
      <c r="M3572" s="15" t="s">
        <v>1262</v>
      </c>
      <c r="N3572" s="19">
        <v>45713.402604166702</v>
      </c>
      <c r="P3572" s="20" t="s">
        <v>4256</v>
      </c>
      <c r="Q3572" s="20" t="s">
        <v>4246</v>
      </c>
      <c r="R3572" s="20" t="s">
        <v>4295</v>
      </c>
    </row>
    <row r="3573" spans="1:18" x14ac:dyDescent="0.3">
      <c r="A3573" s="15" t="str">
        <f>VLOOKUP(C3573,销售员!A:D,3,0)</f>
        <v>晋蒙宁</v>
      </c>
      <c r="B3573" s="15">
        <v>822990</v>
      </c>
      <c r="C3573" s="16" t="s">
        <v>362</v>
      </c>
      <c r="D3573" s="17" t="s">
        <v>363</v>
      </c>
      <c r="E3573" s="17" t="s">
        <v>4165</v>
      </c>
      <c r="F3573" s="16" t="s">
        <v>364</v>
      </c>
      <c r="G3573" s="16" t="s">
        <v>365</v>
      </c>
      <c r="H3573" s="16" t="s">
        <v>3727</v>
      </c>
      <c r="I3573" s="16" t="s">
        <v>4158</v>
      </c>
      <c r="J3573" s="40">
        <v>0.13</v>
      </c>
      <c r="K3573" s="16">
        <v>226615.28</v>
      </c>
      <c r="L3573" s="18">
        <v>263193.34999999998</v>
      </c>
      <c r="M3573" s="15" t="s">
        <v>127</v>
      </c>
      <c r="N3573" s="19">
        <v>45713.403206018498</v>
      </c>
      <c r="P3573" s="20" t="s">
        <v>4261</v>
      </c>
      <c r="Q3573" s="20" t="s">
        <v>4266</v>
      </c>
      <c r="R3573" s="20" t="s">
        <v>4301</v>
      </c>
    </row>
    <row r="3574" spans="1:18" x14ac:dyDescent="0.3">
      <c r="A3574" s="15" t="str">
        <f>VLOOKUP(C3574,销售员!A:D,3,0)</f>
        <v>晋蒙宁</v>
      </c>
      <c r="B3574" s="15">
        <v>822990</v>
      </c>
      <c r="C3574" s="16" t="s">
        <v>362</v>
      </c>
      <c r="D3574" s="17" t="s">
        <v>363</v>
      </c>
      <c r="E3574" s="17" t="s">
        <v>4165</v>
      </c>
      <c r="F3574" s="16" t="s">
        <v>364</v>
      </c>
      <c r="G3574" s="16" t="s">
        <v>365</v>
      </c>
      <c r="H3574" s="16" t="s">
        <v>3727</v>
      </c>
      <c r="I3574" s="16" t="s">
        <v>4159</v>
      </c>
      <c r="J3574" s="40">
        <v>0.13</v>
      </c>
      <c r="K3574" s="16">
        <v>14614.52</v>
      </c>
      <c r="M3574" s="15" t="s">
        <v>127</v>
      </c>
      <c r="N3574" s="19">
        <v>45713.403206018498</v>
      </c>
      <c r="P3574" s="20" t="s">
        <v>4261</v>
      </c>
      <c r="Q3574" s="20" t="s">
        <v>4266</v>
      </c>
      <c r="R3574" s="20" t="s">
        <v>4301</v>
      </c>
    </row>
    <row r="3575" spans="1:18" x14ac:dyDescent="0.3">
      <c r="A3575" s="15" t="str">
        <f>VLOOKUP(C3575,销售员!A:D,3,0)</f>
        <v>晋蒙宁</v>
      </c>
      <c r="B3575" s="15">
        <v>822990</v>
      </c>
      <c r="C3575" s="16" t="s">
        <v>362</v>
      </c>
      <c r="D3575" s="17" t="s">
        <v>363</v>
      </c>
      <c r="E3575" s="17" t="s">
        <v>4165</v>
      </c>
      <c r="F3575" s="16" t="s">
        <v>364</v>
      </c>
      <c r="G3575" s="16" t="s">
        <v>365</v>
      </c>
      <c r="H3575" s="16" t="s">
        <v>3727</v>
      </c>
      <c r="I3575" s="16" t="s">
        <v>4161</v>
      </c>
      <c r="J3575" s="40">
        <v>0.13</v>
      </c>
      <c r="K3575" s="16">
        <v>2495.64</v>
      </c>
      <c r="M3575" s="15" t="s">
        <v>127</v>
      </c>
      <c r="N3575" s="19">
        <v>45713.403206018498</v>
      </c>
      <c r="P3575" s="20" t="s">
        <v>4261</v>
      </c>
      <c r="Q3575" s="20" t="s">
        <v>4266</v>
      </c>
      <c r="R3575" s="20" t="s">
        <v>4301</v>
      </c>
    </row>
    <row r="3576" spans="1:18" x14ac:dyDescent="0.3">
      <c r="A3576" s="15" t="str">
        <f>VLOOKUP(C3576,销售员!A:D,3,0)</f>
        <v>晋蒙宁</v>
      </c>
      <c r="B3576" s="15">
        <v>822990</v>
      </c>
      <c r="C3576" s="16" t="s">
        <v>362</v>
      </c>
      <c r="D3576" s="17" t="s">
        <v>363</v>
      </c>
      <c r="E3576" s="17" t="s">
        <v>4165</v>
      </c>
      <c r="F3576" s="16" t="s">
        <v>364</v>
      </c>
      <c r="G3576" s="16" t="s">
        <v>365</v>
      </c>
      <c r="H3576" s="16" t="s">
        <v>3727</v>
      </c>
      <c r="I3576" s="16" t="s">
        <v>4160</v>
      </c>
      <c r="J3576" s="40">
        <v>0.13</v>
      </c>
      <c r="K3576" s="16">
        <v>3676.2</v>
      </c>
      <c r="M3576" s="15" t="s">
        <v>127</v>
      </c>
      <c r="N3576" s="19">
        <v>45713.403206018498</v>
      </c>
      <c r="P3576" s="20" t="s">
        <v>4261</v>
      </c>
      <c r="Q3576" s="20" t="s">
        <v>4266</v>
      </c>
      <c r="R3576" s="20" t="s">
        <v>4301</v>
      </c>
    </row>
    <row r="3577" spans="1:18" x14ac:dyDescent="0.3">
      <c r="A3577" s="15" t="str">
        <f>VLOOKUP(C3577,销售员!A:D,3,0)</f>
        <v>京津冀</v>
      </c>
      <c r="B3577" s="15">
        <v>823057</v>
      </c>
      <c r="C3577" s="16" t="s">
        <v>776</v>
      </c>
      <c r="D3577" s="17" t="s">
        <v>777</v>
      </c>
      <c r="E3577" s="17" t="s">
        <v>4165</v>
      </c>
      <c r="F3577" s="16" t="s">
        <v>778</v>
      </c>
      <c r="G3577" s="16" t="s">
        <v>3729</v>
      </c>
      <c r="H3577" s="16" t="s">
        <v>3730</v>
      </c>
      <c r="I3577" s="16" t="s">
        <v>4158</v>
      </c>
      <c r="J3577" s="40">
        <v>0.13</v>
      </c>
      <c r="K3577" s="16">
        <v>3667.46</v>
      </c>
      <c r="L3577" s="18">
        <v>3950.1</v>
      </c>
      <c r="M3577" s="15" t="s">
        <v>127</v>
      </c>
      <c r="N3577" s="19">
        <v>45713.417337963001</v>
      </c>
      <c r="P3577" s="20" t="s">
        <v>4261</v>
      </c>
      <c r="Q3577" s="20" t="s">
        <v>4243</v>
      </c>
      <c r="R3577" s="20" t="s">
        <v>4274</v>
      </c>
    </row>
    <row r="3578" spans="1:18" x14ac:dyDescent="0.3">
      <c r="A3578" s="15" t="str">
        <f>VLOOKUP(C3578,销售员!A:D,3,0)</f>
        <v>京津冀</v>
      </c>
      <c r="B3578" s="15">
        <v>823057</v>
      </c>
      <c r="C3578" s="16" t="s">
        <v>776</v>
      </c>
      <c r="D3578" s="17" t="s">
        <v>777</v>
      </c>
      <c r="E3578" s="17" t="s">
        <v>4165</v>
      </c>
      <c r="F3578" s="16" t="s">
        <v>778</v>
      </c>
      <c r="G3578" s="16" t="s">
        <v>3729</v>
      </c>
      <c r="H3578" s="16" t="s">
        <v>3730</v>
      </c>
      <c r="I3578" s="16" t="s">
        <v>4159</v>
      </c>
      <c r="J3578" s="40">
        <v>0.13</v>
      </c>
      <c r="K3578" s="16">
        <v>0</v>
      </c>
      <c r="M3578" s="15" t="s">
        <v>127</v>
      </c>
      <c r="N3578" s="19">
        <v>45713.417337963001</v>
      </c>
      <c r="P3578" s="20" t="s">
        <v>4261</v>
      </c>
      <c r="Q3578" s="20" t="s">
        <v>4243</v>
      </c>
      <c r="R3578" s="20" t="s">
        <v>4274</v>
      </c>
    </row>
    <row r="3579" spans="1:18" x14ac:dyDescent="0.3">
      <c r="A3579" s="15" t="str">
        <f>VLOOKUP(C3579,销售员!A:D,3,0)</f>
        <v>京津冀</v>
      </c>
      <c r="B3579" s="15">
        <v>823057</v>
      </c>
      <c r="C3579" s="16" t="s">
        <v>776</v>
      </c>
      <c r="D3579" s="17" t="s">
        <v>777</v>
      </c>
      <c r="E3579" s="17" t="s">
        <v>4165</v>
      </c>
      <c r="F3579" s="16" t="s">
        <v>778</v>
      </c>
      <c r="G3579" s="16" t="s">
        <v>3729</v>
      </c>
      <c r="H3579" s="16" t="s">
        <v>3730</v>
      </c>
      <c r="I3579" s="16" t="s">
        <v>4161</v>
      </c>
      <c r="J3579" s="40">
        <v>0.13</v>
      </c>
      <c r="K3579" s="16">
        <v>49.04</v>
      </c>
      <c r="M3579" s="15" t="s">
        <v>127</v>
      </c>
      <c r="N3579" s="19">
        <v>45713.417337963001</v>
      </c>
      <c r="P3579" s="20" t="s">
        <v>4261</v>
      </c>
      <c r="Q3579" s="20" t="s">
        <v>4243</v>
      </c>
      <c r="R3579" s="20" t="s">
        <v>4274</v>
      </c>
    </row>
    <row r="3580" spans="1:18" x14ac:dyDescent="0.3">
      <c r="A3580" s="15" t="str">
        <f>VLOOKUP(C3580,销售员!A:D,3,0)</f>
        <v>京津冀</v>
      </c>
      <c r="B3580" s="15">
        <v>823057</v>
      </c>
      <c r="C3580" s="16" t="s">
        <v>776</v>
      </c>
      <c r="D3580" s="17" t="s">
        <v>777</v>
      </c>
      <c r="E3580" s="17" t="s">
        <v>4165</v>
      </c>
      <c r="F3580" s="16" t="s">
        <v>778</v>
      </c>
      <c r="G3580" s="16" t="s">
        <v>3729</v>
      </c>
      <c r="H3580" s="16" t="s">
        <v>3730</v>
      </c>
      <c r="I3580" s="16" t="s">
        <v>4160</v>
      </c>
      <c r="J3580" s="40">
        <v>0.13</v>
      </c>
      <c r="K3580" s="16">
        <v>55.85</v>
      </c>
      <c r="M3580" s="15" t="s">
        <v>127</v>
      </c>
      <c r="N3580" s="19">
        <v>45713.417337963001</v>
      </c>
      <c r="P3580" s="20" t="s">
        <v>4261</v>
      </c>
      <c r="Q3580" s="20" t="s">
        <v>4243</v>
      </c>
      <c r="R3580" s="20" t="s">
        <v>4274</v>
      </c>
    </row>
    <row r="3581" spans="1:18" x14ac:dyDescent="0.3">
      <c r="A3581" s="15" t="str">
        <f>VLOOKUP(C3581,销售员!A:D,3,0)</f>
        <v>福建</v>
      </c>
      <c r="B3581" s="15">
        <v>823052</v>
      </c>
      <c r="C3581" s="16" t="s">
        <v>638</v>
      </c>
      <c r="D3581" s="17" t="s">
        <v>3732</v>
      </c>
      <c r="E3581" s="17" t="s">
        <v>4165</v>
      </c>
      <c r="F3581" s="16" t="s">
        <v>3733</v>
      </c>
      <c r="G3581" s="16" t="s">
        <v>3734</v>
      </c>
      <c r="H3581" s="16" t="s">
        <v>3735</v>
      </c>
      <c r="I3581" s="16" t="s">
        <v>4158</v>
      </c>
      <c r="J3581" s="40">
        <v>0.13</v>
      </c>
      <c r="K3581" s="16">
        <v>1338126.42</v>
      </c>
      <c r="L3581" s="18">
        <v>1552818.46</v>
      </c>
      <c r="M3581" s="15" t="s">
        <v>94</v>
      </c>
      <c r="N3581" s="19">
        <v>45713.434374999997</v>
      </c>
      <c r="P3581" s="20" t="s">
        <v>4256</v>
      </c>
      <c r="Q3581" s="20" t="s">
        <v>4268</v>
      </c>
      <c r="R3581" s="20" t="s">
        <v>4268</v>
      </c>
    </row>
    <row r="3582" spans="1:18" x14ac:dyDescent="0.3">
      <c r="A3582" s="15" t="str">
        <f>VLOOKUP(C3582,销售员!A:D,3,0)</f>
        <v>福建</v>
      </c>
      <c r="B3582" s="15">
        <v>823052</v>
      </c>
      <c r="C3582" s="16" t="s">
        <v>638</v>
      </c>
      <c r="D3582" s="17" t="s">
        <v>3732</v>
      </c>
      <c r="E3582" s="17" t="s">
        <v>4165</v>
      </c>
      <c r="F3582" s="16" t="s">
        <v>3733</v>
      </c>
      <c r="G3582" s="16" t="s">
        <v>3734</v>
      </c>
      <c r="H3582" s="16" t="s">
        <v>3735</v>
      </c>
      <c r="I3582" s="16" t="s">
        <v>4159</v>
      </c>
      <c r="J3582" s="40">
        <v>0.13</v>
      </c>
      <c r="K3582" s="16">
        <v>106573.82</v>
      </c>
      <c r="M3582" s="15" t="s">
        <v>94</v>
      </c>
      <c r="N3582" s="19">
        <v>45713.434374999997</v>
      </c>
      <c r="P3582" s="20" t="s">
        <v>4256</v>
      </c>
      <c r="Q3582" s="20" t="s">
        <v>4268</v>
      </c>
      <c r="R3582" s="20" t="s">
        <v>4268</v>
      </c>
    </row>
    <row r="3583" spans="1:18" x14ac:dyDescent="0.3">
      <c r="A3583" s="15" t="str">
        <f>VLOOKUP(C3583,销售员!A:D,3,0)</f>
        <v>福建</v>
      </c>
      <c r="B3583" s="15">
        <v>823052</v>
      </c>
      <c r="C3583" s="16" t="s">
        <v>638</v>
      </c>
      <c r="D3583" s="17" t="s">
        <v>3732</v>
      </c>
      <c r="E3583" s="17" t="s">
        <v>4165</v>
      </c>
      <c r="F3583" s="16" t="s">
        <v>3733</v>
      </c>
      <c r="G3583" s="16" t="s">
        <v>3734</v>
      </c>
      <c r="H3583" s="16" t="s">
        <v>3735</v>
      </c>
      <c r="I3583" s="16" t="s">
        <v>4161</v>
      </c>
      <c r="J3583" s="40">
        <v>0.13</v>
      </c>
      <c r="K3583" s="16">
        <v>16236.94</v>
      </c>
      <c r="M3583" s="15" t="s">
        <v>94</v>
      </c>
      <c r="N3583" s="19">
        <v>45713.434374999997</v>
      </c>
      <c r="P3583" s="20" t="s">
        <v>4256</v>
      </c>
      <c r="Q3583" s="20" t="s">
        <v>4268</v>
      </c>
      <c r="R3583" s="20" t="s">
        <v>4268</v>
      </c>
    </row>
    <row r="3584" spans="1:18" x14ac:dyDescent="0.3">
      <c r="A3584" s="15" t="str">
        <f>VLOOKUP(C3584,销售员!A:D,3,0)</f>
        <v>福建</v>
      </c>
      <c r="B3584" s="15">
        <v>823052</v>
      </c>
      <c r="C3584" s="16" t="s">
        <v>638</v>
      </c>
      <c r="D3584" s="17" t="s">
        <v>3732</v>
      </c>
      <c r="E3584" s="17" t="s">
        <v>4165</v>
      </c>
      <c r="F3584" s="16" t="s">
        <v>3733</v>
      </c>
      <c r="G3584" s="16" t="s">
        <v>3734</v>
      </c>
      <c r="H3584" s="16" t="s">
        <v>3735</v>
      </c>
      <c r="I3584" s="16" t="s">
        <v>4160</v>
      </c>
      <c r="J3584" s="40">
        <v>0.13</v>
      </c>
      <c r="K3584" s="16">
        <v>22001.82</v>
      </c>
      <c r="M3584" s="15" t="s">
        <v>94</v>
      </c>
      <c r="N3584" s="19">
        <v>45713.434374999997</v>
      </c>
      <c r="P3584" s="20" t="s">
        <v>4256</v>
      </c>
      <c r="Q3584" s="20" t="s">
        <v>4268</v>
      </c>
      <c r="R3584" s="20" t="s">
        <v>4268</v>
      </c>
    </row>
    <row r="3585" spans="1:18" x14ac:dyDescent="0.3">
      <c r="A3585" s="15" t="str">
        <f>VLOOKUP(C3585,销售员!A:D,3,0)</f>
        <v>晋蒙宁</v>
      </c>
      <c r="B3585" s="15">
        <v>822990</v>
      </c>
      <c r="C3585" s="16" t="s">
        <v>362</v>
      </c>
      <c r="D3585" s="17" t="s">
        <v>363</v>
      </c>
      <c r="E3585" s="17" t="s">
        <v>4165</v>
      </c>
      <c r="F3585" s="16" t="s">
        <v>364</v>
      </c>
      <c r="G3585" s="16" t="s">
        <v>365</v>
      </c>
      <c r="H3585" s="16" t="s">
        <v>3727</v>
      </c>
      <c r="I3585" s="16" t="s">
        <v>4158</v>
      </c>
      <c r="J3585" s="40">
        <v>0.13</v>
      </c>
      <c r="K3585" s="16">
        <v>226615.28</v>
      </c>
      <c r="L3585" s="18">
        <v>263193.34999999998</v>
      </c>
      <c r="M3585" s="15" t="s">
        <v>127</v>
      </c>
      <c r="N3585" s="19">
        <v>45713.456886574102</v>
      </c>
      <c r="P3585" s="20" t="s">
        <v>4261</v>
      </c>
      <c r="Q3585" s="20" t="s">
        <v>4266</v>
      </c>
      <c r="R3585" s="20" t="s">
        <v>4301</v>
      </c>
    </row>
    <row r="3586" spans="1:18" x14ac:dyDescent="0.3">
      <c r="A3586" s="15" t="str">
        <f>VLOOKUP(C3586,销售员!A:D,3,0)</f>
        <v>晋蒙宁</v>
      </c>
      <c r="B3586" s="15">
        <v>822990</v>
      </c>
      <c r="C3586" s="16" t="s">
        <v>362</v>
      </c>
      <c r="D3586" s="17" t="s">
        <v>363</v>
      </c>
      <c r="E3586" s="17" t="s">
        <v>4165</v>
      </c>
      <c r="F3586" s="16" t="s">
        <v>364</v>
      </c>
      <c r="G3586" s="16" t="s">
        <v>365</v>
      </c>
      <c r="H3586" s="16" t="s">
        <v>3727</v>
      </c>
      <c r="I3586" s="16" t="s">
        <v>4159</v>
      </c>
      <c r="J3586" s="40">
        <v>0.13</v>
      </c>
      <c r="K3586" s="16">
        <v>14614.52</v>
      </c>
      <c r="M3586" s="15" t="s">
        <v>127</v>
      </c>
      <c r="N3586" s="19">
        <v>45713.456886574102</v>
      </c>
      <c r="P3586" s="20" t="s">
        <v>4261</v>
      </c>
      <c r="Q3586" s="20" t="s">
        <v>4266</v>
      </c>
      <c r="R3586" s="20" t="s">
        <v>4301</v>
      </c>
    </row>
    <row r="3587" spans="1:18" x14ac:dyDescent="0.3">
      <c r="A3587" s="15" t="str">
        <f>VLOOKUP(C3587,销售员!A:D,3,0)</f>
        <v>晋蒙宁</v>
      </c>
      <c r="B3587" s="15">
        <v>822990</v>
      </c>
      <c r="C3587" s="16" t="s">
        <v>362</v>
      </c>
      <c r="D3587" s="17" t="s">
        <v>363</v>
      </c>
      <c r="E3587" s="17" t="s">
        <v>4165</v>
      </c>
      <c r="F3587" s="16" t="s">
        <v>364</v>
      </c>
      <c r="G3587" s="16" t="s">
        <v>365</v>
      </c>
      <c r="H3587" s="16" t="s">
        <v>3727</v>
      </c>
      <c r="I3587" s="16" t="s">
        <v>4161</v>
      </c>
      <c r="J3587" s="40">
        <v>0.13</v>
      </c>
      <c r="K3587" s="16">
        <v>2495.64</v>
      </c>
      <c r="M3587" s="15" t="s">
        <v>127</v>
      </c>
      <c r="N3587" s="19">
        <v>45713.456886574102</v>
      </c>
      <c r="P3587" s="20" t="s">
        <v>4261</v>
      </c>
      <c r="Q3587" s="20" t="s">
        <v>4266</v>
      </c>
      <c r="R3587" s="20" t="s">
        <v>4301</v>
      </c>
    </row>
    <row r="3588" spans="1:18" x14ac:dyDescent="0.3">
      <c r="A3588" s="15" t="str">
        <f>VLOOKUP(C3588,销售员!A:D,3,0)</f>
        <v>晋蒙宁</v>
      </c>
      <c r="B3588" s="15">
        <v>822990</v>
      </c>
      <c r="C3588" s="16" t="s">
        <v>362</v>
      </c>
      <c r="D3588" s="17" t="s">
        <v>363</v>
      </c>
      <c r="E3588" s="17" t="s">
        <v>4165</v>
      </c>
      <c r="F3588" s="16" t="s">
        <v>364</v>
      </c>
      <c r="G3588" s="16" t="s">
        <v>365</v>
      </c>
      <c r="H3588" s="16" t="s">
        <v>3727</v>
      </c>
      <c r="I3588" s="16" t="s">
        <v>4160</v>
      </c>
      <c r="J3588" s="40">
        <v>0.13</v>
      </c>
      <c r="K3588" s="16">
        <v>3676.2</v>
      </c>
      <c r="M3588" s="15" t="s">
        <v>127</v>
      </c>
      <c r="N3588" s="19">
        <v>45713.456886574102</v>
      </c>
      <c r="P3588" s="20" t="s">
        <v>4261</v>
      </c>
      <c r="Q3588" s="20" t="s">
        <v>4266</v>
      </c>
      <c r="R3588" s="20" t="s">
        <v>4301</v>
      </c>
    </row>
    <row r="3589" spans="1:18" x14ac:dyDescent="0.3">
      <c r="A3589" s="15" t="str">
        <f>VLOOKUP(C3589,销售员!A:D,3,0)</f>
        <v>晋蒙宁</v>
      </c>
      <c r="B3589" s="15">
        <v>822990</v>
      </c>
      <c r="C3589" s="16" t="s">
        <v>362</v>
      </c>
      <c r="D3589" s="17" t="s">
        <v>363</v>
      </c>
      <c r="E3589" s="17" t="s">
        <v>4165</v>
      </c>
      <c r="F3589" s="16" t="s">
        <v>364</v>
      </c>
      <c r="G3589" s="16" t="s">
        <v>365</v>
      </c>
      <c r="H3589" s="16" t="s">
        <v>3727</v>
      </c>
      <c r="I3589" s="16" t="s">
        <v>4158</v>
      </c>
      <c r="J3589" s="40">
        <v>0.13</v>
      </c>
      <c r="K3589" s="16">
        <v>226615.28</v>
      </c>
      <c r="L3589" s="18">
        <v>263193.34999999998</v>
      </c>
      <c r="M3589" s="15" t="s">
        <v>127</v>
      </c>
      <c r="N3589" s="19">
        <v>45713.456886574102</v>
      </c>
      <c r="P3589" s="20" t="s">
        <v>4261</v>
      </c>
      <c r="Q3589" s="20" t="s">
        <v>4266</v>
      </c>
      <c r="R3589" s="20" t="s">
        <v>4301</v>
      </c>
    </row>
    <row r="3590" spans="1:18" x14ac:dyDescent="0.3">
      <c r="A3590" s="15" t="str">
        <f>VLOOKUP(C3590,销售员!A:D,3,0)</f>
        <v>晋蒙宁</v>
      </c>
      <c r="B3590" s="15">
        <v>822990</v>
      </c>
      <c r="C3590" s="16" t="s">
        <v>362</v>
      </c>
      <c r="D3590" s="17" t="s">
        <v>363</v>
      </c>
      <c r="E3590" s="17" t="s">
        <v>4165</v>
      </c>
      <c r="F3590" s="16" t="s">
        <v>364</v>
      </c>
      <c r="G3590" s="16" t="s">
        <v>365</v>
      </c>
      <c r="H3590" s="16" t="s">
        <v>3727</v>
      </c>
      <c r="I3590" s="16" t="s">
        <v>4159</v>
      </c>
      <c r="J3590" s="40">
        <v>0.13</v>
      </c>
      <c r="K3590" s="16">
        <v>14614.52</v>
      </c>
      <c r="M3590" s="15" t="s">
        <v>127</v>
      </c>
      <c r="N3590" s="19">
        <v>45713.456886574102</v>
      </c>
      <c r="P3590" s="20" t="s">
        <v>4261</v>
      </c>
      <c r="Q3590" s="20" t="s">
        <v>4266</v>
      </c>
      <c r="R3590" s="20" t="s">
        <v>4301</v>
      </c>
    </row>
    <row r="3591" spans="1:18" x14ac:dyDescent="0.3">
      <c r="A3591" s="15" t="str">
        <f>VLOOKUP(C3591,销售员!A:D,3,0)</f>
        <v>晋蒙宁</v>
      </c>
      <c r="B3591" s="15">
        <v>822990</v>
      </c>
      <c r="C3591" s="16" t="s">
        <v>362</v>
      </c>
      <c r="D3591" s="17" t="s">
        <v>363</v>
      </c>
      <c r="E3591" s="17" t="s">
        <v>4165</v>
      </c>
      <c r="F3591" s="16" t="s">
        <v>364</v>
      </c>
      <c r="G3591" s="16" t="s">
        <v>365</v>
      </c>
      <c r="H3591" s="16" t="s">
        <v>3727</v>
      </c>
      <c r="I3591" s="16" t="s">
        <v>4161</v>
      </c>
      <c r="J3591" s="40">
        <v>0.13</v>
      </c>
      <c r="K3591" s="16">
        <v>2495.64</v>
      </c>
      <c r="M3591" s="15" t="s">
        <v>127</v>
      </c>
      <c r="N3591" s="19">
        <v>45713.456886574102</v>
      </c>
      <c r="P3591" s="20" t="s">
        <v>4261</v>
      </c>
      <c r="Q3591" s="20" t="s">
        <v>4266</v>
      </c>
      <c r="R3591" s="20" t="s">
        <v>4301</v>
      </c>
    </row>
    <row r="3592" spans="1:18" x14ac:dyDescent="0.3">
      <c r="A3592" s="15" t="str">
        <f>VLOOKUP(C3592,销售员!A:D,3,0)</f>
        <v>晋蒙宁</v>
      </c>
      <c r="B3592" s="15">
        <v>822990</v>
      </c>
      <c r="C3592" s="16" t="s">
        <v>362</v>
      </c>
      <c r="D3592" s="17" t="s">
        <v>363</v>
      </c>
      <c r="E3592" s="17" t="s">
        <v>4165</v>
      </c>
      <c r="F3592" s="16" t="s">
        <v>364</v>
      </c>
      <c r="G3592" s="16" t="s">
        <v>365</v>
      </c>
      <c r="H3592" s="16" t="s">
        <v>3727</v>
      </c>
      <c r="I3592" s="16" t="s">
        <v>4160</v>
      </c>
      <c r="J3592" s="40">
        <v>0.13</v>
      </c>
      <c r="K3592" s="16">
        <v>3676.2</v>
      </c>
      <c r="M3592" s="15" t="s">
        <v>127</v>
      </c>
      <c r="N3592" s="19">
        <v>45713.456886574102</v>
      </c>
      <c r="P3592" s="20" t="s">
        <v>4261</v>
      </c>
      <c r="Q3592" s="20" t="s">
        <v>4266</v>
      </c>
      <c r="R3592" s="20" t="s">
        <v>4301</v>
      </c>
    </row>
    <row r="3593" spans="1:18" x14ac:dyDescent="0.3">
      <c r="A3593" s="15" t="str">
        <f>VLOOKUP(C3593,销售员!A:D,3,0)</f>
        <v>沪浙</v>
      </c>
      <c r="B3593" s="15">
        <v>823059</v>
      </c>
      <c r="C3593" s="16" t="s">
        <v>908</v>
      </c>
      <c r="D3593" s="17" t="s">
        <v>3582</v>
      </c>
      <c r="E3593" s="17" t="s">
        <v>4165</v>
      </c>
      <c r="F3593" s="16" t="s">
        <v>3573</v>
      </c>
      <c r="G3593" s="16" t="s">
        <v>3583</v>
      </c>
      <c r="H3593" s="16" t="s">
        <v>3584</v>
      </c>
      <c r="I3593" s="16" t="s">
        <v>4158</v>
      </c>
      <c r="J3593" s="40">
        <v>0.13</v>
      </c>
      <c r="K3593" s="16">
        <v>2008652.1</v>
      </c>
      <c r="L3593" s="18">
        <v>2404800</v>
      </c>
      <c r="M3593" s="15" t="s">
        <v>1262</v>
      </c>
      <c r="N3593" s="19">
        <v>45713.457326388903</v>
      </c>
      <c r="P3593" s="20" t="s">
        <v>4256</v>
      </c>
      <c r="Q3593" s="20" t="s">
        <v>4259</v>
      </c>
      <c r="R3593" s="20" t="s">
        <v>4260</v>
      </c>
    </row>
    <row r="3594" spans="1:18" x14ac:dyDescent="0.3">
      <c r="A3594" s="15" t="str">
        <f>VLOOKUP(C3594,销售员!A:D,3,0)</f>
        <v>沪浙</v>
      </c>
      <c r="B3594" s="15">
        <v>823059</v>
      </c>
      <c r="C3594" s="16" t="s">
        <v>908</v>
      </c>
      <c r="D3594" s="17" t="s">
        <v>3582</v>
      </c>
      <c r="E3594" s="17" t="s">
        <v>4165</v>
      </c>
      <c r="F3594" s="16" t="s">
        <v>3573</v>
      </c>
      <c r="G3594" s="16" t="s">
        <v>3583</v>
      </c>
      <c r="H3594" s="16" t="s">
        <v>3584</v>
      </c>
      <c r="I3594" s="16" t="s">
        <v>4159</v>
      </c>
      <c r="J3594" s="40">
        <v>0.13</v>
      </c>
      <c r="K3594" s="16">
        <v>262557.65999999997</v>
      </c>
      <c r="M3594" s="15" t="s">
        <v>1262</v>
      </c>
      <c r="N3594" s="19">
        <v>45713.457326388903</v>
      </c>
      <c r="P3594" s="20" t="s">
        <v>4256</v>
      </c>
      <c r="Q3594" s="20" t="s">
        <v>4259</v>
      </c>
      <c r="R3594" s="20" t="s">
        <v>4260</v>
      </c>
    </row>
    <row r="3595" spans="1:18" x14ac:dyDescent="0.3">
      <c r="A3595" s="15" t="str">
        <f>VLOOKUP(C3595,销售员!A:D,3,0)</f>
        <v>沪浙</v>
      </c>
      <c r="B3595" s="15">
        <v>823059</v>
      </c>
      <c r="C3595" s="16" t="s">
        <v>908</v>
      </c>
      <c r="D3595" s="17" t="s">
        <v>3582</v>
      </c>
      <c r="E3595" s="17" t="s">
        <v>4165</v>
      </c>
      <c r="F3595" s="16" t="s">
        <v>3573</v>
      </c>
      <c r="G3595" s="16" t="s">
        <v>3583</v>
      </c>
      <c r="H3595" s="16" t="s">
        <v>3584</v>
      </c>
      <c r="I3595" s="16" t="s">
        <v>4161</v>
      </c>
      <c r="J3595" s="40">
        <v>0.13</v>
      </c>
      <c r="K3595" s="16">
        <v>26859.3</v>
      </c>
      <c r="M3595" s="15" t="s">
        <v>1262</v>
      </c>
      <c r="N3595" s="19">
        <v>45713.457326388903</v>
      </c>
      <c r="P3595" s="20" t="s">
        <v>4256</v>
      </c>
      <c r="Q3595" s="20" t="s">
        <v>4259</v>
      </c>
      <c r="R3595" s="20" t="s">
        <v>4260</v>
      </c>
    </row>
    <row r="3596" spans="1:18" x14ac:dyDescent="0.3">
      <c r="A3596" s="15" t="str">
        <f>VLOOKUP(C3596,销售员!A:D,3,0)</f>
        <v>沪浙</v>
      </c>
      <c r="B3596" s="15">
        <v>823059</v>
      </c>
      <c r="C3596" s="16" t="s">
        <v>908</v>
      </c>
      <c r="D3596" s="17" t="s">
        <v>3582</v>
      </c>
      <c r="E3596" s="17" t="s">
        <v>4165</v>
      </c>
      <c r="F3596" s="16" t="s">
        <v>3573</v>
      </c>
      <c r="G3596" s="16" t="s">
        <v>3583</v>
      </c>
      <c r="H3596" s="16" t="s">
        <v>3584</v>
      </c>
      <c r="I3596" s="16" t="s">
        <v>4160</v>
      </c>
      <c r="J3596" s="40">
        <v>0.13</v>
      </c>
      <c r="K3596" s="16">
        <v>34586.94</v>
      </c>
      <c r="M3596" s="15" t="s">
        <v>1262</v>
      </c>
      <c r="N3596" s="19">
        <v>45713.457326388903</v>
      </c>
      <c r="P3596" s="20" t="s">
        <v>4256</v>
      </c>
      <c r="Q3596" s="20" t="s">
        <v>4259</v>
      </c>
      <c r="R3596" s="20" t="s">
        <v>4260</v>
      </c>
    </row>
    <row r="3597" spans="1:18" x14ac:dyDescent="0.3">
      <c r="A3597" s="15" t="str">
        <f>VLOOKUP(C3597,销售员!A:D,3,0)</f>
        <v>沪浙</v>
      </c>
      <c r="B3597" s="15">
        <v>823058</v>
      </c>
      <c r="C3597" s="16" t="s">
        <v>908</v>
      </c>
      <c r="D3597" s="17" t="s">
        <v>3572</v>
      </c>
      <c r="E3597" s="17" t="s">
        <v>4165</v>
      </c>
      <c r="F3597" s="16" t="s">
        <v>3573</v>
      </c>
      <c r="G3597" s="16" t="s">
        <v>3574</v>
      </c>
      <c r="H3597" s="16" t="s">
        <v>3575</v>
      </c>
      <c r="I3597" s="16" t="s">
        <v>4158</v>
      </c>
      <c r="J3597" s="40">
        <v>0.13</v>
      </c>
      <c r="K3597" s="16">
        <v>36066.15</v>
      </c>
      <c r="L3597" s="18">
        <v>38245</v>
      </c>
      <c r="M3597" s="15" t="s">
        <v>1262</v>
      </c>
      <c r="N3597" s="19">
        <v>45713.457824074103</v>
      </c>
      <c r="P3597" s="20" t="s">
        <v>4256</v>
      </c>
      <c r="Q3597" s="20" t="s">
        <v>4259</v>
      </c>
      <c r="R3597" s="20" t="s">
        <v>4260</v>
      </c>
    </row>
    <row r="3598" spans="1:18" x14ac:dyDescent="0.3">
      <c r="A3598" s="15" t="str">
        <f>VLOOKUP(C3598,销售员!A:D,3,0)</f>
        <v>沪浙</v>
      </c>
      <c r="B3598" s="15">
        <v>823058</v>
      </c>
      <c r="C3598" s="16" t="s">
        <v>908</v>
      </c>
      <c r="D3598" s="17" t="s">
        <v>3572</v>
      </c>
      <c r="E3598" s="17" t="s">
        <v>4165</v>
      </c>
      <c r="F3598" s="16" t="s">
        <v>3573</v>
      </c>
      <c r="G3598" s="16" t="s">
        <v>3574</v>
      </c>
      <c r="H3598" s="16" t="s">
        <v>3575</v>
      </c>
      <c r="I3598" s="16" t="s">
        <v>4159</v>
      </c>
      <c r="J3598" s="40">
        <v>0.13</v>
      </c>
      <c r="K3598" s="16">
        <v>0</v>
      </c>
      <c r="M3598" s="15" t="s">
        <v>1262</v>
      </c>
      <c r="N3598" s="19">
        <v>45713.457824074103</v>
      </c>
      <c r="P3598" s="20" t="s">
        <v>4256</v>
      </c>
      <c r="Q3598" s="20" t="s">
        <v>4259</v>
      </c>
      <c r="R3598" s="20" t="s">
        <v>4260</v>
      </c>
    </row>
    <row r="3599" spans="1:18" x14ac:dyDescent="0.3">
      <c r="A3599" s="15" t="str">
        <f>VLOOKUP(C3599,销售员!A:D,3,0)</f>
        <v>沪浙</v>
      </c>
      <c r="B3599" s="15">
        <v>823058</v>
      </c>
      <c r="C3599" s="16" t="s">
        <v>908</v>
      </c>
      <c r="D3599" s="17" t="s">
        <v>3572</v>
      </c>
      <c r="E3599" s="17" t="s">
        <v>4165</v>
      </c>
      <c r="F3599" s="16" t="s">
        <v>3573</v>
      </c>
      <c r="G3599" s="16" t="s">
        <v>3574</v>
      </c>
      <c r="H3599" s="16" t="s">
        <v>3575</v>
      </c>
      <c r="I3599" s="16" t="s">
        <v>4161</v>
      </c>
      <c r="J3599" s="40">
        <v>0.13</v>
      </c>
      <c r="K3599" s="16">
        <v>482.25</v>
      </c>
      <c r="M3599" s="15" t="s">
        <v>1262</v>
      </c>
      <c r="N3599" s="19">
        <v>45713.457824074103</v>
      </c>
      <c r="P3599" s="20" t="s">
        <v>4256</v>
      </c>
      <c r="Q3599" s="20" t="s">
        <v>4259</v>
      </c>
      <c r="R3599" s="20" t="s">
        <v>4260</v>
      </c>
    </row>
    <row r="3600" spans="1:18" x14ac:dyDescent="0.3">
      <c r="A3600" s="15" t="str">
        <f>VLOOKUP(C3600,销售员!A:D,3,0)</f>
        <v>沪浙</v>
      </c>
      <c r="B3600" s="15">
        <v>823058</v>
      </c>
      <c r="C3600" s="16" t="s">
        <v>908</v>
      </c>
      <c r="D3600" s="17" t="s">
        <v>3572</v>
      </c>
      <c r="E3600" s="17" t="s">
        <v>4165</v>
      </c>
      <c r="F3600" s="16" t="s">
        <v>3573</v>
      </c>
      <c r="G3600" s="16" t="s">
        <v>3574</v>
      </c>
      <c r="H3600" s="16" t="s">
        <v>3575</v>
      </c>
      <c r="I3600" s="16" t="s">
        <v>4160</v>
      </c>
      <c r="J3600" s="40">
        <v>0.13</v>
      </c>
      <c r="K3600" s="16">
        <v>549.25</v>
      </c>
      <c r="M3600" s="15" t="s">
        <v>1262</v>
      </c>
      <c r="N3600" s="19">
        <v>45713.457824074103</v>
      </c>
      <c r="P3600" s="20" t="s">
        <v>4256</v>
      </c>
      <c r="Q3600" s="20" t="s">
        <v>4259</v>
      </c>
      <c r="R3600" s="20" t="s">
        <v>4260</v>
      </c>
    </row>
    <row r="3601" spans="1:18" x14ac:dyDescent="0.3">
      <c r="A3601" s="15" t="str">
        <f>VLOOKUP(C3601,销售员!A:D,3,0)</f>
        <v>苏皖</v>
      </c>
      <c r="B3601" s="15">
        <v>823081</v>
      </c>
      <c r="C3601" s="16" t="s">
        <v>2172</v>
      </c>
      <c r="D3601" s="17" t="s">
        <v>3743</v>
      </c>
      <c r="E3601" s="17" t="s">
        <v>4171</v>
      </c>
      <c r="F3601" s="16" t="s">
        <v>3744</v>
      </c>
      <c r="G3601" s="16" t="s">
        <v>3745</v>
      </c>
      <c r="H3601" s="16" t="s">
        <v>3746</v>
      </c>
      <c r="I3601" s="16" t="s">
        <v>4158</v>
      </c>
      <c r="J3601" s="40">
        <v>0.13</v>
      </c>
      <c r="K3601" s="16">
        <v>768488.48</v>
      </c>
      <c r="L3601" s="18">
        <v>874103.65</v>
      </c>
      <c r="M3601" s="15" t="s">
        <v>83</v>
      </c>
      <c r="N3601" s="19">
        <v>45713.459398148101</v>
      </c>
      <c r="P3601" s="20" t="s">
        <v>4256</v>
      </c>
      <c r="Q3601" s="20" t="s">
        <v>4282</v>
      </c>
      <c r="R3601" s="20" t="s">
        <v>4286</v>
      </c>
    </row>
    <row r="3602" spans="1:18" x14ac:dyDescent="0.3">
      <c r="A3602" s="15" t="str">
        <f>VLOOKUP(C3602,销售员!A:D,3,0)</f>
        <v>苏皖</v>
      </c>
      <c r="B3602" s="15">
        <v>823081</v>
      </c>
      <c r="C3602" s="16" t="s">
        <v>2172</v>
      </c>
      <c r="D3602" s="17" t="s">
        <v>3743</v>
      </c>
      <c r="E3602" s="17" t="s">
        <v>4171</v>
      </c>
      <c r="F3602" s="16" t="s">
        <v>3744</v>
      </c>
      <c r="G3602" s="16" t="s">
        <v>3745</v>
      </c>
      <c r="H3602" s="16" t="s">
        <v>3746</v>
      </c>
      <c r="I3602" s="16" t="s">
        <v>4159</v>
      </c>
      <c r="J3602" s="40">
        <v>0.13</v>
      </c>
      <c r="K3602" s="16">
        <v>66676.27</v>
      </c>
      <c r="M3602" s="15" t="s">
        <v>83</v>
      </c>
      <c r="N3602" s="19">
        <v>45713.459398148101</v>
      </c>
      <c r="P3602" s="20" t="s">
        <v>4256</v>
      </c>
      <c r="Q3602" s="20" t="s">
        <v>4282</v>
      </c>
      <c r="R3602" s="20" t="s">
        <v>4286</v>
      </c>
    </row>
    <row r="3603" spans="1:18" x14ac:dyDescent="0.3">
      <c r="A3603" s="15" t="str">
        <f>VLOOKUP(C3603,销售员!A:D,3,0)</f>
        <v>苏皖</v>
      </c>
      <c r="B3603" s="15">
        <v>823081</v>
      </c>
      <c r="C3603" s="16" t="s">
        <v>2172</v>
      </c>
      <c r="D3603" s="17" t="s">
        <v>3743</v>
      </c>
      <c r="E3603" s="17" t="s">
        <v>4171</v>
      </c>
      <c r="F3603" s="16" t="s">
        <v>3744</v>
      </c>
      <c r="G3603" s="16" t="s">
        <v>3745</v>
      </c>
      <c r="H3603" s="16" t="s">
        <v>3746</v>
      </c>
      <c r="I3603" s="16" t="s">
        <v>4161</v>
      </c>
      <c r="J3603" s="40">
        <v>0.13</v>
      </c>
      <c r="K3603" s="16">
        <v>0</v>
      </c>
      <c r="M3603" s="15" t="s">
        <v>83</v>
      </c>
      <c r="N3603" s="19">
        <v>45713.459398148101</v>
      </c>
      <c r="P3603" s="20" t="s">
        <v>4256</v>
      </c>
      <c r="Q3603" s="20" t="s">
        <v>4282</v>
      </c>
      <c r="R3603" s="20" t="s">
        <v>4286</v>
      </c>
    </row>
    <row r="3604" spans="1:18" x14ac:dyDescent="0.3">
      <c r="A3604" s="15" t="str">
        <f>VLOOKUP(C3604,销售员!A:D,3,0)</f>
        <v>苏皖</v>
      </c>
      <c r="B3604" s="15">
        <v>823081</v>
      </c>
      <c r="C3604" s="16" t="s">
        <v>2172</v>
      </c>
      <c r="D3604" s="17" t="s">
        <v>3743</v>
      </c>
      <c r="E3604" s="17" t="s">
        <v>4171</v>
      </c>
      <c r="F3604" s="16" t="s">
        <v>3744</v>
      </c>
      <c r="G3604" s="16" t="s">
        <v>3745</v>
      </c>
      <c r="H3604" s="16" t="s">
        <v>3746</v>
      </c>
      <c r="I3604" s="16" t="s">
        <v>4160</v>
      </c>
      <c r="J3604" s="40">
        <v>0.13</v>
      </c>
      <c r="K3604" s="16">
        <v>12716.84</v>
      </c>
      <c r="M3604" s="15" t="s">
        <v>83</v>
      </c>
      <c r="N3604" s="19">
        <v>45713.459398148101</v>
      </c>
      <c r="P3604" s="20" t="s">
        <v>4256</v>
      </c>
      <c r="Q3604" s="20" t="s">
        <v>4282</v>
      </c>
      <c r="R3604" s="20" t="s">
        <v>4286</v>
      </c>
    </row>
    <row r="3605" spans="1:18" x14ac:dyDescent="0.3">
      <c r="A3605" s="15" t="str">
        <f>VLOOKUP(C3605,销售员!A:D,3,0)</f>
        <v>沪浙</v>
      </c>
      <c r="B3605" s="15">
        <v>823067</v>
      </c>
      <c r="C3605" s="16" t="s">
        <v>604</v>
      </c>
      <c r="D3605" s="17" t="s">
        <v>3749</v>
      </c>
      <c r="E3605" s="17" t="s">
        <v>4165</v>
      </c>
      <c r="F3605" s="16" t="s">
        <v>3750</v>
      </c>
      <c r="G3605" s="16" t="s">
        <v>3751</v>
      </c>
      <c r="H3605" s="16" t="s">
        <v>3752</v>
      </c>
      <c r="I3605" s="16" t="s">
        <v>4158</v>
      </c>
      <c r="J3605" s="40">
        <v>0.13</v>
      </c>
      <c r="K3605" s="16">
        <v>2270752.6</v>
      </c>
      <c r="L3605" s="18">
        <v>2536100.6800000002</v>
      </c>
      <c r="M3605" s="15" t="s">
        <v>1262</v>
      </c>
      <c r="N3605" s="19">
        <v>45713.463379629597</v>
      </c>
      <c r="P3605" s="20" t="s">
        <v>4256</v>
      </c>
      <c r="Q3605" s="20" t="s">
        <v>4259</v>
      </c>
      <c r="R3605" s="20" t="s">
        <v>4260</v>
      </c>
    </row>
    <row r="3606" spans="1:18" x14ac:dyDescent="0.3">
      <c r="A3606" s="15" t="str">
        <f>VLOOKUP(C3606,销售员!A:D,3,0)</f>
        <v>沪浙</v>
      </c>
      <c r="B3606" s="15">
        <v>823067</v>
      </c>
      <c r="C3606" s="16" t="s">
        <v>604</v>
      </c>
      <c r="D3606" s="17" t="s">
        <v>3749</v>
      </c>
      <c r="E3606" s="17" t="s">
        <v>4165</v>
      </c>
      <c r="F3606" s="16" t="s">
        <v>3750</v>
      </c>
      <c r="G3606" s="16" t="s">
        <v>3751</v>
      </c>
      <c r="H3606" s="16" t="s">
        <v>3752</v>
      </c>
      <c r="I3606" s="16" t="s">
        <v>4159</v>
      </c>
      <c r="J3606" s="40">
        <v>0.13</v>
      </c>
      <c r="K3606" s="16">
        <v>122456.18</v>
      </c>
      <c r="M3606" s="15" t="s">
        <v>1262</v>
      </c>
      <c r="N3606" s="19">
        <v>45713.463379629597</v>
      </c>
      <c r="P3606" s="20" t="s">
        <v>4256</v>
      </c>
      <c r="Q3606" s="20" t="s">
        <v>4259</v>
      </c>
      <c r="R3606" s="20" t="s">
        <v>4260</v>
      </c>
    </row>
    <row r="3607" spans="1:18" x14ac:dyDescent="0.3">
      <c r="A3607" s="15" t="str">
        <f>VLOOKUP(C3607,销售员!A:D,3,0)</f>
        <v>沪浙</v>
      </c>
      <c r="B3607" s="15">
        <v>823067</v>
      </c>
      <c r="C3607" s="16" t="s">
        <v>604</v>
      </c>
      <c r="D3607" s="17" t="s">
        <v>3749</v>
      </c>
      <c r="E3607" s="17" t="s">
        <v>4165</v>
      </c>
      <c r="F3607" s="16" t="s">
        <v>3750</v>
      </c>
      <c r="G3607" s="16" t="s">
        <v>3751</v>
      </c>
      <c r="H3607" s="16" t="s">
        <v>3752</v>
      </c>
      <c r="I3607" s="16" t="s">
        <v>4161</v>
      </c>
      <c r="J3607" s="40">
        <v>0.13</v>
      </c>
      <c r="K3607" s="16">
        <v>30362.79</v>
      </c>
      <c r="M3607" s="15" t="s">
        <v>1262</v>
      </c>
      <c r="N3607" s="19">
        <v>45713.463379629597</v>
      </c>
      <c r="P3607" s="20" t="s">
        <v>4256</v>
      </c>
      <c r="Q3607" s="20" t="s">
        <v>4259</v>
      </c>
      <c r="R3607" s="20" t="s">
        <v>4260</v>
      </c>
    </row>
    <row r="3608" spans="1:18" x14ac:dyDescent="0.3">
      <c r="A3608" s="15" t="str">
        <f>VLOOKUP(C3608,销售员!A:D,3,0)</f>
        <v>沪浙</v>
      </c>
      <c r="B3608" s="15">
        <v>823067</v>
      </c>
      <c r="C3608" s="16" t="s">
        <v>604</v>
      </c>
      <c r="D3608" s="17" t="s">
        <v>3749</v>
      </c>
      <c r="E3608" s="17" t="s">
        <v>4165</v>
      </c>
      <c r="F3608" s="16" t="s">
        <v>3750</v>
      </c>
      <c r="G3608" s="16" t="s">
        <v>3751</v>
      </c>
      <c r="H3608" s="16" t="s">
        <v>3752</v>
      </c>
      <c r="I3608" s="16" t="s">
        <v>4160</v>
      </c>
      <c r="J3608" s="40">
        <v>0.13</v>
      </c>
      <c r="K3608" s="16">
        <v>36445.519999999997</v>
      </c>
      <c r="M3608" s="15" t="s">
        <v>1262</v>
      </c>
      <c r="N3608" s="19">
        <v>45713.463379629597</v>
      </c>
      <c r="P3608" s="20" t="s">
        <v>4256</v>
      </c>
      <c r="Q3608" s="20" t="s">
        <v>4259</v>
      </c>
      <c r="R3608" s="20" t="s">
        <v>4260</v>
      </c>
    </row>
    <row r="3609" spans="1:18" x14ac:dyDescent="0.3">
      <c r="A3609" s="15" t="str">
        <f>VLOOKUP(C3609,销售员!A:D,3,0)</f>
        <v>鄂赣</v>
      </c>
      <c r="B3609" s="15">
        <v>823060</v>
      </c>
      <c r="C3609" s="16" t="s">
        <v>121</v>
      </c>
      <c r="D3609" s="17" t="s">
        <v>3723</v>
      </c>
      <c r="E3609" s="17" t="s">
        <v>4171</v>
      </c>
      <c r="F3609" s="16" t="s">
        <v>1395</v>
      </c>
      <c r="G3609" s="16" t="s">
        <v>3724</v>
      </c>
      <c r="H3609" s="16" t="s">
        <v>3725</v>
      </c>
      <c r="I3609" s="16" t="s">
        <v>4158</v>
      </c>
      <c r="J3609" s="40">
        <v>0.13</v>
      </c>
      <c r="K3609" s="16">
        <v>186.31</v>
      </c>
      <c r="L3609" s="18">
        <v>195</v>
      </c>
      <c r="M3609" s="15" t="s">
        <v>1262</v>
      </c>
      <c r="N3609" s="19">
        <v>45713.465393518498</v>
      </c>
      <c r="P3609" s="20" t="s">
        <v>4256</v>
      </c>
      <c r="Q3609" s="20" t="s">
        <v>4246</v>
      </c>
      <c r="R3609" s="20" t="s">
        <v>4295</v>
      </c>
    </row>
    <row r="3610" spans="1:18" x14ac:dyDescent="0.3">
      <c r="A3610" s="15" t="str">
        <f>VLOOKUP(C3610,销售员!A:D,3,0)</f>
        <v>鄂赣</v>
      </c>
      <c r="B3610" s="15">
        <v>823060</v>
      </c>
      <c r="C3610" s="16" t="s">
        <v>121</v>
      </c>
      <c r="D3610" s="17" t="s">
        <v>3723</v>
      </c>
      <c r="E3610" s="17" t="s">
        <v>4171</v>
      </c>
      <c r="F3610" s="16" t="s">
        <v>1395</v>
      </c>
      <c r="G3610" s="16" t="s">
        <v>3724</v>
      </c>
      <c r="H3610" s="16" t="s">
        <v>3725</v>
      </c>
      <c r="I3610" s="16" t="s">
        <v>4159</v>
      </c>
      <c r="J3610" s="40">
        <v>0.13</v>
      </c>
      <c r="K3610" s="16">
        <v>0</v>
      </c>
      <c r="M3610" s="15" t="s">
        <v>1262</v>
      </c>
      <c r="N3610" s="19">
        <v>45713.465393518498</v>
      </c>
      <c r="P3610" s="20" t="s">
        <v>4256</v>
      </c>
      <c r="Q3610" s="20" t="s">
        <v>4246</v>
      </c>
      <c r="R3610" s="20" t="s">
        <v>4295</v>
      </c>
    </row>
    <row r="3611" spans="1:18" x14ac:dyDescent="0.3">
      <c r="A3611" s="15" t="str">
        <f>VLOOKUP(C3611,销售员!A:D,3,0)</f>
        <v>鄂赣</v>
      </c>
      <c r="B3611" s="15">
        <v>823060</v>
      </c>
      <c r="C3611" s="16" t="s">
        <v>121</v>
      </c>
      <c r="D3611" s="17" t="s">
        <v>3723</v>
      </c>
      <c r="E3611" s="17" t="s">
        <v>4171</v>
      </c>
      <c r="F3611" s="16" t="s">
        <v>1395</v>
      </c>
      <c r="G3611" s="16" t="s">
        <v>3724</v>
      </c>
      <c r="H3611" s="16" t="s">
        <v>3725</v>
      </c>
      <c r="I3611" s="16" t="s">
        <v>4161</v>
      </c>
      <c r="J3611" s="40">
        <v>0.13</v>
      </c>
      <c r="K3611" s="16">
        <v>0</v>
      </c>
      <c r="M3611" s="15" t="s">
        <v>1262</v>
      </c>
      <c r="N3611" s="19">
        <v>45713.465393518498</v>
      </c>
      <c r="P3611" s="20" t="s">
        <v>4256</v>
      </c>
      <c r="Q3611" s="20" t="s">
        <v>4246</v>
      </c>
      <c r="R3611" s="20" t="s">
        <v>4295</v>
      </c>
    </row>
    <row r="3612" spans="1:18" x14ac:dyDescent="0.3">
      <c r="A3612" s="15" t="str">
        <f>VLOOKUP(C3612,销售员!A:D,3,0)</f>
        <v>鄂赣</v>
      </c>
      <c r="B3612" s="15">
        <v>823060</v>
      </c>
      <c r="C3612" s="16" t="s">
        <v>121</v>
      </c>
      <c r="D3612" s="17" t="s">
        <v>3723</v>
      </c>
      <c r="E3612" s="17" t="s">
        <v>4171</v>
      </c>
      <c r="F3612" s="16" t="s">
        <v>1395</v>
      </c>
      <c r="G3612" s="16" t="s">
        <v>3724</v>
      </c>
      <c r="H3612" s="16" t="s">
        <v>3725</v>
      </c>
      <c r="I3612" s="16" t="s">
        <v>4160</v>
      </c>
      <c r="J3612" s="40">
        <v>0.13</v>
      </c>
      <c r="K3612" s="16">
        <v>2.84</v>
      </c>
      <c r="M3612" s="15" t="s">
        <v>1262</v>
      </c>
      <c r="N3612" s="19">
        <v>45713.465393518498</v>
      </c>
      <c r="P3612" s="20" t="s">
        <v>4256</v>
      </c>
      <c r="Q3612" s="20" t="s">
        <v>4246</v>
      </c>
      <c r="R3612" s="20" t="s">
        <v>4295</v>
      </c>
    </row>
    <row r="3613" spans="1:18" x14ac:dyDescent="0.3">
      <c r="A3613" s="15" t="str">
        <f>VLOOKUP(C3613,销售员!A:D,3,0)</f>
        <v>行业业务</v>
      </c>
      <c r="B3613" s="15">
        <v>823077</v>
      </c>
      <c r="C3613" s="16" t="s">
        <v>3756</v>
      </c>
      <c r="D3613" s="17" t="s">
        <v>3757</v>
      </c>
      <c r="E3613" s="17" t="s">
        <v>4165</v>
      </c>
      <c r="F3613" s="16" t="s">
        <v>3758</v>
      </c>
      <c r="G3613" s="16" t="s">
        <v>3759</v>
      </c>
      <c r="H3613" s="16" t="s">
        <v>3760</v>
      </c>
      <c r="I3613" s="16" t="s">
        <v>4158</v>
      </c>
      <c r="J3613" s="40">
        <v>0.13</v>
      </c>
      <c r="K3613" s="16">
        <v>2023286.96</v>
      </c>
      <c r="L3613" s="18">
        <v>2682673.54</v>
      </c>
      <c r="M3613" s="15" t="s">
        <v>105</v>
      </c>
      <c r="N3613" s="19">
        <v>45713.476284722201</v>
      </c>
      <c r="P3613" s="20" t="s">
        <v>4261</v>
      </c>
      <c r="Q3613" s="20" t="s">
        <v>4244</v>
      </c>
      <c r="R3613" s="20" t="s">
        <v>4274</v>
      </c>
    </row>
    <row r="3614" spans="1:18" x14ac:dyDescent="0.3">
      <c r="A3614" s="15" t="str">
        <f>VLOOKUP(C3614,销售员!A:D,3,0)</f>
        <v>行业业务</v>
      </c>
      <c r="B3614" s="15">
        <v>823077</v>
      </c>
      <c r="C3614" s="16" t="s">
        <v>3756</v>
      </c>
      <c r="D3614" s="17" t="s">
        <v>3757</v>
      </c>
      <c r="E3614" s="17" t="s">
        <v>4165</v>
      </c>
      <c r="F3614" s="16" t="s">
        <v>3758</v>
      </c>
      <c r="G3614" s="16" t="s">
        <v>3759</v>
      </c>
      <c r="H3614" s="16" t="s">
        <v>3760</v>
      </c>
      <c r="I3614" s="16" t="s">
        <v>4159</v>
      </c>
      <c r="J3614" s="40">
        <v>0.13</v>
      </c>
      <c r="K3614" s="16">
        <v>486712.99</v>
      </c>
      <c r="M3614" s="15" t="s">
        <v>105</v>
      </c>
      <c r="N3614" s="19">
        <v>45713.476284722201</v>
      </c>
      <c r="P3614" s="20" t="s">
        <v>4261</v>
      </c>
      <c r="Q3614" s="20" t="s">
        <v>4244</v>
      </c>
      <c r="R3614" s="20" t="s">
        <v>4274</v>
      </c>
    </row>
    <row r="3615" spans="1:18" x14ac:dyDescent="0.3">
      <c r="A3615" s="15" t="str">
        <f>VLOOKUP(C3615,销售员!A:D,3,0)</f>
        <v>行业业务</v>
      </c>
      <c r="B3615" s="15">
        <v>823077</v>
      </c>
      <c r="C3615" s="16" t="s">
        <v>3756</v>
      </c>
      <c r="D3615" s="17" t="s">
        <v>3757</v>
      </c>
      <c r="E3615" s="17" t="s">
        <v>4165</v>
      </c>
      <c r="F3615" s="16" t="s">
        <v>3758</v>
      </c>
      <c r="G3615" s="16" t="s">
        <v>3759</v>
      </c>
      <c r="H3615" s="16" t="s">
        <v>3760</v>
      </c>
      <c r="I3615" s="16" t="s">
        <v>4161</v>
      </c>
      <c r="J3615" s="40">
        <v>0.13</v>
      </c>
      <c r="K3615" s="16">
        <v>21008.240000000002</v>
      </c>
      <c r="M3615" s="15" t="s">
        <v>105</v>
      </c>
      <c r="N3615" s="19">
        <v>45713.476284722201</v>
      </c>
      <c r="P3615" s="20" t="s">
        <v>4261</v>
      </c>
      <c r="Q3615" s="20" t="s">
        <v>4244</v>
      </c>
      <c r="R3615" s="20" t="s">
        <v>4274</v>
      </c>
    </row>
    <row r="3616" spans="1:18" x14ac:dyDescent="0.3">
      <c r="A3616" s="15" t="str">
        <f>VLOOKUP(C3616,销售员!A:D,3,0)</f>
        <v>行业业务</v>
      </c>
      <c r="B3616" s="15">
        <v>823077</v>
      </c>
      <c r="C3616" s="16" t="s">
        <v>3756</v>
      </c>
      <c r="D3616" s="17" t="s">
        <v>3757</v>
      </c>
      <c r="E3616" s="17" t="s">
        <v>4165</v>
      </c>
      <c r="F3616" s="16" t="s">
        <v>3758</v>
      </c>
      <c r="G3616" s="16" t="s">
        <v>3759</v>
      </c>
      <c r="H3616" s="16" t="s">
        <v>3760</v>
      </c>
      <c r="I3616" s="16" t="s">
        <v>4160</v>
      </c>
      <c r="J3616" s="40">
        <v>0.13</v>
      </c>
      <c r="K3616" s="16">
        <v>38226.65</v>
      </c>
      <c r="M3616" s="15" t="s">
        <v>105</v>
      </c>
      <c r="N3616" s="19">
        <v>45713.476284722201</v>
      </c>
      <c r="P3616" s="20" t="s">
        <v>4261</v>
      </c>
      <c r="Q3616" s="20" t="s">
        <v>4244</v>
      </c>
      <c r="R3616" s="20" t="s">
        <v>4274</v>
      </c>
    </row>
    <row r="3617" spans="1:18" x14ac:dyDescent="0.3">
      <c r="A3617" s="15" t="str">
        <f>VLOOKUP(C3617,销售员!A:D,3,0)</f>
        <v>苏皖</v>
      </c>
      <c r="B3617" s="15">
        <v>823120</v>
      </c>
      <c r="C3617" s="16" t="s">
        <v>425</v>
      </c>
      <c r="D3617" s="17" t="s">
        <v>3763</v>
      </c>
      <c r="E3617" s="17" t="s">
        <v>4165</v>
      </c>
      <c r="F3617" s="16" t="s">
        <v>3764</v>
      </c>
      <c r="G3617" s="16" t="s">
        <v>3765</v>
      </c>
      <c r="H3617" s="16" t="s">
        <v>3766</v>
      </c>
      <c r="I3617" s="16" t="s">
        <v>4158</v>
      </c>
      <c r="J3617" s="40">
        <v>0.13</v>
      </c>
      <c r="K3617" s="16">
        <v>144741.46</v>
      </c>
      <c r="L3617" s="18">
        <v>163660.32999999999</v>
      </c>
      <c r="M3617" s="15" t="s">
        <v>83</v>
      </c>
      <c r="N3617" s="19">
        <v>45713.505081018498</v>
      </c>
      <c r="P3617" s="20" t="s">
        <v>4256</v>
      </c>
      <c r="Q3617" s="20" t="s">
        <v>4282</v>
      </c>
      <c r="R3617" s="20" t="s">
        <v>4283</v>
      </c>
    </row>
    <row r="3618" spans="1:18" x14ac:dyDescent="0.3">
      <c r="A3618" s="15" t="str">
        <f>VLOOKUP(C3618,销售员!A:D,3,0)</f>
        <v>苏皖</v>
      </c>
      <c r="B3618" s="15">
        <v>823120</v>
      </c>
      <c r="C3618" s="16" t="s">
        <v>425</v>
      </c>
      <c r="D3618" s="17" t="s">
        <v>3763</v>
      </c>
      <c r="E3618" s="17" t="s">
        <v>4165</v>
      </c>
      <c r="F3618" s="16" t="s">
        <v>3764</v>
      </c>
      <c r="G3618" s="16" t="s">
        <v>3765</v>
      </c>
      <c r="H3618" s="16" t="s">
        <v>3766</v>
      </c>
      <c r="I3618" s="16" t="s">
        <v>4159</v>
      </c>
      <c r="J3618" s="40">
        <v>0.13</v>
      </c>
      <c r="K3618" s="16">
        <v>7774.53</v>
      </c>
      <c r="M3618" s="15" t="s">
        <v>83</v>
      </c>
      <c r="N3618" s="19">
        <v>45713.505081018498</v>
      </c>
      <c r="P3618" s="20" t="s">
        <v>4256</v>
      </c>
      <c r="Q3618" s="20" t="s">
        <v>4282</v>
      </c>
      <c r="R3618" s="20" t="s">
        <v>4283</v>
      </c>
    </row>
    <row r="3619" spans="1:18" x14ac:dyDescent="0.3">
      <c r="A3619" s="15" t="str">
        <f>VLOOKUP(C3619,销售员!A:D,3,0)</f>
        <v>苏皖</v>
      </c>
      <c r="B3619" s="15">
        <v>823120</v>
      </c>
      <c r="C3619" s="16" t="s">
        <v>425</v>
      </c>
      <c r="D3619" s="17" t="s">
        <v>3763</v>
      </c>
      <c r="E3619" s="17" t="s">
        <v>4165</v>
      </c>
      <c r="F3619" s="16" t="s">
        <v>3764</v>
      </c>
      <c r="G3619" s="16" t="s">
        <v>3765</v>
      </c>
      <c r="H3619" s="16" t="s">
        <v>3766</v>
      </c>
      <c r="I3619" s="16" t="s">
        <v>4161</v>
      </c>
      <c r="J3619" s="40">
        <v>0.13</v>
      </c>
      <c r="K3619" s="16">
        <v>1456.9</v>
      </c>
      <c r="M3619" s="15" t="s">
        <v>83</v>
      </c>
      <c r="N3619" s="19">
        <v>45713.505081018498</v>
      </c>
      <c r="P3619" s="20" t="s">
        <v>4256</v>
      </c>
      <c r="Q3619" s="20" t="s">
        <v>4282</v>
      </c>
      <c r="R3619" s="20" t="s">
        <v>4283</v>
      </c>
    </row>
    <row r="3620" spans="1:18" x14ac:dyDescent="0.3">
      <c r="A3620" s="15" t="str">
        <f>VLOOKUP(C3620,销售员!A:D,3,0)</f>
        <v>苏皖</v>
      </c>
      <c r="B3620" s="15">
        <v>823120</v>
      </c>
      <c r="C3620" s="16" t="s">
        <v>425</v>
      </c>
      <c r="D3620" s="17" t="s">
        <v>3763</v>
      </c>
      <c r="E3620" s="17" t="s">
        <v>4165</v>
      </c>
      <c r="F3620" s="16" t="s">
        <v>3764</v>
      </c>
      <c r="G3620" s="16" t="s">
        <v>3765</v>
      </c>
      <c r="H3620" s="16" t="s">
        <v>3766</v>
      </c>
      <c r="I3620" s="16" t="s">
        <v>4160</v>
      </c>
      <c r="J3620" s="40">
        <v>0.13</v>
      </c>
      <c r="K3620" s="16">
        <v>2322.6999999999998</v>
      </c>
      <c r="M3620" s="15" t="s">
        <v>83</v>
      </c>
      <c r="N3620" s="19">
        <v>45713.505081018498</v>
      </c>
      <c r="P3620" s="20" t="s">
        <v>4256</v>
      </c>
      <c r="Q3620" s="20" t="s">
        <v>4282</v>
      </c>
      <c r="R3620" s="20" t="s">
        <v>4283</v>
      </c>
    </row>
    <row r="3621" spans="1:18" x14ac:dyDescent="0.3">
      <c r="A3621" s="15" t="str">
        <f>VLOOKUP(C3621,销售员!A:D,3,0)</f>
        <v>陕豫鲁</v>
      </c>
      <c r="B3621" s="15">
        <v>823109</v>
      </c>
      <c r="C3621" s="16" t="s">
        <v>3451</v>
      </c>
      <c r="D3621" s="17" t="s">
        <v>3768</v>
      </c>
      <c r="E3621" s="17" t="s">
        <v>4168</v>
      </c>
      <c r="F3621" s="16" t="s">
        <v>3769</v>
      </c>
      <c r="G3621" s="16" t="s">
        <v>3770</v>
      </c>
      <c r="H3621" s="16" t="s">
        <v>4304</v>
      </c>
      <c r="I3621" s="16" t="s">
        <v>4158</v>
      </c>
      <c r="J3621" s="40">
        <v>0.13</v>
      </c>
      <c r="K3621" s="16">
        <v>0</v>
      </c>
      <c r="L3621" s="18">
        <v>218272</v>
      </c>
      <c r="M3621" s="15" t="s">
        <v>105</v>
      </c>
      <c r="N3621" s="19">
        <v>45713.582418981503</v>
      </c>
      <c r="P3621" s="20" t="s">
        <v>4261</v>
      </c>
      <c r="Q3621" s="20" t="s">
        <v>4269</v>
      </c>
      <c r="R3621" s="20" t="s">
        <v>4270</v>
      </c>
    </row>
    <row r="3622" spans="1:18" x14ac:dyDescent="0.3">
      <c r="A3622" s="15" t="str">
        <f>VLOOKUP(C3622,销售员!A:D,3,0)</f>
        <v>陕豫鲁</v>
      </c>
      <c r="B3622" s="15">
        <v>823109</v>
      </c>
      <c r="C3622" s="16" t="s">
        <v>3451</v>
      </c>
      <c r="D3622" s="17" t="s">
        <v>3768</v>
      </c>
      <c r="E3622" s="17" t="s">
        <v>4168</v>
      </c>
      <c r="F3622" s="16" t="s">
        <v>3769</v>
      </c>
      <c r="G3622" s="16" t="s">
        <v>3770</v>
      </c>
      <c r="H3622" s="16" t="s">
        <v>4304</v>
      </c>
      <c r="I3622" s="16" t="s">
        <v>4159</v>
      </c>
      <c r="J3622" s="40">
        <v>0.13</v>
      </c>
      <c r="K3622" s="16">
        <v>208547.98</v>
      </c>
      <c r="M3622" s="15" t="s">
        <v>105</v>
      </c>
      <c r="N3622" s="19">
        <v>45713.582418981503</v>
      </c>
      <c r="P3622" s="20" t="s">
        <v>4261</v>
      </c>
      <c r="Q3622" s="20" t="s">
        <v>4269</v>
      </c>
      <c r="R3622" s="20" t="s">
        <v>4270</v>
      </c>
    </row>
    <row r="3623" spans="1:18" x14ac:dyDescent="0.3">
      <c r="A3623" s="15" t="str">
        <f>VLOOKUP(C3623,销售员!A:D,3,0)</f>
        <v>陕豫鲁</v>
      </c>
      <c r="B3623" s="15">
        <v>823109</v>
      </c>
      <c r="C3623" s="16" t="s">
        <v>3451</v>
      </c>
      <c r="D3623" s="17" t="s">
        <v>3768</v>
      </c>
      <c r="E3623" s="17" t="s">
        <v>4168</v>
      </c>
      <c r="F3623" s="16" t="s">
        <v>3769</v>
      </c>
      <c r="G3623" s="16" t="s">
        <v>3770</v>
      </c>
      <c r="H3623" s="16" t="s">
        <v>4304</v>
      </c>
      <c r="I3623" s="16" t="s">
        <v>4161</v>
      </c>
      <c r="J3623" s="40">
        <v>0.13</v>
      </c>
      <c r="K3623" s="16">
        <v>0</v>
      </c>
      <c r="M3623" s="15" t="s">
        <v>105</v>
      </c>
      <c r="N3623" s="19">
        <v>45713.582418981503</v>
      </c>
      <c r="P3623" s="20" t="s">
        <v>4261</v>
      </c>
      <c r="Q3623" s="20" t="s">
        <v>4269</v>
      </c>
      <c r="R3623" s="20" t="s">
        <v>4270</v>
      </c>
    </row>
    <row r="3624" spans="1:18" x14ac:dyDescent="0.3">
      <c r="A3624" s="15" t="str">
        <f>VLOOKUP(C3624,销售员!A:D,3,0)</f>
        <v>陕豫鲁</v>
      </c>
      <c r="B3624" s="15">
        <v>823109</v>
      </c>
      <c r="C3624" s="16" t="s">
        <v>3451</v>
      </c>
      <c r="D3624" s="17" t="s">
        <v>3768</v>
      </c>
      <c r="E3624" s="17" t="s">
        <v>4168</v>
      </c>
      <c r="F3624" s="16" t="s">
        <v>3769</v>
      </c>
      <c r="G3624" s="16" t="s">
        <v>3770</v>
      </c>
      <c r="H3624" s="16" t="s">
        <v>4304</v>
      </c>
      <c r="I3624" s="16" t="s">
        <v>4160</v>
      </c>
      <c r="J3624" s="40">
        <v>0.13</v>
      </c>
      <c r="K3624" s="16">
        <v>3175.86</v>
      </c>
      <c r="M3624" s="15" t="s">
        <v>105</v>
      </c>
      <c r="N3624" s="19">
        <v>45713.582418981503</v>
      </c>
      <c r="P3624" s="20" t="s">
        <v>4261</v>
      </c>
      <c r="Q3624" s="20" t="s">
        <v>4269</v>
      </c>
      <c r="R3624" s="20" t="s">
        <v>4270</v>
      </c>
    </row>
    <row r="3625" spans="1:18" x14ac:dyDescent="0.3">
      <c r="A3625" s="15" t="str">
        <f>VLOOKUP(C3625,销售员!A:D,3,0)</f>
        <v>陕豫鲁</v>
      </c>
      <c r="B3625" s="15">
        <v>823109</v>
      </c>
      <c r="C3625" s="16" t="s">
        <v>3451</v>
      </c>
      <c r="D3625" s="17" t="s">
        <v>3768</v>
      </c>
      <c r="E3625" s="17" t="s">
        <v>4168</v>
      </c>
      <c r="F3625" s="16" t="s">
        <v>3769</v>
      </c>
      <c r="G3625" s="16" t="s">
        <v>3770</v>
      </c>
      <c r="H3625" s="16" t="s">
        <v>4305</v>
      </c>
      <c r="I3625" s="16" t="s">
        <v>4158</v>
      </c>
      <c r="J3625" s="40">
        <v>0.13</v>
      </c>
      <c r="K3625" s="16">
        <v>2637846.16</v>
      </c>
      <c r="L3625" s="18">
        <v>2760841.84</v>
      </c>
      <c r="M3625" s="15" t="s">
        <v>105</v>
      </c>
      <c r="N3625" s="19">
        <v>45713.582418981503</v>
      </c>
      <c r="P3625" s="20" t="s">
        <v>4261</v>
      </c>
      <c r="Q3625" s="20" t="s">
        <v>4269</v>
      </c>
      <c r="R3625" s="20" t="s">
        <v>4270</v>
      </c>
    </row>
    <row r="3626" spans="1:18" x14ac:dyDescent="0.3">
      <c r="A3626" s="15" t="str">
        <f>VLOOKUP(C3626,销售员!A:D,3,0)</f>
        <v>陕豫鲁</v>
      </c>
      <c r="B3626" s="15">
        <v>823109</v>
      </c>
      <c r="C3626" s="16" t="s">
        <v>3451</v>
      </c>
      <c r="D3626" s="17" t="s">
        <v>3768</v>
      </c>
      <c r="E3626" s="17" t="s">
        <v>4168</v>
      </c>
      <c r="F3626" s="16" t="s">
        <v>3769</v>
      </c>
      <c r="G3626" s="16" t="s">
        <v>3770</v>
      </c>
      <c r="H3626" s="16" t="s">
        <v>4305</v>
      </c>
      <c r="I3626" s="16" t="s">
        <v>4159</v>
      </c>
      <c r="J3626" s="40">
        <v>0.13</v>
      </c>
      <c r="K3626" s="16">
        <v>0</v>
      </c>
      <c r="M3626" s="15" t="s">
        <v>105</v>
      </c>
      <c r="N3626" s="19">
        <v>45713.582418981503</v>
      </c>
      <c r="P3626" s="20" t="s">
        <v>4261</v>
      </c>
      <c r="Q3626" s="20" t="s">
        <v>4269</v>
      </c>
      <c r="R3626" s="20" t="s">
        <v>4270</v>
      </c>
    </row>
    <row r="3627" spans="1:18" x14ac:dyDescent="0.3">
      <c r="A3627" s="15" t="str">
        <f>VLOOKUP(C3627,销售员!A:D,3,0)</f>
        <v>陕豫鲁</v>
      </c>
      <c r="B3627" s="15">
        <v>823109</v>
      </c>
      <c r="C3627" s="16" t="s">
        <v>3451</v>
      </c>
      <c r="D3627" s="17" t="s">
        <v>3768</v>
      </c>
      <c r="E3627" s="17" t="s">
        <v>4168</v>
      </c>
      <c r="F3627" s="16" t="s">
        <v>3769</v>
      </c>
      <c r="G3627" s="16" t="s">
        <v>3770</v>
      </c>
      <c r="H3627" s="16" t="s">
        <v>4305</v>
      </c>
      <c r="I3627" s="16" t="s">
        <v>4161</v>
      </c>
      <c r="J3627" s="40">
        <v>0.13</v>
      </c>
      <c r="K3627" s="16">
        <v>0</v>
      </c>
      <c r="M3627" s="15" t="s">
        <v>105</v>
      </c>
      <c r="N3627" s="19">
        <v>45713.582418981503</v>
      </c>
      <c r="P3627" s="20" t="s">
        <v>4261</v>
      </c>
      <c r="Q3627" s="20" t="s">
        <v>4269</v>
      </c>
      <c r="R3627" s="20" t="s">
        <v>4270</v>
      </c>
    </row>
    <row r="3628" spans="1:18" x14ac:dyDescent="0.3">
      <c r="A3628" s="15" t="str">
        <f>VLOOKUP(C3628,销售员!A:D,3,0)</f>
        <v>陕豫鲁</v>
      </c>
      <c r="B3628" s="15">
        <v>823109</v>
      </c>
      <c r="C3628" s="16" t="s">
        <v>3451</v>
      </c>
      <c r="D3628" s="17" t="s">
        <v>3768</v>
      </c>
      <c r="E3628" s="17" t="s">
        <v>4168</v>
      </c>
      <c r="F3628" s="16" t="s">
        <v>3769</v>
      </c>
      <c r="G3628" s="16" t="s">
        <v>3770</v>
      </c>
      <c r="H3628" s="16" t="s">
        <v>4305</v>
      </c>
      <c r="I3628" s="16" t="s">
        <v>4160</v>
      </c>
      <c r="J3628" s="40">
        <v>0.13</v>
      </c>
      <c r="K3628" s="16">
        <v>40169.31</v>
      </c>
      <c r="M3628" s="15" t="s">
        <v>105</v>
      </c>
      <c r="N3628" s="19">
        <v>45713.582418981503</v>
      </c>
      <c r="P3628" s="20" t="s">
        <v>4261</v>
      </c>
      <c r="Q3628" s="20" t="s">
        <v>4269</v>
      </c>
      <c r="R3628" s="20" t="s">
        <v>4270</v>
      </c>
    </row>
    <row r="3629" spans="1:18" x14ac:dyDescent="0.3">
      <c r="A3629" s="15" t="str">
        <f>VLOOKUP(C3629,销售员!A:D,3,0)</f>
        <v>苏皖</v>
      </c>
      <c r="B3629" s="15">
        <v>823153</v>
      </c>
      <c r="C3629" s="16" t="s">
        <v>796</v>
      </c>
      <c r="D3629" s="17" t="s">
        <v>3774</v>
      </c>
      <c r="E3629" s="17" t="s">
        <v>4165</v>
      </c>
      <c r="F3629" s="16" t="s">
        <v>1378</v>
      </c>
      <c r="G3629" s="16" t="s">
        <v>3775</v>
      </c>
      <c r="H3629" s="16" t="s">
        <v>3776</v>
      </c>
      <c r="I3629" s="16" t="s">
        <v>4158</v>
      </c>
      <c r="J3629" s="40">
        <v>0.13</v>
      </c>
      <c r="K3629" s="16">
        <v>6637.86</v>
      </c>
      <c r="L3629" s="18">
        <v>7056.48</v>
      </c>
      <c r="M3629" s="15" t="s">
        <v>83</v>
      </c>
      <c r="N3629" s="19">
        <v>45713.5881828704</v>
      </c>
      <c r="P3629" s="20" t="s">
        <v>4256</v>
      </c>
      <c r="Q3629" s="20" t="s">
        <v>4282</v>
      </c>
      <c r="R3629" s="20" t="s">
        <v>4286</v>
      </c>
    </row>
    <row r="3630" spans="1:18" x14ac:dyDescent="0.3">
      <c r="A3630" s="15" t="str">
        <f>VLOOKUP(C3630,销售员!A:D,3,0)</f>
        <v>苏皖</v>
      </c>
      <c r="B3630" s="15">
        <v>823153</v>
      </c>
      <c r="C3630" s="16" t="s">
        <v>796</v>
      </c>
      <c r="D3630" s="17" t="s">
        <v>3774</v>
      </c>
      <c r="E3630" s="17" t="s">
        <v>4165</v>
      </c>
      <c r="F3630" s="16" t="s">
        <v>1378</v>
      </c>
      <c r="G3630" s="16" t="s">
        <v>3775</v>
      </c>
      <c r="H3630" s="16" t="s">
        <v>3776</v>
      </c>
      <c r="I3630" s="16" t="s">
        <v>4159</v>
      </c>
      <c r="J3630" s="40">
        <v>0.13</v>
      </c>
      <c r="K3630" s="16">
        <v>0</v>
      </c>
      <c r="M3630" s="15" t="s">
        <v>83</v>
      </c>
      <c r="N3630" s="19">
        <v>45713.5881828704</v>
      </c>
      <c r="P3630" s="20" t="s">
        <v>4256</v>
      </c>
      <c r="Q3630" s="20" t="s">
        <v>4282</v>
      </c>
      <c r="R3630" s="20" t="s">
        <v>4286</v>
      </c>
    </row>
    <row r="3631" spans="1:18" x14ac:dyDescent="0.3">
      <c r="A3631" s="15" t="str">
        <f>VLOOKUP(C3631,销售员!A:D,3,0)</f>
        <v>苏皖</v>
      </c>
      <c r="B3631" s="15">
        <v>823153</v>
      </c>
      <c r="C3631" s="16" t="s">
        <v>796</v>
      </c>
      <c r="D3631" s="17" t="s">
        <v>3774</v>
      </c>
      <c r="E3631" s="17" t="s">
        <v>4165</v>
      </c>
      <c r="F3631" s="16" t="s">
        <v>1378</v>
      </c>
      <c r="G3631" s="16" t="s">
        <v>3775</v>
      </c>
      <c r="H3631" s="16" t="s">
        <v>3776</v>
      </c>
      <c r="I3631" s="16" t="s">
        <v>4161</v>
      </c>
      <c r="J3631" s="40">
        <v>0.13</v>
      </c>
      <c r="K3631" s="16">
        <v>0</v>
      </c>
      <c r="M3631" s="15" t="s">
        <v>83</v>
      </c>
      <c r="N3631" s="19">
        <v>45713.5881828704</v>
      </c>
      <c r="P3631" s="20" t="s">
        <v>4256</v>
      </c>
      <c r="Q3631" s="20" t="s">
        <v>4282</v>
      </c>
      <c r="R3631" s="20" t="s">
        <v>4286</v>
      </c>
    </row>
    <row r="3632" spans="1:18" x14ac:dyDescent="0.3">
      <c r="A3632" s="15" t="str">
        <f>VLOOKUP(C3632,销售员!A:D,3,0)</f>
        <v>苏皖</v>
      </c>
      <c r="B3632" s="15">
        <v>823153</v>
      </c>
      <c r="C3632" s="16" t="s">
        <v>796</v>
      </c>
      <c r="D3632" s="17" t="s">
        <v>3774</v>
      </c>
      <c r="E3632" s="17" t="s">
        <v>4165</v>
      </c>
      <c r="F3632" s="16" t="s">
        <v>1378</v>
      </c>
      <c r="G3632" s="16" t="s">
        <v>3775</v>
      </c>
      <c r="H3632" s="16" t="s">
        <v>3776</v>
      </c>
      <c r="I3632" s="16" t="s">
        <v>4160</v>
      </c>
      <c r="J3632" s="40">
        <v>0.13</v>
      </c>
      <c r="K3632" s="16">
        <v>101.08</v>
      </c>
      <c r="M3632" s="15" t="s">
        <v>83</v>
      </c>
      <c r="N3632" s="19">
        <v>45713.5881828704</v>
      </c>
      <c r="P3632" s="20" t="s">
        <v>4256</v>
      </c>
      <c r="Q3632" s="20" t="s">
        <v>4282</v>
      </c>
      <c r="R3632" s="20" t="s">
        <v>4286</v>
      </c>
    </row>
    <row r="3633" spans="1:18" x14ac:dyDescent="0.3">
      <c r="A3633" s="15" t="str">
        <f>VLOOKUP(C3633,销售员!A:D,3,0)</f>
        <v>广深</v>
      </c>
      <c r="B3633" s="15">
        <v>823107</v>
      </c>
      <c r="C3633" s="16" t="s">
        <v>997</v>
      </c>
      <c r="D3633" s="17" t="s">
        <v>3777</v>
      </c>
      <c r="E3633" s="17" t="s">
        <v>4165</v>
      </c>
      <c r="F3633" s="16" t="s">
        <v>999</v>
      </c>
      <c r="G3633" s="16" t="s">
        <v>3778</v>
      </c>
      <c r="H3633" s="16" t="s">
        <v>3779</v>
      </c>
      <c r="I3633" s="16" t="s">
        <v>4158</v>
      </c>
      <c r="J3633" s="40">
        <v>0.13</v>
      </c>
      <c r="K3633" s="16">
        <v>7156.11</v>
      </c>
      <c r="L3633" s="18">
        <v>7927.8</v>
      </c>
      <c r="M3633" s="15" t="s">
        <v>94</v>
      </c>
      <c r="N3633" s="19">
        <v>45713.590590277803</v>
      </c>
      <c r="P3633" s="20" t="s">
        <v>4256</v>
      </c>
      <c r="Q3633" s="20" t="s">
        <v>4271</v>
      </c>
      <c r="R3633" s="20" t="s">
        <v>4272</v>
      </c>
    </row>
    <row r="3634" spans="1:18" x14ac:dyDescent="0.3">
      <c r="A3634" s="15" t="str">
        <f>VLOOKUP(C3634,销售员!A:D,3,0)</f>
        <v>广深</v>
      </c>
      <c r="B3634" s="15">
        <v>823107</v>
      </c>
      <c r="C3634" s="16" t="s">
        <v>997</v>
      </c>
      <c r="D3634" s="17" t="s">
        <v>3777</v>
      </c>
      <c r="E3634" s="17" t="s">
        <v>4165</v>
      </c>
      <c r="F3634" s="16" t="s">
        <v>999</v>
      </c>
      <c r="G3634" s="16" t="s">
        <v>3778</v>
      </c>
      <c r="H3634" s="16" t="s">
        <v>3779</v>
      </c>
      <c r="I3634" s="16" t="s">
        <v>4159</v>
      </c>
      <c r="J3634" s="40">
        <v>0.13</v>
      </c>
      <c r="K3634" s="16">
        <v>225.76</v>
      </c>
      <c r="M3634" s="15" t="s">
        <v>94</v>
      </c>
      <c r="N3634" s="19">
        <v>45713.590590277803</v>
      </c>
      <c r="P3634" s="20" t="s">
        <v>4256</v>
      </c>
      <c r="Q3634" s="20" t="s">
        <v>4271</v>
      </c>
      <c r="R3634" s="20" t="s">
        <v>4272</v>
      </c>
    </row>
    <row r="3635" spans="1:18" x14ac:dyDescent="0.3">
      <c r="A3635" s="15" t="str">
        <f>VLOOKUP(C3635,销售员!A:D,3,0)</f>
        <v>广深</v>
      </c>
      <c r="B3635" s="15">
        <v>823107</v>
      </c>
      <c r="C3635" s="16" t="s">
        <v>997</v>
      </c>
      <c r="D3635" s="17" t="s">
        <v>3777</v>
      </c>
      <c r="E3635" s="17" t="s">
        <v>4165</v>
      </c>
      <c r="F3635" s="16" t="s">
        <v>999</v>
      </c>
      <c r="G3635" s="16" t="s">
        <v>3778</v>
      </c>
      <c r="H3635" s="16" t="s">
        <v>3779</v>
      </c>
      <c r="I3635" s="16" t="s">
        <v>4161</v>
      </c>
      <c r="J3635" s="40">
        <v>0.13</v>
      </c>
      <c r="K3635" s="16">
        <v>76.75</v>
      </c>
      <c r="M3635" s="15" t="s">
        <v>94</v>
      </c>
      <c r="N3635" s="19">
        <v>45713.590590277803</v>
      </c>
      <c r="P3635" s="20" t="s">
        <v>4256</v>
      </c>
      <c r="Q3635" s="20" t="s">
        <v>4271</v>
      </c>
      <c r="R3635" s="20" t="s">
        <v>4272</v>
      </c>
    </row>
    <row r="3636" spans="1:18" x14ac:dyDescent="0.3">
      <c r="A3636" s="15" t="str">
        <f>VLOOKUP(C3636,销售员!A:D,3,0)</f>
        <v>广深</v>
      </c>
      <c r="B3636" s="15">
        <v>823107</v>
      </c>
      <c r="C3636" s="16" t="s">
        <v>997</v>
      </c>
      <c r="D3636" s="17" t="s">
        <v>3777</v>
      </c>
      <c r="E3636" s="17" t="s">
        <v>4165</v>
      </c>
      <c r="F3636" s="16" t="s">
        <v>999</v>
      </c>
      <c r="G3636" s="16" t="s">
        <v>3778</v>
      </c>
      <c r="H3636" s="16" t="s">
        <v>3779</v>
      </c>
      <c r="I3636" s="16" t="s">
        <v>4160</v>
      </c>
      <c r="J3636" s="40">
        <v>0.13</v>
      </c>
      <c r="K3636" s="16">
        <v>112.42</v>
      </c>
      <c r="M3636" s="15" t="s">
        <v>94</v>
      </c>
      <c r="N3636" s="19">
        <v>45713.590590277803</v>
      </c>
      <c r="P3636" s="20" t="s">
        <v>4256</v>
      </c>
      <c r="Q3636" s="20" t="s">
        <v>4271</v>
      </c>
      <c r="R3636" s="20" t="s">
        <v>4272</v>
      </c>
    </row>
    <row r="3637" spans="1:18" x14ac:dyDescent="0.3">
      <c r="A3637" s="15" t="str">
        <f>VLOOKUP(C3637,销售员!A:D,3,0)</f>
        <v>福建</v>
      </c>
      <c r="B3637" s="15">
        <v>823106</v>
      </c>
      <c r="C3637" s="16" t="s">
        <v>638</v>
      </c>
      <c r="D3637" s="17" t="s">
        <v>2550</v>
      </c>
      <c r="E3637" s="17" t="s">
        <v>4168</v>
      </c>
      <c r="F3637" s="16" t="s">
        <v>1325</v>
      </c>
      <c r="G3637" s="16" t="s">
        <v>2551</v>
      </c>
      <c r="H3637" s="16" t="s">
        <v>2552</v>
      </c>
      <c r="I3637" s="16" t="s">
        <v>4158</v>
      </c>
      <c r="J3637" s="40">
        <v>0.06</v>
      </c>
      <c r="K3637" s="16">
        <v>0</v>
      </c>
      <c r="L3637" s="18">
        <v>36312.400000000001</v>
      </c>
      <c r="M3637" s="15" t="s">
        <v>94</v>
      </c>
      <c r="N3637" s="19">
        <v>45713.593043981498</v>
      </c>
      <c r="P3637" s="20" t="s">
        <v>4256</v>
      </c>
      <c r="Q3637" s="20" t="s">
        <v>4268</v>
      </c>
      <c r="R3637" s="20" t="s">
        <v>4268</v>
      </c>
    </row>
    <row r="3638" spans="1:18" x14ac:dyDescent="0.3">
      <c r="A3638" s="15" t="str">
        <f>VLOOKUP(C3638,销售员!A:D,3,0)</f>
        <v>福建</v>
      </c>
      <c r="B3638" s="15">
        <v>823106</v>
      </c>
      <c r="C3638" s="16" t="s">
        <v>638</v>
      </c>
      <c r="D3638" s="17" t="s">
        <v>2550</v>
      </c>
      <c r="E3638" s="17" t="s">
        <v>4168</v>
      </c>
      <c r="F3638" s="16" t="s">
        <v>1325</v>
      </c>
      <c r="G3638" s="16" t="s">
        <v>2551</v>
      </c>
      <c r="H3638" s="16" t="s">
        <v>2552</v>
      </c>
      <c r="I3638" s="16" t="s">
        <v>4159</v>
      </c>
      <c r="J3638" s="40">
        <v>0.06</v>
      </c>
      <c r="K3638" s="16">
        <v>34694.68</v>
      </c>
      <c r="M3638" s="15" t="s">
        <v>94</v>
      </c>
      <c r="N3638" s="19">
        <v>45713.593043981498</v>
      </c>
      <c r="P3638" s="20" t="s">
        <v>4256</v>
      </c>
      <c r="Q3638" s="20" t="s">
        <v>4268</v>
      </c>
      <c r="R3638" s="20" t="s">
        <v>4268</v>
      </c>
    </row>
    <row r="3639" spans="1:18" x14ac:dyDescent="0.3">
      <c r="A3639" s="15" t="str">
        <f>VLOOKUP(C3639,销售员!A:D,3,0)</f>
        <v>福建</v>
      </c>
      <c r="B3639" s="15">
        <v>823106</v>
      </c>
      <c r="C3639" s="16" t="s">
        <v>638</v>
      </c>
      <c r="D3639" s="17" t="s">
        <v>2550</v>
      </c>
      <c r="E3639" s="17" t="s">
        <v>4168</v>
      </c>
      <c r="F3639" s="16" t="s">
        <v>1325</v>
      </c>
      <c r="G3639" s="16" t="s">
        <v>2551</v>
      </c>
      <c r="H3639" s="16" t="s">
        <v>2552</v>
      </c>
      <c r="I3639" s="16" t="s">
        <v>4161</v>
      </c>
      <c r="J3639" s="40">
        <v>0.06</v>
      </c>
      <c r="K3639" s="16">
        <v>0</v>
      </c>
      <c r="M3639" s="15" t="s">
        <v>94</v>
      </c>
      <c r="N3639" s="19">
        <v>45713.593043981498</v>
      </c>
      <c r="P3639" s="20" t="s">
        <v>4256</v>
      </c>
      <c r="Q3639" s="20" t="s">
        <v>4268</v>
      </c>
      <c r="R3639" s="20" t="s">
        <v>4268</v>
      </c>
    </row>
    <row r="3640" spans="1:18" x14ac:dyDescent="0.3">
      <c r="A3640" s="15" t="str">
        <f>VLOOKUP(C3640,销售员!A:D,3,0)</f>
        <v>福建</v>
      </c>
      <c r="B3640" s="15">
        <v>823106</v>
      </c>
      <c r="C3640" s="16" t="s">
        <v>638</v>
      </c>
      <c r="D3640" s="17" t="s">
        <v>2550</v>
      </c>
      <c r="E3640" s="17" t="s">
        <v>4168</v>
      </c>
      <c r="F3640" s="16" t="s">
        <v>1325</v>
      </c>
      <c r="G3640" s="16" t="s">
        <v>2551</v>
      </c>
      <c r="H3640" s="16" t="s">
        <v>2552</v>
      </c>
      <c r="I3640" s="16" t="s">
        <v>4160</v>
      </c>
      <c r="J3640" s="40">
        <v>0.06</v>
      </c>
      <c r="K3640" s="16">
        <v>528.35</v>
      </c>
      <c r="M3640" s="15" t="s">
        <v>94</v>
      </c>
      <c r="N3640" s="19">
        <v>45713.593043981498</v>
      </c>
      <c r="P3640" s="20" t="s">
        <v>4256</v>
      </c>
      <c r="Q3640" s="20" t="s">
        <v>4268</v>
      </c>
      <c r="R3640" s="20" t="s">
        <v>4268</v>
      </c>
    </row>
    <row r="3641" spans="1:18" x14ac:dyDescent="0.3">
      <c r="A3641" s="15" t="str">
        <f>VLOOKUP(C3641,销售员!A:D,3,0)</f>
        <v>福建</v>
      </c>
      <c r="B3641" s="15">
        <v>823138</v>
      </c>
      <c r="C3641" s="16" t="s">
        <v>638</v>
      </c>
      <c r="D3641" s="17" t="s">
        <v>2540</v>
      </c>
      <c r="E3641" s="17" t="s">
        <v>4165</v>
      </c>
      <c r="F3641" s="16" t="s">
        <v>1325</v>
      </c>
      <c r="G3641" s="16" t="s">
        <v>2541</v>
      </c>
      <c r="H3641" s="16" t="s">
        <v>2542</v>
      </c>
      <c r="I3641" s="16" t="s">
        <v>4158</v>
      </c>
      <c r="J3641" s="40">
        <v>0.13</v>
      </c>
      <c r="K3641" s="16">
        <v>129362.71</v>
      </c>
      <c r="L3641" s="18">
        <v>176258.5</v>
      </c>
      <c r="M3641" s="15" t="s">
        <v>94</v>
      </c>
      <c r="N3641" s="19">
        <v>45713.594629629602</v>
      </c>
      <c r="P3641" s="20" t="s">
        <v>4256</v>
      </c>
      <c r="Q3641" s="20" t="s">
        <v>4268</v>
      </c>
      <c r="R3641" s="20" t="s">
        <v>4268</v>
      </c>
    </row>
    <row r="3642" spans="1:18" x14ac:dyDescent="0.3">
      <c r="A3642" s="15" t="str">
        <f>VLOOKUP(C3642,销售员!A:D,3,0)</f>
        <v>福建</v>
      </c>
      <c r="B3642" s="15">
        <v>823138</v>
      </c>
      <c r="C3642" s="16" t="s">
        <v>638</v>
      </c>
      <c r="D3642" s="17" t="s">
        <v>2540</v>
      </c>
      <c r="E3642" s="17" t="s">
        <v>4165</v>
      </c>
      <c r="F3642" s="16" t="s">
        <v>1325</v>
      </c>
      <c r="G3642" s="16" t="s">
        <v>2541</v>
      </c>
      <c r="H3642" s="16" t="s">
        <v>2542</v>
      </c>
      <c r="I3642" s="16" t="s">
        <v>4159</v>
      </c>
      <c r="J3642" s="40">
        <v>0.13</v>
      </c>
      <c r="K3642" s="16">
        <v>35234</v>
      </c>
      <c r="M3642" s="15" t="s">
        <v>94</v>
      </c>
      <c r="N3642" s="19">
        <v>45713.594629629602</v>
      </c>
      <c r="P3642" s="20" t="s">
        <v>4256</v>
      </c>
      <c r="Q3642" s="20" t="s">
        <v>4268</v>
      </c>
      <c r="R3642" s="20" t="s">
        <v>4268</v>
      </c>
    </row>
    <row r="3643" spans="1:18" x14ac:dyDescent="0.3">
      <c r="A3643" s="15" t="str">
        <f>VLOOKUP(C3643,销售员!A:D,3,0)</f>
        <v>福建</v>
      </c>
      <c r="B3643" s="15">
        <v>823138</v>
      </c>
      <c r="C3643" s="16" t="s">
        <v>638</v>
      </c>
      <c r="D3643" s="17" t="s">
        <v>2540</v>
      </c>
      <c r="E3643" s="17" t="s">
        <v>4165</v>
      </c>
      <c r="F3643" s="16" t="s">
        <v>1325</v>
      </c>
      <c r="G3643" s="16" t="s">
        <v>2541</v>
      </c>
      <c r="H3643" s="16" t="s">
        <v>2542</v>
      </c>
      <c r="I3643" s="16" t="s">
        <v>4161</v>
      </c>
      <c r="J3643" s="40">
        <v>0.13</v>
      </c>
      <c r="K3643" s="16">
        <v>1222.83</v>
      </c>
      <c r="M3643" s="15" t="s">
        <v>94</v>
      </c>
      <c r="N3643" s="19">
        <v>45713.594629629602</v>
      </c>
      <c r="P3643" s="20" t="s">
        <v>4256</v>
      </c>
      <c r="Q3643" s="20" t="s">
        <v>4268</v>
      </c>
      <c r="R3643" s="20" t="s">
        <v>4268</v>
      </c>
    </row>
    <row r="3644" spans="1:18" x14ac:dyDescent="0.3">
      <c r="A3644" s="15" t="str">
        <f>VLOOKUP(C3644,销售员!A:D,3,0)</f>
        <v>福建</v>
      </c>
      <c r="B3644" s="15">
        <v>823138</v>
      </c>
      <c r="C3644" s="16" t="s">
        <v>638</v>
      </c>
      <c r="D3644" s="17" t="s">
        <v>2540</v>
      </c>
      <c r="E3644" s="17" t="s">
        <v>4165</v>
      </c>
      <c r="F3644" s="16" t="s">
        <v>1325</v>
      </c>
      <c r="G3644" s="16" t="s">
        <v>2541</v>
      </c>
      <c r="H3644" s="16" t="s">
        <v>2542</v>
      </c>
      <c r="I3644" s="16" t="s">
        <v>4160</v>
      </c>
      <c r="J3644" s="40">
        <v>0.13</v>
      </c>
      <c r="K3644" s="16">
        <v>2506.27</v>
      </c>
      <c r="M3644" s="15" t="s">
        <v>94</v>
      </c>
      <c r="N3644" s="19">
        <v>45713.594629629602</v>
      </c>
      <c r="P3644" s="20" t="s">
        <v>4256</v>
      </c>
      <c r="Q3644" s="20" t="s">
        <v>4268</v>
      </c>
      <c r="R3644" s="20" t="s">
        <v>4268</v>
      </c>
    </row>
    <row r="3645" spans="1:18" x14ac:dyDescent="0.3">
      <c r="A3645" s="15" t="str">
        <f>VLOOKUP(C3645,销售员!A:D,3,0)</f>
        <v>苏皖</v>
      </c>
      <c r="B3645" s="15">
        <v>823120</v>
      </c>
      <c r="C3645" s="16" t="s">
        <v>425</v>
      </c>
      <c r="D3645" s="17" t="s">
        <v>3763</v>
      </c>
      <c r="E3645" s="17" t="s">
        <v>4165</v>
      </c>
      <c r="F3645" s="16" t="s">
        <v>3764</v>
      </c>
      <c r="G3645" s="16" t="s">
        <v>3765</v>
      </c>
      <c r="H3645" s="16" t="s">
        <v>3766</v>
      </c>
      <c r="I3645" s="16" t="s">
        <v>4158</v>
      </c>
      <c r="J3645" s="40">
        <v>0.13</v>
      </c>
      <c r="K3645" s="16">
        <v>144741.46</v>
      </c>
      <c r="L3645" s="18">
        <v>163660.32999999999</v>
      </c>
      <c r="M3645" s="15" t="s">
        <v>83</v>
      </c>
      <c r="N3645" s="19">
        <v>45713.596377314803</v>
      </c>
      <c r="P3645" s="20" t="s">
        <v>4256</v>
      </c>
      <c r="Q3645" s="20" t="s">
        <v>4282</v>
      </c>
      <c r="R3645" s="20" t="s">
        <v>4283</v>
      </c>
    </row>
    <row r="3646" spans="1:18" x14ac:dyDescent="0.3">
      <c r="A3646" s="15" t="str">
        <f>VLOOKUP(C3646,销售员!A:D,3,0)</f>
        <v>苏皖</v>
      </c>
      <c r="B3646" s="15">
        <v>823120</v>
      </c>
      <c r="C3646" s="16" t="s">
        <v>425</v>
      </c>
      <c r="D3646" s="17" t="s">
        <v>3763</v>
      </c>
      <c r="E3646" s="17" t="s">
        <v>4165</v>
      </c>
      <c r="F3646" s="16" t="s">
        <v>3764</v>
      </c>
      <c r="G3646" s="16" t="s">
        <v>3765</v>
      </c>
      <c r="H3646" s="16" t="s">
        <v>3766</v>
      </c>
      <c r="I3646" s="16" t="s">
        <v>4159</v>
      </c>
      <c r="J3646" s="40">
        <v>0.13</v>
      </c>
      <c r="K3646" s="16">
        <v>7774.53</v>
      </c>
      <c r="M3646" s="15" t="s">
        <v>83</v>
      </c>
      <c r="N3646" s="19">
        <v>45713.596377314803</v>
      </c>
      <c r="P3646" s="20" t="s">
        <v>4256</v>
      </c>
      <c r="Q3646" s="20" t="s">
        <v>4282</v>
      </c>
      <c r="R3646" s="20" t="s">
        <v>4283</v>
      </c>
    </row>
    <row r="3647" spans="1:18" x14ac:dyDescent="0.3">
      <c r="A3647" s="15" t="str">
        <f>VLOOKUP(C3647,销售员!A:D,3,0)</f>
        <v>苏皖</v>
      </c>
      <c r="B3647" s="15">
        <v>823120</v>
      </c>
      <c r="C3647" s="16" t="s">
        <v>425</v>
      </c>
      <c r="D3647" s="17" t="s">
        <v>3763</v>
      </c>
      <c r="E3647" s="17" t="s">
        <v>4165</v>
      </c>
      <c r="F3647" s="16" t="s">
        <v>3764</v>
      </c>
      <c r="G3647" s="16" t="s">
        <v>3765</v>
      </c>
      <c r="H3647" s="16" t="s">
        <v>3766</v>
      </c>
      <c r="I3647" s="16" t="s">
        <v>4161</v>
      </c>
      <c r="J3647" s="40">
        <v>0.13</v>
      </c>
      <c r="K3647" s="16">
        <v>1456.9</v>
      </c>
      <c r="M3647" s="15" t="s">
        <v>83</v>
      </c>
      <c r="N3647" s="19">
        <v>45713.596377314803</v>
      </c>
      <c r="P3647" s="20" t="s">
        <v>4256</v>
      </c>
      <c r="Q3647" s="20" t="s">
        <v>4282</v>
      </c>
      <c r="R3647" s="20" t="s">
        <v>4283</v>
      </c>
    </row>
    <row r="3648" spans="1:18" x14ac:dyDescent="0.3">
      <c r="A3648" s="15" t="str">
        <f>VLOOKUP(C3648,销售员!A:D,3,0)</f>
        <v>苏皖</v>
      </c>
      <c r="B3648" s="15">
        <v>823120</v>
      </c>
      <c r="C3648" s="16" t="s">
        <v>425</v>
      </c>
      <c r="D3648" s="17" t="s">
        <v>3763</v>
      </c>
      <c r="E3648" s="17" t="s">
        <v>4165</v>
      </c>
      <c r="F3648" s="16" t="s">
        <v>3764</v>
      </c>
      <c r="G3648" s="16" t="s">
        <v>3765</v>
      </c>
      <c r="H3648" s="16" t="s">
        <v>3766</v>
      </c>
      <c r="I3648" s="16" t="s">
        <v>4160</v>
      </c>
      <c r="J3648" s="40">
        <v>0.13</v>
      </c>
      <c r="K3648" s="16">
        <v>2322.6999999999998</v>
      </c>
      <c r="M3648" s="15" t="s">
        <v>83</v>
      </c>
      <c r="N3648" s="19">
        <v>45713.596377314803</v>
      </c>
      <c r="P3648" s="20" t="s">
        <v>4256</v>
      </c>
      <c r="Q3648" s="20" t="s">
        <v>4282</v>
      </c>
      <c r="R3648" s="20" t="s">
        <v>4283</v>
      </c>
    </row>
    <row r="3649" spans="1:18" x14ac:dyDescent="0.3">
      <c r="A3649" s="15" t="str">
        <f>VLOOKUP(C3649,销售员!A:D,3,0)</f>
        <v>京津冀</v>
      </c>
      <c r="B3649" s="15">
        <v>823148</v>
      </c>
      <c r="C3649" s="16" t="s">
        <v>776</v>
      </c>
      <c r="D3649" s="17" t="s">
        <v>3784</v>
      </c>
      <c r="E3649" s="17" t="s">
        <v>4165</v>
      </c>
      <c r="F3649" s="16" t="s">
        <v>3785</v>
      </c>
      <c r="G3649" s="16" t="s">
        <v>3786</v>
      </c>
      <c r="H3649" s="16" t="s">
        <v>3787</v>
      </c>
      <c r="I3649" s="16" t="s">
        <v>4158</v>
      </c>
      <c r="J3649" s="40">
        <v>0.13</v>
      </c>
      <c r="K3649" s="16">
        <v>1416556.14</v>
      </c>
      <c r="L3649" s="18">
        <v>1697579.06</v>
      </c>
      <c r="M3649" s="15" t="s">
        <v>127</v>
      </c>
      <c r="N3649" s="19">
        <v>45713.609837962998</v>
      </c>
      <c r="P3649" s="20" t="s">
        <v>4261</v>
      </c>
      <c r="Q3649" s="20" t="s">
        <v>4243</v>
      </c>
      <c r="R3649" s="20" t="s">
        <v>4274</v>
      </c>
    </row>
    <row r="3650" spans="1:18" x14ac:dyDescent="0.3">
      <c r="A3650" s="15" t="str">
        <f>VLOOKUP(C3650,销售员!A:D,3,0)</f>
        <v>京津冀</v>
      </c>
      <c r="B3650" s="15">
        <v>823148</v>
      </c>
      <c r="C3650" s="16" t="s">
        <v>776</v>
      </c>
      <c r="D3650" s="17" t="s">
        <v>3784</v>
      </c>
      <c r="E3650" s="17" t="s">
        <v>4165</v>
      </c>
      <c r="F3650" s="16" t="s">
        <v>3785</v>
      </c>
      <c r="G3650" s="16" t="s">
        <v>3786</v>
      </c>
      <c r="H3650" s="16" t="s">
        <v>3787</v>
      </c>
      <c r="I3650" s="16" t="s">
        <v>4159</v>
      </c>
      <c r="J3650" s="40">
        <v>0.13</v>
      </c>
      <c r="K3650" s="16">
        <v>162366.16</v>
      </c>
      <c r="M3650" s="15" t="s">
        <v>127</v>
      </c>
      <c r="N3650" s="19">
        <v>45713.609837962998</v>
      </c>
      <c r="P3650" s="20" t="s">
        <v>4261</v>
      </c>
      <c r="Q3650" s="20" t="s">
        <v>4243</v>
      </c>
      <c r="R3650" s="20" t="s">
        <v>4274</v>
      </c>
    </row>
    <row r="3651" spans="1:18" x14ac:dyDescent="0.3">
      <c r="A3651" s="15" t="str">
        <f>VLOOKUP(C3651,销售员!A:D,3,0)</f>
        <v>京津冀</v>
      </c>
      <c r="B3651" s="15">
        <v>823148</v>
      </c>
      <c r="C3651" s="16" t="s">
        <v>776</v>
      </c>
      <c r="D3651" s="17" t="s">
        <v>3784</v>
      </c>
      <c r="E3651" s="17" t="s">
        <v>4165</v>
      </c>
      <c r="F3651" s="16" t="s">
        <v>3785</v>
      </c>
      <c r="G3651" s="16" t="s">
        <v>3786</v>
      </c>
      <c r="H3651" s="16" t="s">
        <v>3787</v>
      </c>
      <c r="I3651" s="16" t="s">
        <v>4161</v>
      </c>
      <c r="J3651" s="40">
        <v>0.13</v>
      </c>
      <c r="K3651" s="16">
        <v>18225.61</v>
      </c>
      <c r="M3651" s="15" t="s">
        <v>127</v>
      </c>
      <c r="N3651" s="19">
        <v>45713.609837962998</v>
      </c>
      <c r="P3651" s="20" t="s">
        <v>4261</v>
      </c>
      <c r="Q3651" s="20" t="s">
        <v>4243</v>
      </c>
      <c r="R3651" s="20" t="s">
        <v>4274</v>
      </c>
    </row>
    <row r="3652" spans="1:18" x14ac:dyDescent="0.3">
      <c r="A3652" s="15" t="str">
        <f>VLOOKUP(C3652,销售员!A:D,3,0)</f>
        <v>京津冀</v>
      </c>
      <c r="B3652" s="15">
        <v>823148</v>
      </c>
      <c r="C3652" s="16" t="s">
        <v>776</v>
      </c>
      <c r="D3652" s="17" t="s">
        <v>3784</v>
      </c>
      <c r="E3652" s="17" t="s">
        <v>4165</v>
      </c>
      <c r="F3652" s="16" t="s">
        <v>3785</v>
      </c>
      <c r="G3652" s="16" t="s">
        <v>3786</v>
      </c>
      <c r="H3652" s="16" t="s">
        <v>3787</v>
      </c>
      <c r="I3652" s="16" t="s">
        <v>4160</v>
      </c>
      <c r="J3652" s="40">
        <v>0.13</v>
      </c>
      <c r="K3652" s="16">
        <v>24049.93</v>
      </c>
      <c r="M3652" s="15" t="s">
        <v>127</v>
      </c>
      <c r="N3652" s="19">
        <v>45713.609837962998</v>
      </c>
      <c r="P3652" s="20" t="s">
        <v>4261</v>
      </c>
      <c r="Q3652" s="20" t="s">
        <v>4243</v>
      </c>
      <c r="R3652" s="20" t="s">
        <v>4274</v>
      </c>
    </row>
    <row r="3653" spans="1:18" x14ac:dyDescent="0.3">
      <c r="A3653" s="15" t="str">
        <f>VLOOKUP(C3653,销售员!A:D,3,0)</f>
        <v>沪浙</v>
      </c>
      <c r="B3653" s="15">
        <v>823175</v>
      </c>
      <c r="C3653" s="16" t="s">
        <v>164</v>
      </c>
      <c r="D3653" s="17" t="s">
        <v>3788</v>
      </c>
      <c r="E3653" s="17" t="s">
        <v>4165</v>
      </c>
      <c r="F3653" s="16" t="s">
        <v>3091</v>
      </c>
      <c r="G3653" s="16" t="s">
        <v>3789</v>
      </c>
      <c r="H3653" s="16" t="s">
        <v>3790</v>
      </c>
      <c r="I3653" s="16" t="s">
        <v>4158</v>
      </c>
      <c r="J3653" s="40">
        <v>0.13</v>
      </c>
      <c r="K3653" s="16">
        <v>137159.19</v>
      </c>
      <c r="L3653" s="18">
        <v>148316.43</v>
      </c>
      <c r="M3653" s="15" t="s">
        <v>1262</v>
      </c>
      <c r="N3653" s="19">
        <v>45713.616967592599</v>
      </c>
      <c r="P3653" s="20" t="s">
        <v>4256</v>
      </c>
      <c r="Q3653" s="20" t="s">
        <v>4259</v>
      </c>
      <c r="R3653" s="20" t="s">
        <v>4273</v>
      </c>
    </row>
    <row r="3654" spans="1:18" x14ac:dyDescent="0.3">
      <c r="A3654" s="15" t="str">
        <f>VLOOKUP(C3654,销售员!A:D,3,0)</f>
        <v>沪浙</v>
      </c>
      <c r="B3654" s="15">
        <v>823175</v>
      </c>
      <c r="C3654" s="16" t="s">
        <v>164</v>
      </c>
      <c r="D3654" s="17" t="s">
        <v>3788</v>
      </c>
      <c r="E3654" s="17" t="s">
        <v>4165</v>
      </c>
      <c r="F3654" s="16" t="s">
        <v>3091</v>
      </c>
      <c r="G3654" s="16" t="s">
        <v>3789</v>
      </c>
      <c r="H3654" s="16" t="s">
        <v>3790</v>
      </c>
      <c r="I3654" s="16" t="s">
        <v>4159</v>
      </c>
      <c r="J3654" s="40">
        <v>0.13</v>
      </c>
      <c r="K3654" s="16">
        <v>645.66999999999996</v>
      </c>
      <c r="M3654" s="15" t="s">
        <v>1262</v>
      </c>
      <c r="N3654" s="19">
        <v>45713.616967592599</v>
      </c>
      <c r="P3654" s="20" t="s">
        <v>4256</v>
      </c>
      <c r="Q3654" s="20" t="s">
        <v>4259</v>
      </c>
      <c r="R3654" s="20" t="s">
        <v>4273</v>
      </c>
    </row>
    <row r="3655" spans="1:18" x14ac:dyDescent="0.3">
      <c r="A3655" s="15" t="str">
        <f>VLOOKUP(C3655,销售员!A:D,3,0)</f>
        <v>沪浙</v>
      </c>
      <c r="B3655" s="15">
        <v>823175</v>
      </c>
      <c r="C3655" s="16" t="s">
        <v>164</v>
      </c>
      <c r="D3655" s="17" t="s">
        <v>3788</v>
      </c>
      <c r="E3655" s="17" t="s">
        <v>4165</v>
      </c>
      <c r="F3655" s="16" t="s">
        <v>3091</v>
      </c>
      <c r="G3655" s="16" t="s">
        <v>3789</v>
      </c>
      <c r="H3655" s="16" t="s">
        <v>3790</v>
      </c>
      <c r="I3655" s="16" t="s">
        <v>4161</v>
      </c>
      <c r="J3655" s="40">
        <v>0.13</v>
      </c>
      <c r="K3655" s="16">
        <v>1738.86</v>
      </c>
      <c r="M3655" s="15" t="s">
        <v>1262</v>
      </c>
      <c r="N3655" s="19">
        <v>45713.616967592599</v>
      </c>
      <c r="P3655" s="20" t="s">
        <v>4256</v>
      </c>
      <c r="Q3655" s="20" t="s">
        <v>4259</v>
      </c>
      <c r="R3655" s="20" t="s">
        <v>4273</v>
      </c>
    </row>
    <row r="3656" spans="1:18" x14ac:dyDescent="0.3">
      <c r="A3656" s="15" t="str">
        <f>VLOOKUP(C3656,销售员!A:D,3,0)</f>
        <v>沪浙</v>
      </c>
      <c r="B3656" s="15">
        <v>823175</v>
      </c>
      <c r="C3656" s="16" t="s">
        <v>164</v>
      </c>
      <c r="D3656" s="17" t="s">
        <v>3788</v>
      </c>
      <c r="E3656" s="17" t="s">
        <v>4165</v>
      </c>
      <c r="F3656" s="16" t="s">
        <v>3091</v>
      </c>
      <c r="G3656" s="16" t="s">
        <v>3789</v>
      </c>
      <c r="H3656" s="16" t="s">
        <v>3790</v>
      </c>
      <c r="I3656" s="16" t="s">
        <v>4160</v>
      </c>
      <c r="J3656" s="40">
        <v>0.13</v>
      </c>
      <c r="K3656" s="16">
        <v>2098.4899999999998</v>
      </c>
      <c r="M3656" s="15" t="s">
        <v>1262</v>
      </c>
      <c r="N3656" s="19">
        <v>45713.616967592599</v>
      </c>
      <c r="P3656" s="20" t="s">
        <v>4256</v>
      </c>
      <c r="Q3656" s="20" t="s">
        <v>4259</v>
      </c>
      <c r="R3656" s="20" t="s">
        <v>4273</v>
      </c>
    </row>
    <row r="3657" spans="1:18" x14ac:dyDescent="0.3">
      <c r="A3657" s="15" t="str">
        <f>VLOOKUP(C3657,销售员!A:D,3,0)</f>
        <v>广深</v>
      </c>
      <c r="B3657" s="15">
        <v>823182</v>
      </c>
      <c r="C3657" s="16" t="s">
        <v>2955</v>
      </c>
      <c r="D3657" s="17" t="s">
        <v>3792</v>
      </c>
      <c r="E3657" s="17" t="s">
        <v>4165</v>
      </c>
      <c r="F3657" s="16" t="s">
        <v>3373</v>
      </c>
      <c r="G3657" s="16" t="s">
        <v>3793</v>
      </c>
      <c r="H3657" s="16" t="s">
        <v>3794</v>
      </c>
      <c r="I3657" s="16" t="s">
        <v>4166</v>
      </c>
      <c r="J3657" s="40">
        <v>0.13</v>
      </c>
      <c r="K3657" s="16">
        <v>21986</v>
      </c>
      <c r="L3657" s="18">
        <v>23680</v>
      </c>
      <c r="M3657" s="15" t="s">
        <v>94</v>
      </c>
      <c r="N3657" s="19">
        <v>45713.628437500003</v>
      </c>
      <c r="P3657" s="20" t="s">
        <v>4256</v>
      </c>
      <c r="Q3657" s="20" t="s">
        <v>4271</v>
      </c>
      <c r="R3657" s="20" t="s">
        <v>4281</v>
      </c>
    </row>
    <row r="3658" spans="1:18" x14ac:dyDescent="0.3">
      <c r="A3658" s="15" t="str">
        <f>VLOOKUP(C3658,销售员!A:D,3,0)</f>
        <v>广深</v>
      </c>
      <c r="B3658" s="15">
        <v>823182</v>
      </c>
      <c r="C3658" s="16" t="s">
        <v>2955</v>
      </c>
      <c r="D3658" s="17" t="s">
        <v>3792</v>
      </c>
      <c r="E3658" s="17" t="s">
        <v>4165</v>
      </c>
      <c r="F3658" s="16" t="s">
        <v>3373</v>
      </c>
      <c r="G3658" s="16" t="s">
        <v>3793</v>
      </c>
      <c r="H3658" s="16" t="s">
        <v>3794</v>
      </c>
      <c r="I3658" s="16" t="s">
        <v>4167</v>
      </c>
      <c r="J3658" s="40">
        <v>0.13</v>
      </c>
      <c r="K3658" s="16">
        <v>0</v>
      </c>
      <c r="M3658" s="15" t="s">
        <v>94</v>
      </c>
      <c r="N3658" s="19">
        <v>45713.628437500003</v>
      </c>
      <c r="P3658" s="20" t="s">
        <v>4256</v>
      </c>
      <c r="Q3658" s="20" t="s">
        <v>4271</v>
      </c>
      <c r="R3658" s="20" t="s">
        <v>4281</v>
      </c>
    </row>
    <row r="3659" spans="1:18" x14ac:dyDescent="0.3">
      <c r="A3659" s="15" t="str">
        <f>VLOOKUP(C3659,销售员!A:D,3,0)</f>
        <v>广深</v>
      </c>
      <c r="B3659" s="15">
        <v>823182</v>
      </c>
      <c r="C3659" s="16" t="s">
        <v>2955</v>
      </c>
      <c r="D3659" s="17" t="s">
        <v>3792</v>
      </c>
      <c r="E3659" s="17" t="s">
        <v>4165</v>
      </c>
      <c r="F3659" s="16" t="s">
        <v>3373</v>
      </c>
      <c r="G3659" s="16" t="s">
        <v>3793</v>
      </c>
      <c r="H3659" s="16" t="s">
        <v>3794</v>
      </c>
      <c r="I3659" s="16" t="s">
        <v>4161</v>
      </c>
      <c r="J3659" s="40">
        <v>0.13</v>
      </c>
      <c r="K3659" s="16">
        <v>285.81799999999998</v>
      </c>
      <c r="M3659" s="15" t="s">
        <v>94</v>
      </c>
      <c r="N3659" s="19">
        <v>45713.628437500003</v>
      </c>
      <c r="P3659" s="20" t="s">
        <v>4256</v>
      </c>
      <c r="Q3659" s="20" t="s">
        <v>4271</v>
      </c>
      <c r="R3659" s="20" t="s">
        <v>4281</v>
      </c>
    </row>
    <row r="3660" spans="1:18" x14ac:dyDescent="0.3">
      <c r="A3660" s="15" t="str">
        <f>VLOOKUP(C3660,销售员!A:D,3,0)</f>
        <v>广深</v>
      </c>
      <c r="B3660" s="15">
        <v>823182</v>
      </c>
      <c r="C3660" s="16" t="s">
        <v>2955</v>
      </c>
      <c r="D3660" s="17" t="s">
        <v>3792</v>
      </c>
      <c r="E3660" s="17" t="s">
        <v>4165</v>
      </c>
      <c r="F3660" s="16" t="s">
        <v>3373</v>
      </c>
      <c r="G3660" s="16" t="s">
        <v>3793</v>
      </c>
      <c r="H3660" s="16" t="s">
        <v>3794</v>
      </c>
      <c r="I3660" s="16" t="s">
        <v>4160</v>
      </c>
      <c r="J3660" s="40">
        <v>0.13</v>
      </c>
      <c r="K3660" s="16">
        <v>329.79</v>
      </c>
      <c r="M3660" s="15" t="s">
        <v>94</v>
      </c>
      <c r="N3660" s="19">
        <v>45713.628437500003</v>
      </c>
      <c r="P3660" s="20" t="s">
        <v>4256</v>
      </c>
      <c r="Q3660" s="20" t="s">
        <v>4271</v>
      </c>
      <c r="R3660" s="20" t="s">
        <v>4281</v>
      </c>
    </row>
    <row r="3661" spans="1:18" x14ac:dyDescent="0.3">
      <c r="A3661" s="15" t="str">
        <f>VLOOKUP(C3661,销售员!A:D,3,0)</f>
        <v>福建</v>
      </c>
      <c r="B3661" s="15">
        <v>823131</v>
      </c>
      <c r="C3661" s="16" t="s">
        <v>638</v>
      </c>
      <c r="D3661" s="17" t="s">
        <v>2513</v>
      </c>
      <c r="E3661" s="17" t="s">
        <v>4168</v>
      </c>
      <c r="F3661" s="16" t="s">
        <v>1325</v>
      </c>
      <c r="G3661" s="16" t="s">
        <v>2514</v>
      </c>
      <c r="H3661" s="16" t="s">
        <v>2515</v>
      </c>
      <c r="I3661" s="16" t="s">
        <v>4158</v>
      </c>
      <c r="J3661" s="40">
        <v>0.13</v>
      </c>
      <c r="K3661" s="16">
        <v>156815.07</v>
      </c>
      <c r="L3661" s="18">
        <v>164128.35</v>
      </c>
      <c r="M3661" s="15" t="s">
        <v>94</v>
      </c>
      <c r="N3661" s="19">
        <v>45713.640659722201</v>
      </c>
      <c r="P3661" s="20" t="s">
        <v>4256</v>
      </c>
      <c r="Q3661" s="20" t="s">
        <v>4268</v>
      </c>
      <c r="R3661" s="20" t="s">
        <v>4268</v>
      </c>
    </row>
    <row r="3662" spans="1:18" x14ac:dyDescent="0.3">
      <c r="A3662" s="15" t="str">
        <f>VLOOKUP(C3662,销售员!A:D,3,0)</f>
        <v>福建</v>
      </c>
      <c r="B3662" s="15">
        <v>823131</v>
      </c>
      <c r="C3662" s="16" t="s">
        <v>638</v>
      </c>
      <c r="D3662" s="17" t="s">
        <v>2513</v>
      </c>
      <c r="E3662" s="17" t="s">
        <v>4168</v>
      </c>
      <c r="F3662" s="16" t="s">
        <v>1325</v>
      </c>
      <c r="G3662" s="16" t="s">
        <v>2514</v>
      </c>
      <c r="H3662" s="16" t="s">
        <v>2515</v>
      </c>
      <c r="I3662" s="16" t="s">
        <v>4159</v>
      </c>
      <c r="J3662" s="40">
        <v>0.13</v>
      </c>
      <c r="K3662" s="16">
        <v>0</v>
      </c>
      <c r="M3662" s="15" t="s">
        <v>94</v>
      </c>
      <c r="N3662" s="19">
        <v>45713.640659722201</v>
      </c>
      <c r="P3662" s="20" t="s">
        <v>4256</v>
      </c>
      <c r="Q3662" s="20" t="s">
        <v>4268</v>
      </c>
      <c r="R3662" s="20" t="s">
        <v>4268</v>
      </c>
    </row>
    <row r="3663" spans="1:18" x14ac:dyDescent="0.3">
      <c r="A3663" s="15" t="str">
        <f>VLOOKUP(C3663,销售员!A:D,3,0)</f>
        <v>福建</v>
      </c>
      <c r="B3663" s="15">
        <v>823131</v>
      </c>
      <c r="C3663" s="16" t="s">
        <v>638</v>
      </c>
      <c r="D3663" s="17" t="s">
        <v>2513</v>
      </c>
      <c r="E3663" s="17" t="s">
        <v>4168</v>
      </c>
      <c r="F3663" s="16" t="s">
        <v>1325</v>
      </c>
      <c r="G3663" s="16" t="s">
        <v>2514</v>
      </c>
      <c r="H3663" s="16" t="s">
        <v>2515</v>
      </c>
      <c r="I3663" s="16" t="s">
        <v>4161</v>
      </c>
      <c r="J3663" s="40">
        <v>0.13</v>
      </c>
      <c r="K3663" s="16">
        <v>0</v>
      </c>
      <c r="M3663" s="15" t="s">
        <v>94</v>
      </c>
      <c r="N3663" s="19">
        <v>45713.640659722201</v>
      </c>
      <c r="P3663" s="20" t="s">
        <v>4256</v>
      </c>
      <c r="Q3663" s="20" t="s">
        <v>4268</v>
      </c>
      <c r="R3663" s="20" t="s">
        <v>4268</v>
      </c>
    </row>
    <row r="3664" spans="1:18" x14ac:dyDescent="0.3">
      <c r="A3664" s="15" t="str">
        <f>VLOOKUP(C3664,销售员!A:D,3,0)</f>
        <v>福建</v>
      </c>
      <c r="B3664" s="15">
        <v>823131</v>
      </c>
      <c r="C3664" s="16" t="s">
        <v>638</v>
      </c>
      <c r="D3664" s="17" t="s">
        <v>2513</v>
      </c>
      <c r="E3664" s="17" t="s">
        <v>4168</v>
      </c>
      <c r="F3664" s="16" t="s">
        <v>1325</v>
      </c>
      <c r="G3664" s="16" t="s">
        <v>2514</v>
      </c>
      <c r="H3664" s="16" t="s">
        <v>2515</v>
      </c>
      <c r="I3664" s="16" t="s">
        <v>4160</v>
      </c>
      <c r="J3664" s="40">
        <v>0.13</v>
      </c>
      <c r="K3664" s="16">
        <v>2389.17</v>
      </c>
      <c r="M3664" s="15" t="s">
        <v>94</v>
      </c>
      <c r="N3664" s="19">
        <v>45713.640659722201</v>
      </c>
      <c r="P3664" s="20" t="s">
        <v>4256</v>
      </c>
      <c r="Q3664" s="20" t="s">
        <v>4268</v>
      </c>
      <c r="R3664" s="20" t="s">
        <v>4268</v>
      </c>
    </row>
    <row r="3665" spans="1:18" x14ac:dyDescent="0.3">
      <c r="A3665" s="15" t="str">
        <f>VLOOKUP(C3665,销售员!A:D,3,0)</f>
        <v>云贵川渝</v>
      </c>
      <c r="B3665" s="15">
        <v>823136</v>
      </c>
      <c r="C3665" s="16" t="s">
        <v>963</v>
      </c>
      <c r="D3665" s="17" t="s">
        <v>3796</v>
      </c>
      <c r="E3665" s="17" t="s">
        <v>4168</v>
      </c>
      <c r="F3665" s="16" t="s">
        <v>3797</v>
      </c>
      <c r="G3665" s="16" t="s">
        <v>3798</v>
      </c>
      <c r="H3665" s="16" t="s">
        <v>3799</v>
      </c>
      <c r="I3665" s="16" t="s">
        <v>4158</v>
      </c>
      <c r="J3665" s="40">
        <v>0.13</v>
      </c>
      <c r="K3665" s="16">
        <v>1508080.19</v>
      </c>
      <c r="L3665" s="18">
        <v>1578386.42</v>
      </c>
      <c r="M3665" s="15" t="s">
        <v>54</v>
      </c>
      <c r="N3665" s="19">
        <v>45713.645266203697</v>
      </c>
      <c r="P3665" s="20" t="s">
        <v>4256</v>
      </c>
      <c r="Q3665" s="20" t="s">
        <v>4257</v>
      </c>
      <c r="R3665" s="20" t="s">
        <v>4276</v>
      </c>
    </row>
    <row r="3666" spans="1:18" x14ac:dyDescent="0.3">
      <c r="A3666" s="15" t="str">
        <f>VLOOKUP(C3666,销售员!A:D,3,0)</f>
        <v>云贵川渝</v>
      </c>
      <c r="B3666" s="15">
        <v>823136</v>
      </c>
      <c r="C3666" s="16" t="s">
        <v>963</v>
      </c>
      <c r="D3666" s="17" t="s">
        <v>3796</v>
      </c>
      <c r="E3666" s="17" t="s">
        <v>4168</v>
      </c>
      <c r="F3666" s="16" t="s">
        <v>3797</v>
      </c>
      <c r="G3666" s="16" t="s">
        <v>3798</v>
      </c>
      <c r="H3666" s="16" t="s">
        <v>3799</v>
      </c>
      <c r="I3666" s="16" t="s">
        <v>4159</v>
      </c>
      <c r="J3666" s="40">
        <v>0.13</v>
      </c>
      <c r="K3666" s="16">
        <v>0</v>
      </c>
      <c r="M3666" s="15" t="s">
        <v>54</v>
      </c>
      <c r="N3666" s="19">
        <v>45713.645266203697</v>
      </c>
      <c r="P3666" s="20" t="s">
        <v>4256</v>
      </c>
      <c r="Q3666" s="20" t="s">
        <v>4257</v>
      </c>
      <c r="R3666" s="20" t="s">
        <v>4276</v>
      </c>
    </row>
    <row r="3667" spans="1:18" x14ac:dyDescent="0.3">
      <c r="A3667" s="15" t="str">
        <f>VLOOKUP(C3667,销售员!A:D,3,0)</f>
        <v>云贵川渝</v>
      </c>
      <c r="B3667" s="15">
        <v>823136</v>
      </c>
      <c r="C3667" s="16" t="s">
        <v>963</v>
      </c>
      <c r="D3667" s="17" t="s">
        <v>3796</v>
      </c>
      <c r="E3667" s="17" t="s">
        <v>4168</v>
      </c>
      <c r="F3667" s="16" t="s">
        <v>3797</v>
      </c>
      <c r="G3667" s="16" t="s">
        <v>3798</v>
      </c>
      <c r="H3667" s="16" t="s">
        <v>3799</v>
      </c>
      <c r="I3667" s="16" t="s">
        <v>4161</v>
      </c>
      <c r="J3667" s="40">
        <v>0.13</v>
      </c>
      <c r="K3667" s="16">
        <v>0</v>
      </c>
      <c r="M3667" s="15" t="s">
        <v>54</v>
      </c>
      <c r="N3667" s="19">
        <v>45713.645266203697</v>
      </c>
      <c r="P3667" s="20" t="s">
        <v>4256</v>
      </c>
      <c r="Q3667" s="20" t="s">
        <v>4257</v>
      </c>
      <c r="R3667" s="20" t="s">
        <v>4276</v>
      </c>
    </row>
    <row r="3668" spans="1:18" x14ac:dyDescent="0.3">
      <c r="A3668" s="15" t="str">
        <f>VLOOKUP(C3668,销售员!A:D,3,0)</f>
        <v>云贵川渝</v>
      </c>
      <c r="B3668" s="15">
        <v>823136</v>
      </c>
      <c r="C3668" s="16" t="s">
        <v>963</v>
      </c>
      <c r="D3668" s="17" t="s">
        <v>3796</v>
      </c>
      <c r="E3668" s="17" t="s">
        <v>4168</v>
      </c>
      <c r="F3668" s="16" t="s">
        <v>3797</v>
      </c>
      <c r="G3668" s="16" t="s">
        <v>3798</v>
      </c>
      <c r="H3668" s="16" t="s">
        <v>3799</v>
      </c>
      <c r="I3668" s="16" t="s">
        <v>4160</v>
      </c>
      <c r="J3668" s="40">
        <v>0.13</v>
      </c>
      <c r="K3668" s="16">
        <v>22966.73</v>
      </c>
      <c r="M3668" s="15" t="s">
        <v>54</v>
      </c>
      <c r="N3668" s="19">
        <v>45713.645266203697</v>
      </c>
      <c r="P3668" s="20" t="s">
        <v>4256</v>
      </c>
      <c r="Q3668" s="20" t="s">
        <v>4257</v>
      </c>
      <c r="R3668" s="20" t="s">
        <v>4276</v>
      </c>
    </row>
    <row r="3669" spans="1:18" x14ac:dyDescent="0.3">
      <c r="A3669" s="15" t="str">
        <f>VLOOKUP(C3669,销售员!A:D,3,0)</f>
        <v>云贵川渝</v>
      </c>
      <c r="B3669" s="15">
        <v>823142</v>
      </c>
      <c r="C3669" s="16" t="s">
        <v>963</v>
      </c>
      <c r="D3669" s="17" t="s">
        <v>3803</v>
      </c>
      <c r="E3669" s="17" t="s">
        <v>4168</v>
      </c>
      <c r="F3669" s="16" t="s">
        <v>3797</v>
      </c>
      <c r="G3669" s="16" t="s">
        <v>3804</v>
      </c>
      <c r="H3669" s="16" t="s">
        <v>3805</v>
      </c>
      <c r="I3669" s="16" t="s">
        <v>4158</v>
      </c>
      <c r="J3669" s="40">
        <v>0.06</v>
      </c>
      <c r="K3669" s="16">
        <v>0</v>
      </c>
      <c r="L3669" s="18">
        <v>217048.94</v>
      </c>
      <c r="M3669" s="15" t="s">
        <v>54</v>
      </c>
      <c r="N3669" s="19">
        <v>45713.646296296298</v>
      </c>
      <c r="P3669" s="20" t="s">
        <v>4256</v>
      </c>
      <c r="Q3669" s="20" t="s">
        <v>4257</v>
      </c>
      <c r="R3669" s="20" t="s">
        <v>4276</v>
      </c>
    </row>
    <row r="3670" spans="1:18" x14ac:dyDescent="0.3">
      <c r="A3670" s="15" t="str">
        <f>VLOOKUP(C3670,销售员!A:D,3,0)</f>
        <v>云贵川渝</v>
      </c>
      <c r="B3670" s="15">
        <v>823142</v>
      </c>
      <c r="C3670" s="16" t="s">
        <v>963</v>
      </c>
      <c r="D3670" s="17" t="s">
        <v>3803</v>
      </c>
      <c r="E3670" s="17" t="s">
        <v>4168</v>
      </c>
      <c r="F3670" s="16" t="s">
        <v>3797</v>
      </c>
      <c r="G3670" s="16" t="s">
        <v>3804</v>
      </c>
      <c r="H3670" s="16" t="s">
        <v>3805</v>
      </c>
      <c r="I3670" s="16" t="s">
        <v>4159</v>
      </c>
      <c r="J3670" s="40">
        <v>0.06</v>
      </c>
      <c r="K3670" s="16">
        <v>207379.43</v>
      </c>
      <c r="M3670" s="15" t="s">
        <v>54</v>
      </c>
      <c r="N3670" s="19">
        <v>45713.646296296298</v>
      </c>
      <c r="P3670" s="20" t="s">
        <v>4256</v>
      </c>
      <c r="Q3670" s="20" t="s">
        <v>4257</v>
      </c>
      <c r="R3670" s="20" t="s">
        <v>4276</v>
      </c>
    </row>
    <row r="3671" spans="1:18" x14ac:dyDescent="0.3">
      <c r="A3671" s="15" t="str">
        <f>VLOOKUP(C3671,销售员!A:D,3,0)</f>
        <v>云贵川渝</v>
      </c>
      <c r="B3671" s="15">
        <v>823142</v>
      </c>
      <c r="C3671" s="16" t="s">
        <v>963</v>
      </c>
      <c r="D3671" s="17" t="s">
        <v>3803</v>
      </c>
      <c r="E3671" s="17" t="s">
        <v>4168</v>
      </c>
      <c r="F3671" s="16" t="s">
        <v>3797</v>
      </c>
      <c r="G3671" s="16" t="s">
        <v>3804</v>
      </c>
      <c r="H3671" s="16" t="s">
        <v>3805</v>
      </c>
      <c r="I3671" s="16" t="s">
        <v>4161</v>
      </c>
      <c r="J3671" s="40">
        <v>0.06</v>
      </c>
      <c r="K3671" s="16">
        <v>0</v>
      </c>
      <c r="M3671" s="15" t="s">
        <v>54</v>
      </c>
      <c r="N3671" s="19">
        <v>45713.646296296298</v>
      </c>
      <c r="P3671" s="20" t="s">
        <v>4256</v>
      </c>
      <c r="Q3671" s="20" t="s">
        <v>4257</v>
      </c>
      <c r="R3671" s="20" t="s">
        <v>4276</v>
      </c>
    </row>
    <row r="3672" spans="1:18" x14ac:dyDescent="0.3">
      <c r="A3672" s="15" t="str">
        <f>VLOOKUP(C3672,销售员!A:D,3,0)</f>
        <v>云贵川渝</v>
      </c>
      <c r="B3672" s="15">
        <v>823142</v>
      </c>
      <c r="C3672" s="16" t="s">
        <v>963</v>
      </c>
      <c r="D3672" s="17" t="s">
        <v>3803</v>
      </c>
      <c r="E3672" s="17" t="s">
        <v>4168</v>
      </c>
      <c r="F3672" s="16" t="s">
        <v>3797</v>
      </c>
      <c r="G3672" s="16" t="s">
        <v>3804</v>
      </c>
      <c r="H3672" s="16" t="s">
        <v>3805</v>
      </c>
      <c r="I3672" s="16" t="s">
        <v>4160</v>
      </c>
      <c r="J3672" s="40">
        <v>0.06</v>
      </c>
      <c r="K3672" s="16">
        <v>3158.05</v>
      </c>
      <c r="M3672" s="15" t="s">
        <v>54</v>
      </c>
      <c r="N3672" s="19">
        <v>45713.646296296298</v>
      </c>
      <c r="P3672" s="20" t="s">
        <v>4256</v>
      </c>
      <c r="Q3672" s="20" t="s">
        <v>4257</v>
      </c>
      <c r="R3672" s="20" t="s">
        <v>4276</v>
      </c>
    </row>
    <row r="3673" spans="1:18" x14ac:dyDescent="0.3">
      <c r="A3673" s="15" t="str">
        <f>VLOOKUP(C3673,销售员!A:D,3,0)</f>
        <v>陕豫鲁</v>
      </c>
      <c r="B3673" s="15">
        <v>823216</v>
      </c>
      <c r="C3673" s="16" t="s">
        <v>1451</v>
      </c>
      <c r="D3673" s="17" t="s">
        <v>3809</v>
      </c>
      <c r="E3673" s="17" t="s">
        <v>4165</v>
      </c>
      <c r="F3673" s="16" t="s">
        <v>3810</v>
      </c>
      <c r="G3673" s="16" t="s">
        <v>3811</v>
      </c>
      <c r="H3673" s="16" t="s">
        <v>3812</v>
      </c>
      <c r="I3673" s="16" t="s">
        <v>4158</v>
      </c>
      <c r="J3673" s="40">
        <v>0.13</v>
      </c>
      <c r="K3673" s="16">
        <v>544592.54</v>
      </c>
      <c r="L3673" s="18">
        <v>599308.1</v>
      </c>
      <c r="M3673" s="15" t="s">
        <v>105</v>
      </c>
      <c r="N3673" s="19">
        <v>45713.667476851799</v>
      </c>
      <c r="P3673" s="20" t="s">
        <v>4261</v>
      </c>
      <c r="Q3673" s="20" t="s">
        <v>4269</v>
      </c>
      <c r="R3673" s="20" t="s">
        <v>4287</v>
      </c>
    </row>
    <row r="3674" spans="1:18" x14ac:dyDescent="0.3">
      <c r="A3674" s="15" t="str">
        <f>VLOOKUP(C3674,销售员!A:D,3,0)</f>
        <v>陕豫鲁</v>
      </c>
      <c r="B3674" s="15">
        <v>823216</v>
      </c>
      <c r="C3674" s="16" t="s">
        <v>1451</v>
      </c>
      <c r="D3674" s="17" t="s">
        <v>3809</v>
      </c>
      <c r="E3674" s="17" t="s">
        <v>4165</v>
      </c>
      <c r="F3674" s="16" t="s">
        <v>3810</v>
      </c>
      <c r="G3674" s="16" t="s">
        <v>3811</v>
      </c>
      <c r="H3674" s="16" t="s">
        <v>3812</v>
      </c>
      <c r="I3674" s="16" t="s">
        <v>4159</v>
      </c>
      <c r="J3674" s="40">
        <v>0.13</v>
      </c>
      <c r="K3674" s="16">
        <v>13416.59</v>
      </c>
      <c r="M3674" s="15" t="s">
        <v>105</v>
      </c>
      <c r="N3674" s="19">
        <v>45713.667476851799</v>
      </c>
      <c r="P3674" s="20" t="s">
        <v>4261</v>
      </c>
      <c r="Q3674" s="20" t="s">
        <v>4269</v>
      </c>
      <c r="R3674" s="20" t="s">
        <v>4287</v>
      </c>
    </row>
    <row r="3675" spans="1:18" x14ac:dyDescent="0.3">
      <c r="A3675" s="15" t="str">
        <f>VLOOKUP(C3675,销售员!A:D,3,0)</f>
        <v>陕豫鲁</v>
      </c>
      <c r="B3675" s="15">
        <v>823216</v>
      </c>
      <c r="C3675" s="16" t="s">
        <v>1451</v>
      </c>
      <c r="D3675" s="17" t="s">
        <v>3809</v>
      </c>
      <c r="E3675" s="17" t="s">
        <v>4165</v>
      </c>
      <c r="F3675" s="16" t="s">
        <v>3810</v>
      </c>
      <c r="G3675" s="16" t="s">
        <v>3811</v>
      </c>
      <c r="H3675" s="16" t="s">
        <v>3812</v>
      </c>
      <c r="I3675" s="16" t="s">
        <v>4161</v>
      </c>
      <c r="J3675" s="40">
        <v>0.13</v>
      </c>
      <c r="K3675" s="16">
        <v>5832.56</v>
      </c>
      <c r="M3675" s="15" t="s">
        <v>105</v>
      </c>
      <c r="N3675" s="19">
        <v>45713.667476851799</v>
      </c>
      <c r="P3675" s="20" t="s">
        <v>4261</v>
      </c>
      <c r="Q3675" s="20" t="s">
        <v>4269</v>
      </c>
      <c r="R3675" s="20" t="s">
        <v>4287</v>
      </c>
    </row>
    <row r="3676" spans="1:18" x14ac:dyDescent="0.3">
      <c r="A3676" s="15" t="str">
        <f>VLOOKUP(C3676,销售员!A:D,3,0)</f>
        <v>陕豫鲁</v>
      </c>
      <c r="B3676" s="15">
        <v>823216</v>
      </c>
      <c r="C3676" s="16" t="s">
        <v>1451</v>
      </c>
      <c r="D3676" s="17" t="s">
        <v>3809</v>
      </c>
      <c r="E3676" s="17" t="s">
        <v>4165</v>
      </c>
      <c r="F3676" s="16" t="s">
        <v>3810</v>
      </c>
      <c r="G3676" s="16" t="s">
        <v>3811</v>
      </c>
      <c r="H3676" s="16" t="s">
        <v>3812</v>
      </c>
      <c r="I3676" s="16" t="s">
        <v>4160</v>
      </c>
      <c r="J3676" s="40">
        <v>0.13</v>
      </c>
      <c r="K3676" s="16">
        <v>8497.61</v>
      </c>
      <c r="M3676" s="15" t="s">
        <v>105</v>
      </c>
      <c r="N3676" s="19">
        <v>45713.667476851799</v>
      </c>
      <c r="P3676" s="20" t="s">
        <v>4261</v>
      </c>
      <c r="Q3676" s="20" t="s">
        <v>4269</v>
      </c>
      <c r="R3676" s="20" t="s">
        <v>4287</v>
      </c>
    </row>
    <row r="3677" spans="1:18" x14ac:dyDescent="0.3">
      <c r="A3677" s="15" t="str">
        <f>VLOOKUP(C3677,销售员!A:D,3,0)</f>
        <v>行业业务</v>
      </c>
      <c r="B3677" s="15">
        <v>823196</v>
      </c>
      <c r="C3677" s="16" t="s">
        <v>1463</v>
      </c>
      <c r="D3677" s="17" t="s">
        <v>3813</v>
      </c>
      <c r="E3677" s="17" t="s">
        <v>4165</v>
      </c>
      <c r="F3677" s="16" t="s">
        <v>3814</v>
      </c>
      <c r="G3677" s="16" t="s">
        <v>3815</v>
      </c>
      <c r="H3677" s="16" t="s">
        <v>3816</v>
      </c>
      <c r="I3677" s="16" t="s">
        <v>4158</v>
      </c>
      <c r="J3677" s="40">
        <v>0.13</v>
      </c>
      <c r="K3677" s="16">
        <v>66785.600000000006</v>
      </c>
      <c r="L3677" s="18">
        <v>82020.320000000007</v>
      </c>
      <c r="M3677" s="15" t="s">
        <v>105</v>
      </c>
      <c r="N3677" s="19">
        <v>45713.681597222203</v>
      </c>
      <c r="P3677" s="20" t="s">
        <v>4261</v>
      </c>
      <c r="Q3677" s="20" t="s">
        <v>4244</v>
      </c>
      <c r="R3677" s="20" t="s">
        <v>4274</v>
      </c>
    </row>
    <row r="3678" spans="1:18" x14ac:dyDescent="0.3">
      <c r="A3678" s="15" t="str">
        <f>VLOOKUP(C3678,销售员!A:D,3,0)</f>
        <v>行业业务</v>
      </c>
      <c r="B3678" s="15">
        <v>823196</v>
      </c>
      <c r="C3678" s="16" t="s">
        <v>1463</v>
      </c>
      <c r="D3678" s="17" t="s">
        <v>3813</v>
      </c>
      <c r="E3678" s="17" t="s">
        <v>4165</v>
      </c>
      <c r="F3678" s="16" t="s">
        <v>3814</v>
      </c>
      <c r="G3678" s="16" t="s">
        <v>3815</v>
      </c>
      <c r="H3678" s="16" t="s">
        <v>3816</v>
      </c>
      <c r="I3678" s="16" t="s">
        <v>4159</v>
      </c>
      <c r="J3678" s="40">
        <v>0.13</v>
      </c>
      <c r="K3678" s="16">
        <v>10701.04</v>
      </c>
      <c r="M3678" s="15" t="s">
        <v>105</v>
      </c>
      <c r="N3678" s="19">
        <v>45713.681597222203</v>
      </c>
      <c r="P3678" s="20" t="s">
        <v>4261</v>
      </c>
      <c r="Q3678" s="20" t="s">
        <v>4244</v>
      </c>
      <c r="R3678" s="20" t="s">
        <v>4274</v>
      </c>
    </row>
    <row r="3679" spans="1:18" x14ac:dyDescent="0.3">
      <c r="A3679" s="15" t="str">
        <f>VLOOKUP(C3679,销售员!A:D,3,0)</f>
        <v>行业业务</v>
      </c>
      <c r="B3679" s="15">
        <v>823196</v>
      </c>
      <c r="C3679" s="16" t="s">
        <v>1463</v>
      </c>
      <c r="D3679" s="17" t="s">
        <v>3813</v>
      </c>
      <c r="E3679" s="17" t="s">
        <v>4165</v>
      </c>
      <c r="F3679" s="16" t="s">
        <v>3814</v>
      </c>
      <c r="G3679" s="16" t="s">
        <v>3815</v>
      </c>
      <c r="H3679" s="16" t="s">
        <v>3816</v>
      </c>
      <c r="I3679" s="16" t="s">
        <v>4161</v>
      </c>
      <c r="J3679" s="40">
        <v>0.13</v>
      </c>
      <c r="K3679" s="16">
        <v>893.08</v>
      </c>
      <c r="M3679" s="15" t="s">
        <v>105</v>
      </c>
      <c r="N3679" s="19">
        <v>45713.681597222203</v>
      </c>
      <c r="P3679" s="20" t="s">
        <v>4261</v>
      </c>
      <c r="Q3679" s="20" t="s">
        <v>4244</v>
      </c>
      <c r="R3679" s="20" t="s">
        <v>4274</v>
      </c>
    </row>
    <row r="3680" spans="1:18" x14ac:dyDescent="0.3">
      <c r="A3680" s="15" t="str">
        <f>VLOOKUP(C3680,销售员!A:D,3,0)</f>
        <v>行业业务</v>
      </c>
      <c r="B3680" s="15">
        <v>823196</v>
      </c>
      <c r="C3680" s="16" t="s">
        <v>1463</v>
      </c>
      <c r="D3680" s="17" t="s">
        <v>3813</v>
      </c>
      <c r="E3680" s="17" t="s">
        <v>4165</v>
      </c>
      <c r="F3680" s="16" t="s">
        <v>3814</v>
      </c>
      <c r="G3680" s="16" t="s">
        <v>3815</v>
      </c>
      <c r="H3680" s="16" t="s">
        <v>3816</v>
      </c>
      <c r="I3680" s="16" t="s">
        <v>4160</v>
      </c>
      <c r="J3680" s="40">
        <v>0.13</v>
      </c>
      <c r="K3680" s="16">
        <v>1179.98</v>
      </c>
      <c r="M3680" s="15" t="s">
        <v>105</v>
      </c>
      <c r="N3680" s="19">
        <v>45713.681597222203</v>
      </c>
      <c r="P3680" s="20" t="s">
        <v>4261</v>
      </c>
      <c r="Q3680" s="20" t="s">
        <v>4244</v>
      </c>
      <c r="R3680" s="20" t="s">
        <v>4274</v>
      </c>
    </row>
    <row r="3681" spans="1:18" x14ac:dyDescent="0.3">
      <c r="A3681" s="15" t="str">
        <f>VLOOKUP(C3681,销售员!A:D,3,0)</f>
        <v>行业业务</v>
      </c>
      <c r="B3681" s="15">
        <v>822978</v>
      </c>
      <c r="C3681" s="16" t="s">
        <v>85</v>
      </c>
      <c r="D3681" s="17" t="s">
        <v>3818</v>
      </c>
      <c r="E3681" s="17" t="s">
        <v>4165</v>
      </c>
      <c r="F3681" s="16" t="s">
        <v>3819</v>
      </c>
      <c r="G3681" s="16" t="s">
        <v>3820</v>
      </c>
      <c r="H3681" s="16" t="s">
        <v>3821</v>
      </c>
      <c r="I3681" s="16" t="s">
        <v>4158</v>
      </c>
      <c r="J3681" s="40">
        <v>0.13</v>
      </c>
      <c r="K3681" s="16">
        <v>545369.31000000006</v>
      </c>
      <c r="L3681" s="18">
        <v>719440.9</v>
      </c>
      <c r="M3681" s="15" t="s">
        <v>105</v>
      </c>
      <c r="N3681" s="19">
        <v>45713.691620370402</v>
      </c>
      <c r="P3681" s="20" t="s">
        <v>4261</v>
      </c>
      <c r="Q3681" s="20" t="s">
        <v>4244</v>
      </c>
      <c r="R3681" s="20" t="s">
        <v>4274</v>
      </c>
    </row>
    <row r="3682" spans="1:18" x14ac:dyDescent="0.3">
      <c r="A3682" s="15" t="str">
        <f>VLOOKUP(C3682,销售员!A:D,3,0)</f>
        <v>行业业务</v>
      </c>
      <c r="B3682" s="15">
        <v>822978</v>
      </c>
      <c r="C3682" s="16" t="s">
        <v>85</v>
      </c>
      <c r="D3682" s="17" t="s">
        <v>3818</v>
      </c>
      <c r="E3682" s="17" t="s">
        <v>4165</v>
      </c>
      <c r="F3682" s="16" t="s">
        <v>3819</v>
      </c>
      <c r="G3682" s="16" t="s">
        <v>3820</v>
      </c>
      <c r="H3682" s="16" t="s">
        <v>3821</v>
      </c>
      <c r="I3682" s="16" t="s">
        <v>4159</v>
      </c>
      <c r="J3682" s="40">
        <v>0.13</v>
      </c>
      <c r="K3682" s="16">
        <v>124207.57</v>
      </c>
      <c r="M3682" s="15" t="s">
        <v>105</v>
      </c>
      <c r="N3682" s="19">
        <v>45713.691620370402</v>
      </c>
      <c r="P3682" s="20" t="s">
        <v>4261</v>
      </c>
      <c r="Q3682" s="20" t="s">
        <v>4244</v>
      </c>
      <c r="R3682" s="20" t="s">
        <v>4274</v>
      </c>
    </row>
    <row r="3683" spans="1:18" x14ac:dyDescent="0.3">
      <c r="A3683" s="15" t="str">
        <f>VLOOKUP(C3683,销售员!A:D,3,0)</f>
        <v>行业业务</v>
      </c>
      <c r="B3683" s="15">
        <v>822978</v>
      </c>
      <c r="C3683" s="16" t="s">
        <v>85</v>
      </c>
      <c r="D3683" s="17" t="s">
        <v>3818</v>
      </c>
      <c r="E3683" s="17" t="s">
        <v>4165</v>
      </c>
      <c r="F3683" s="16" t="s">
        <v>3819</v>
      </c>
      <c r="G3683" s="16" t="s">
        <v>3820</v>
      </c>
      <c r="H3683" s="16" t="s">
        <v>3821</v>
      </c>
      <c r="I3683" s="16" t="s">
        <v>4161</v>
      </c>
      <c r="J3683" s="40">
        <v>0.13</v>
      </c>
      <c r="K3683" s="16">
        <v>7292.57</v>
      </c>
      <c r="M3683" s="15" t="s">
        <v>105</v>
      </c>
      <c r="N3683" s="19">
        <v>45713.691620370402</v>
      </c>
      <c r="P3683" s="20" t="s">
        <v>4261</v>
      </c>
      <c r="Q3683" s="20" t="s">
        <v>4244</v>
      </c>
      <c r="R3683" s="20" t="s">
        <v>4274</v>
      </c>
    </row>
    <row r="3684" spans="1:18" x14ac:dyDescent="0.3">
      <c r="A3684" s="15" t="str">
        <f>VLOOKUP(C3684,销售员!A:D,3,0)</f>
        <v>行业业务</v>
      </c>
      <c r="B3684" s="15">
        <v>822978</v>
      </c>
      <c r="C3684" s="16" t="s">
        <v>85</v>
      </c>
      <c r="D3684" s="17" t="s">
        <v>3818</v>
      </c>
      <c r="E3684" s="17" t="s">
        <v>4165</v>
      </c>
      <c r="F3684" s="16" t="s">
        <v>3819</v>
      </c>
      <c r="G3684" s="16" t="s">
        <v>3820</v>
      </c>
      <c r="H3684" s="16" t="s">
        <v>3821</v>
      </c>
      <c r="I3684" s="16" t="s">
        <v>4160</v>
      </c>
      <c r="J3684" s="40">
        <v>0.13</v>
      </c>
      <c r="K3684" s="16">
        <v>10196.61</v>
      </c>
      <c r="M3684" s="15" t="s">
        <v>105</v>
      </c>
      <c r="N3684" s="19">
        <v>45713.691620370402</v>
      </c>
      <c r="P3684" s="20" t="s">
        <v>4261</v>
      </c>
      <c r="Q3684" s="20" t="s">
        <v>4244</v>
      </c>
      <c r="R3684" s="20" t="s">
        <v>4274</v>
      </c>
    </row>
    <row r="3685" spans="1:18" x14ac:dyDescent="0.3">
      <c r="A3685" s="15" t="str">
        <f>VLOOKUP(C3685,销售员!A:D,3,0)</f>
        <v>行业业务</v>
      </c>
      <c r="B3685" s="15">
        <v>823234</v>
      </c>
      <c r="C3685" s="16" t="s">
        <v>3331</v>
      </c>
      <c r="D3685" s="17" t="s">
        <v>3825</v>
      </c>
      <c r="E3685" s="17" t="s">
        <v>4165</v>
      </c>
      <c r="F3685" s="16" t="s">
        <v>3826</v>
      </c>
      <c r="G3685" s="16" t="s">
        <v>3827</v>
      </c>
      <c r="H3685" s="16" t="s">
        <v>3828</v>
      </c>
      <c r="I3685" s="16" t="s">
        <v>4158</v>
      </c>
      <c r="J3685" s="40">
        <v>0.13</v>
      </c>
      <c r="K3685" s="16">
        <v>60510.17</v>
      </c>
      <c r="L3685" s="18">
        <v>67784</v>
      </c>
      <c r="M3685" s="15" t="s">
        <v>105</v>
      </c>
      <c r="N3685" s="19">
        <v>45713.7166319444</v>
      </c>
      <c r="P3685" s="20" t="s">
        <v>4261</v>
      </c>
      <c r="Q3685" s="20" t="s">
        <v>4244</v>
      </c>
      <c r="R3685" s="20" t="s">
        <v>4274</v>
      </c>
    </row>
    <row r="3686" spans="1:18" x14ac:dyDescent="0.3">
      <c r="A3686" s="15" t="str">
        <f>VLOOKUP(C3686,销售员!A:D,3,0)</f>
        <v>行业业务</v>
      </c>
      <c r="B3686" s="15">
        <v>823234</v>
      </c>
      <c r="C3686" s="16" t="s">
        <v>3331</v>
      </c>
      <c r="D3686" s="17" t="s">
        <v>3825</v>
      </c>
      <c r="E3686" s="17" t="s">
        <v>4165</v>
      </c>
      <c r="F3686" s="16" t="s">
        <v>3826</v>
      </c>
      <c r="G3686" s="16" t="s">
        <v>3827</v>
      </c>
      <c r="H3686" s="16" t="s">
        <v>3828</v>
      </c>
      <c r="I3686" s="16" t="s">
        <v>4159</v>
      </c>
      <c r="J3686" s="40">
        <v>0.13</v>
      </c>
      <c r="K3686" s="16">
        <v>2506.0100000000002</v>
      </c>
      <c r="M3686" s="15" t="s">
        <v>105</v>
      </c>
      <c r="N3686" s="19">
        <v>45713.7166319444</v>
      </c>
      <c r="P3686" s="20" t="s">
        <v>4261</v>
      </c>
      <c r="Q3686" s="20" t="s">
        <v>4244</v>
      </c>
      <c r="R3686" s="20" t="s">
        <v>4274</v>
      </c>
    </row>
    <row r="3687" spans="1:18" x14ac:dyDescent="0.3">
      <c r="A3687" s="15" t="str">
        <f>VLOOKUP(C3687,销售员!A:D,3,0)</f>
        <v>行业业务</v>
      </c>
      <c r="B3687" s="15">
        <v>823234</v>
      </c>
      <c r="C3687" s="16" t="s">
        <v>3331</v>
      </c>
      <c r="D3687" s="17" t="s">
        <v>3825</v>
      </c>
      <c r="E3687" s="17" t="s">
        <v>4165</v>
      </c>
      <c r="F3687" s="16" t="s">
        <v>3826</v>
      </c>
      <c r="G3687" s="16" t="s">
        <v>3827</v>
      </c>
      <c r="H3687" s="16" t="s">
        <v>3828</v>
      </c>
      <c r="I3687" s="16" t="s">
        <v>4161</v>
      </c>
      <c r="J3687" s="40">
        <v>0.13</v>
      </c>
      <c r="K3687" s="16">
        <v>757.76</v>
      </c>
      <c r="M3687" s="15" t="s">
        <v>105</v>
      </c>
      <c r="N3687" s="19">
        <v>45713.7166319444</v>
      </c>
      <c r="P3687" s="20" t="s">
        <v>4261</v>
      </c>
      <c r="Q3687" s="20" t="s">
        <v>4244</v>
      </c>
      <c r="R3687" s="20" t="s">
        <v>4274</v>
      </c>
    </row>
    <row r="3688" spans="1:18" x14ac:dyDescent="0.3">
      <c r="A3688" s="15" t="str">
        <f>VLOOKUP(C3688,销售员!A:D,3,0)</f>
        <v>行业业务</v>
      </c>
      <c r="B3688" s="15">
        <v>823234</v>
      </c>
      <c r="C3688" s="16" t="s">
        <v>3331</v>
      </c>
      <c r="D3688" s="17" t="s">
        <v>3825</v>
      </c>
      <c r="E3688" s="17" t="s">
        <v>4165</v>
      </c>
      <c r="F3688" s="16" t="s">
        <v>3826</v>
      </c>
      <c r="G3688" s="16" t="s">
        <v>3827</v>
      </c>
      <c r="H3688" s="16" t="s">
        <v>3828</v>
      </c>
      <c r="I3688" s="16" t="s">
        <v>4160</v>
      </c>
      <c r="J3688" s="40">
        <v>0.13</v>
      </c>
      <c r="K3688" s="16">
        <v>959.78</v>
      </c>
      <c r="M3688" s="15" t="s">
        <v>105</v>
      </c>
      <c r="N3688" s="19">
        <v>45713.7166319444</v>
      </c>
      <c r="P3688" s="20" t="s">
        <v>4261</v>
      </c>
      <c r="Q3688" s="20" t="s">
        <v>4244</v>
      </c>
      <c r="R3688" s="20" t="s">
        <v>4274</v>
      </c>
    </row>
    <row r="3689" spans="1:18" x14ac:dyDescent="0.3">
      <c r="A3689" s="15" t="str">
        <f>VLOOKUP(C3689,销售员!A:D,3,0)</f>
        <v>沪浙</v>
      </c>
      <c r="B3689" s="15">
        <v>822742</v>
      </c>
      <c r="C3689" s="16" t="s">
        <v>338</v>
      </c>
      <c r="D3689" s="17" t="s">
        <v>3532</v>
      </c>
      <c r="E3689" s="17" t="s">
        <v>4168</v>
      </c>
      <c r="F3689" s="16" t="s">
        <v>1074</v>
      </c>
      <c r="G3689" s="16" t="s">
        <v>3533</v>
      </c>
      <c r="H3689" s="16" t="s">
        <v>3534</v>
      </c>
      <c r="I3689" s="16" t="s">
        <v>4158</v>
      </c>
      <c r="J3689" s="40">
        <v>0.06</v>
      </c>
      <c r="K3689" s="16">
        <v>0</v>
      </c>
      <c r="L3689" s="18">
        <v>5881872.2999999998</v>
      </c>
      <c r="M3689" s="15" t="s">
        <v>1262</v>
      </c>
      <c r="N3689" s="19">
        <v>45713.716874999998</v>
      </c>
      <c r="P3689" s="20" t="s">
        <v>4256</v>
      </c>
      <c r="Q3689" s="20" t="s">
        <v>4259</v>
      </c>
      <c r="R3689" s="20" t="s">
        <v>4260</v>
      </c>
    </row>
    <row r="3690" spans="1:18" x14ac:dyDescent="0.3">
      <c r="A3690" s="15" t="str">
        <f>VLOOKUP(C3690,销售员!A:D,3,0)</f>
        <v>沪浙</v>
      </c>
      <c r="B3690" s="15">
        <v>822742</v>
      </c>
      <c r="C3690" s="16" t="s">
        <v>338</v>
      </c>
      <c r="D3690" s="17" t="s">
        <v>3532</v>
      </c>
      <c r="E3690" s="17" t="s">
        <v>4168</v>
      </c>
      <c r="F3690" s="16" t="s">
        <v>1074</v>
      </c>
      <c r="G3690" s="16" t="s">
        <v>3533</v>
      </c>
      <c r="H3690" s="16" t="s">
        <v>3534</v>
      </c>
      <c r="I3690" s="16" t="s">
        <v>4159</v>
      </c>
      <c r="J3690" s="40">
        <v>0.06</v>
      </c>
      <c r="K3690" s="16">
        <v>5619834.8600000003</v>
      </c>
      <c r="M3690" s="15" t="s">
        <v>1262</v>
      </c>
      <c r="N3690" s="19">
        <v>45713.716874999998</v>
      </c>
      <c r="P3690" s="20" t="s">
        <v>4256</v>
      </c>
      <c r="Q3690" s="20" t="s">
        <v>4259</v>
      </c>
      <c r="R3690" s="20" t="s">
        <v>4260</v>
      </c>
    </row>
    <row r="3691" spans="1:18" x14ac:dyDescent="0.3">
      <c r="A3691" s="15" t="str">
        <f>VLOOKUP(C3691,销售员!A:D,3,0)</f>
        <v>沪浙</v>
      </c>
      <c r="B3691" s="15">
        <v>822742</v>
      </c>
      <c r="C3691" s="16" t="s">
        <v>338</v>
      </c>
      <c r="D3691" s="17" t="s">
        <v>3532</v>
      </c>
      <c r="E3691" s="17" t="s">
        <v>4168</v>
      </c>
      <c r="F3691" s="16" t="s">
        <v>1074</v>
      </c>
      <c r="G3691" s="16" t="s">
        <v>3533</v>
      </c>
      <c r="H3691" s="16" t="s">
        <v>3534</v>
      </c>
      <c r="I3691" s="16" t="s">
        <v>4161</v>
      </c>
      <c r="J3691" s="40">
        <v>0.06</v>
      </c>
      <c r="K3691" s="16">
        <v>0</v>
      </c>
      <c r="M3691" s="15" t="s">
        <v>1262</v>
      </c>
      <c r="N3691" s="19">
        <v>45713.716874999998</v>
      </c>
      <c r="P3691" s="20" t="s">
        <v>4256</v>
      </c>
      <c r="Q3691" s="20" t="s">
        <v>4259</v>
      </c>
      <c r="R3691" s="20" t="s">
        <v>4260</v>
      </c>
    </row>
    <row r="3692" spans="1:18" x14ac:dyDescent="0.3">
      <c r="A3692" s="15" t="str">
        <f>VLOOKUP(C3692,销售员!A:D,3,0)</f>
        <v>沪浙</v>
      </c>
      <c r="B3692" s="15">
        <v>822742</v>
      </c>
      <c r="C3692" s="16" t="s">
        <v>338</v>
      </c>
      <c r="D3692" s="17" t="s">
        <v>3532</v>
      </c>
      <c r="E3692" s="17" t="s">
        <v>4168</v>
      </c>
      <c r="F3692" s="16" t="s">
        <v>1074</v>
      </c>
      <c r="G3692" s="16" t="s">
        <v>3533</v>
      </c>
      <c r="H3692" s="16" t="s">
        <v>3534</v>
      </c>
      <c r="I3692" s="16" t="s">
        <v>4160</v>
      </c>
      <c r="J3692" s="40">
        <v>0.06</v>
      </c>
      <c r="K3692" s="16">
        <v>85581.26</v>
      </c>
      <c r="M3692" s="15" t="s">
        <v>1262</v>
      </c>
      <c r="N3692" s="19">
        <v>45713.716874999998</v>
      </c>
      <c r="P3692" s="20" t="s">
        <v>4256</v>
      </c>
      <c r="Q3692" s="20" t="s">
        <v>4259</v>
      </c>
      <c r="R3692" s="20" t="s">
        <v>4260</v>
      </c>
    </row>
    <row r="3693" spans="1:18" x14ac:dyDescent="0.3">
      <c r="A3693" s="15" t="str">
        <f>VLOOKUP(C3693,销售员!A:D,3,0)</f>
        <v>晋蒙宁</v>
      </c>
      <c r="B3693" s="15">
        <v>823215</v>
      </c>
      <c r="C3693" s="16" t="s">
        <v>542</v>
      </c>
      <c r="D3693" s="17" t="s">
        <v>3830</v>
      </c>
      <c r="E3693" s="17" t="s">
        <v>4165</v>
      </c>
      <c r="F3693" s="16" t="s">
        <v>2179</v>
      </c>
      <c r="G3693" s="16" t="s">
        <v>3831</v>
      </c>
      <c r="H3693" s="16" t="s">
        <v>3832</v>
      </c>
      <c r="I3693" s="16" t="s">
        <v>4158</v>
      </c>
      <c r="J3693" s="40">
        <v>0.13</v>
      </c>
      <c r="K3693" s="16">
        <v>346095.64</v>
      </c>
      <c r="L3693" s="18">
        <v>399303.16</v>
      </c>
      <c r="M3693" s="15" t="s">
        <v>127</v>
      </c>
      <c r="N3693" s="19">
        <v>45713.738749999997</v>
      </c>
      <c r="P3693" s="20" t="s">
        <v>4261</v>
      </c>
      <c r="Q3693" s="20" t="s">
        <v>4266</v>
      </c>
      <c r="R3693" s="20" t="s">
        <v>4296</v>
      </c>
    </row>
    <row r="3694" spans="1:18" x14ac:dyDescent="0.3">
      <c r="A3694" s="15" t="str">
        <f>VLOOKUP(C3694,销售员!A:D,3,0)</f>
        <v>晋蒙宁</v>
      </c>
      <c r="B3694" s="15">
        <v>823215</v>
      </c>
      <c r="C3694" s="16" t="s">
        <v>542</v>
      </c>
      <c r="D3694" s="17" t="s">
        <v>3830</v>
      </c>
      <c r="E3694" s="17" t="s">
        <v>4165</v>
      </c>
      <c r="F3694" s="16" t="s">
        <v>2179</v>
      </c>
      <c r="G3694" s="16" t="s">
        <v>3831</v>
      </c>
      <c r="H3694" s="16" t="s">
        <v>3832</v>
      </c>
      <c r="I3694" s="16" t="s">
        <v>4159</v>
      </c>
      <c r="J3694" s="40">
        <v>0.13</v>
      </c>
      <c r="K3694" s="16">
        <v>26869.040000000001</v>
      </c>
      <c r="M3694" s="15" t="s">
        <v>127</v>
      </c>
      <c r="N3694" s="19">
        <v>45713.738749999997</v>
      </c>
      <c r="P3694" s="20" t="s">
        <v>4261</v>
      </c>
      <c r="Q3694" s="20" t="s">
        <v>4266</v>
      </c>
      <c r="R3694" s="20" t="s">
        <v>4296</v>
      </c>
    </row>
    <row r="3695" spans="1:18" x14ac:dyDescent="0.3">
      <c r="A3695" s="15" t="str">
        <f>VLOOKUP(C3695,销售员!A:D,3,0)</f>
        <v>晋蒙宁</v>
      </c>
      <c r="B3695" s="15">
        <v>823215</v>
      </c>
      <c r="C3695" s="16" t="s">
        <v>542</v>
      </c>
      <c r="D3695" s="17" t="s">
        <v>3830</v>
      </c>
      <c r="E3695" s="17" t="s">
        <v>4165</v>
      </c>
      <c r="F3695" s="16" t="s">
        <v>2179</v>
      </c>
      <c r="G3695" s="16" t="s">
        <v>3831</v>
      </c>
      <c r="H3695" s="16" t="s">
        <v>3832</v>
      </c>
      <c r="I3695" s="16" t="s">
        <v>4161</v>
      </c>
      <c r="J3695" s="40">
        <v>0.13</v>
      </c>
      <c r="K3695" s="16">
        <v>2690.16</v>
      </c>
      <c r="M3695" s="15" t="s">
        <v>127</v>
      </c>
      <c r="N3695" s="19">
        <v>45713.738749999997</v>
      </c>
      <c r="P3695" s="20" t="s">
        <v>4261</v>
      </c>
      <c r="Q3695" s="20" t="s">
        <v>4266</v>
      </c>
      <c r="R3695" s="20" t="s">
        <v>4296</v>
      </c>
    </row>
    <row r="3696" spans="1:18" x14ac:dyDescent="0.3">
      <c r="A3696" s="15" t="str">
        <f>VLOOKUP(C3696,销售员!A:D,3,0)</f>
        <v>晋蒙宁</v>
      </c>
      <c r="B3696" s="15">
        <v>823215</v>
      </c>
      <c r="C3696" s="16" t="s">
        <v>542</v>
      </c>
      <c r="D3696" s="17" t="s">
        <v>3830</v>
      </c>
      <c r="E3696" s="17" t="s">
        <v>4165</v>
      </c>
      <c r="F3696" s="16" t="s">
        <v>2179</v>
      </c>
      <c r="G3696" s="16" t="s">
        <v>3831</v>
      </c>
      <c r="H3696" s="16" t="s">
        <v>3832</v>
      </c>
      <c r="I3696" s="16" t="s">
        <v>4160</v>
      </c>
      <c r="J3696" s="40">
        <v>0.13</v>
      </c>
      <c r="K3696" s="16">
        <v>5679.64</v>
      </c>
      <c r="M3696" s="15" t="s">
        <v>127</v>
      </c>
      <c r="N3696" s="19">
        <v>45713.738749999997</v>
      </c>
      <c r="P3696" s="20" t="s">
        <v>4261</v>
      </c>
      <c r="Q3696" s="20" t="s">
        <v>4266</v>
      </c>
      <c r="R3696" s="20" t="s">
        <v>4296</v>
      </c>
    </row>
    <row r="3697" spans="1:18" x14ac:dyDescent="0.3">
      <c r="A3697" s="15" t="str">
        <f>VLOOKUP(C3697,销售员!A:D,3,0)</f>
        <v>晋蒙宁</v>
      </c>
      <c r="B3697" s="15">
        <v>823201</v>
      </c>
      <c r="C3697" s="16" t="s">
        <v>362</v>
      </c>
      <c r="D3697" s="17" t="s">
        <v>3835</v>
      </c>
      <c r="E3697" s="17" t="s">
        <v>4172</v>
      </c>
      <c r="F3697" s="16" t="s">
        <v>3836</v>
      </c>
      <c r="G3697" s="16" t="s">
        <v>3837</v>
      </c>
      <c r="H3697" s="16" t="s">
        <v>4306</v>
      </c>
      <c r="I3697" s="16" t="s">
        <v>4158</v>
      </c>
      <c r="J3697" s="40">
        <v>0.13</v>
      </c>
      <c r="K3697" s="16">
        <v>1379976.94</v>
      </c>
      <c r="L3697" s="18">
        <v>1505455.04</v>
      </c>
      <c r="M3697" s="15" t="s">
        <v>127</v>
      </c>
      <c r="N3697" s="19">
        <v>45713.739236111098</v>
      </c>
      <c r="P3697" s="20" t="s">
        <v>4261</v>
      </c>
      <c r="Q3697" s="20" t="s">
        <v>4266</v>
      </c>
      <c r="R3697" s="20" t="s">
        <v>4301</v>
      </c>
    </row>
    <row r="3698" spans="1:18" x14ac:dyDescent="0.3">
      <c r="A3698" s="15" t="str">
        <f>VLOOKUP(C3698,销售员!A:D,3,0)</f>
        <v>晋蒙宁</v>
      </c>
      <c r="B3698" s="15">
        <v>823201</v>
      </c>
      <c r="C3698" s="16" t="s">
        <v>362</v>
      </c>
      <c r="D3698" s="17" t="s">
        <v>3835</v>
      </c>
      <c r="E3698" s="17" t="s">
        <v>4172</v>
      </c>
      <c r="F3698" s="16" t="s">
        <v>3836</v>
      </c>
      <c r="G3698" s="16" t="s">
        <v>3837</v>
      </c>
      <c r="H3698" s="16" t="s">
        <v>4306</v>
      </c>
      <c r="I3698" s="16" t="s">
        <v>4159</v>
      </c>
      <c r="J3698" s="40">
        <v>0.13</v>
      </c>
      <c r="K3698" s="16">
        <v>0</v>
      </c>
      <c r="M3698" s="15" t="s">
        <v>127</v>
      </c>
      <c r="N3698" s="19">
        <v>45713.739236111098</v>
      </c>
      <c r="P3698" s="20" t="s">
        <v>4261</v>
      </c>
      <c r="Q3698" s="20" t="s">
        <v>4266</v>
      </c>
      <c r="R3698" s="20" t="s">
        <v>4301</v>
      </c>
    </row>
    <row r="3699" spans="1:18" x14ac:dyDescent="0.3">
      <c r="A3699" s="15" t="str">
        <f>VLOOKUP(C3699,销售员!A:D,3,0)</f>
        <v>晋蒙宁</v>
      </c>
      <c r="B3699" s="15">
        <v>823201</v>
      </c>
      <c r="C3699" s="16" t="s">
        <v>362</v>
      </c>
      <c r="D3699" s="17" t="s">
        <v>3835</v>
      </c>
      <c r="E3699" s="17" t="s">
        <v>4172</v>
      </c>
      <c r="F3699" s="16" t="s">
        <v>3836</v>
      </c>
      <c r="G3699" s="16" t="s">
        <v>3837</v>
      </c>
      <c r="H3699" s="16" t="s">
        <v>4306</v>
      </c>
      <c r="I3699" s="16" t="s">
        <v>4161</v>
      </c>
      <c r="J3699" s="40">
        <v>0.13</v>
      </c>
      <c r="K3699" s="16">
        <v>16250.4</v>
      </c>
      <c r="M3699" s="15" t="s">
        <v>127</v>
      </c>
      <c r="N3699" s="19">
        <v>45713.739236111098</v>
      </c>
      <c r="P3699" s="20" t="s">
        <v>4261</v>
      </c>
      <c r="Q3699" s="20" t="s">
        <v>4266</v>
      </c>
      <c r="R3699" s="20" t="s">
        <v>4301</v>
      </c>
    </row>
    <row r="3700" spans="1:18" x14ac:dyDescent="0.3">
      <c r="A3700" s="15" t="str">
        <f>VLOOKUP(C3700,销售员!A:D,3,0)</f>
        <v>晋蒙宁</v>
      </c>
      <c r="B3700" s="15">
        <v>823201</v>
      </c>
      <c r="C3700" s="16" t="s">
        <v>362</v>
      </c>
      <c r="D3700" s="17" t="s">
        <v>3835</v>
      </c>
      <c r="E3700" s="17" t="s">
        <v>4172</v>
      </c>
      <c r="F3700" s="16" t="s">
        <v>3836</v>
      </c>
      <c r="G3700" s="16" t="s">
        <v>3837</v>
      </c>
      <c r="H3700" s="16" t="s">
        <v>4306</v>
      </c>
      <c r="I3700" s="16" t="s">
        <v>4160</v>
      </c>
      <c r="J3700" s="40">
        <v>0.13</v>
      </c>
      <c r="K3700" s="16">
        <v>21021.64</v>
      </c>
      <c r="M3700" s="15" t="s">
        <v>127</v>
      </c>
      <c r="N3700" s="19">
        <v>45713.739236111098</v>
      </c>
      <c r="P3700" s="20" t="s">
        <v>4261</v>
      </c>
      <c r="Q3700" s="20" t="s">
        <v>4266</v>
      </c>
      <c r="R3700" s="20" t="s">
        <v>4301</v>
      </c>
    </row>
    <row r="3701" spans="1:18" x14ac:dyDescent="0.3">
      <c r="A3701" s="15" t="str">
        <f>VLOOKUP(C3701,销售员!A:D,3,0)</f>
        <v>晋蒙宁</v>
      </c>
      <c r="B3701" s="15">
        <v>823201</v>
      </c>
      <c r="C3701" s="16" t="s">
        <v>362</v>
      </c>
      <c r="D3701" s="17" t="s">
        <v>3835</v>
      </c>
      <c r="E3701" s="17" t="s">
        <v>4168</v>
      </c>
      <c r="F3701" s="16" t="s">
        <v>3836</v>
      </c>
      <c r="G3701" s="16" t="s">
        <v>3837</v>
      </c>
      <c r="H3701" s="16" t="s">
        <v>4307</v>
      </c>
      <c r="I3701" s="16" t="s">
        <v>4158</v>
      </c>
      <c r="J3701" s="40">
        <v>0.13</v>
      </c>
      <c r="K3701" s="16">
        <v>0</v>
      </c>
      <c r="L3701" s="18">
        <v>316800</v>
      </c>
      <c r="M3701" s="15" t="s">
        <v>127</v>
      </c>
      <c r="N3701" s="19">
        <v>45713.739236111098</v>
      </c>
      <c r="P3701" s="20" t="s">
        <v>4261</v>
      </c>
      <c r="Q3701" s="20" t="s">
        <v>4266</v>
      </c>
      <c r="R3701" s="20" t="s">
        <v>4301</v>
      </c>
    </row>
    <row r="3702" spans="1:18" x14ac:dyDescent="0.3">
      <c r="A3702" s="15" t="str">
        <f>VLOOKUP(C3702,销售员!A:D,3,0)</f>
        <v>晋蒙宁</v>
      </c>
      <c r="B3702" s="15">
        <v>823201</v>
      </c>
      <c r="C3702" s="16" t="s">
        <v>362</v>
      </c>
      <c r="D3702" s="17" t="s">
        <v>3835</v>
      </c>
      <c r="E3702" s="17" t="s">
        <v>4168</v>
      </c>
      <c r="F3702" s="16" t="s">
        <v>3836</v>
      </c>
      <c r="G3702" s="16" t="s">
        <v>3837</v>
      </c>
      <c r="H3702" s="16" t="s">
        <v>4307</v>
      </c>
      <c r="I3702" s="16" t="s">
        <v>4159</v>
      </c>
      <c r="J3702" s="40">
        <v>0.13</v>
      </c>
      <c r="K3702" s="16">
        <v>302686.56</v>
      </c>
      <c r="M3702" s="15" t="s">
        <v>127</v>
      </c>
      <c r="N3702" s="19">
        <v>45713.739236111098</v>
      </c>
      <c r="P3702" s="20" t="s">
        <v>4261</v>
      </c>
      <c r="Q3702" s="20" t="s">
        <v>4266</v>
      </c>
      <c r="R3702" s="20" t="s">
        <v>4301</v>
      </c>
    </row>
    <row r="3703" spans="1:18" x14ac:dyDescent="0.3">
      <c r="A3703" s="15" t="str">
        <f>VLOOKUP(C3703,销售员!A:D,3,0)</f>
        <v>晋蒙宁</v>
      </c>
      <c r="B3703" s="15">
        <v>823201</v>
      </c>
      <c r="C3703" s="16" t="s">
        <v>362</v>
      </c>
      <c r="D3703" s="17" t="s">
        <v>3835</v>
      </c>
      <c r="E3703" s="17" t="s">
        <v>4168</v>
      </c>
      <c r="F3703" s="16" t="s">
        <v>3836</v>
      </c>
      <c r="G3703" s="16" t="s">
        <v>3837</v>
      </c>
      <c r="H3703" s="16" t="s">
        <v>4307</v>
      </c>
      <c r="I3703" s="16" t="s">
        <v>4161</v>
      </c>
      <c r="J3703" s="40">
        <v>0.13</v>
      </c>
      <c r="K3703" s="16">
        <v>0</v>
      </c>
      <c r="M3703" s="15" t="s">
        <v>127</v>
      </c>
      <c r="N3703" s="19">
        <v>45713.739236111098</v>
      </c>
      <c r="P3703" s="20" t="s">
        <v>4261</v>
      </c>
      <c r="Q3703" s="20" t="s">
        <v>4266</v>
      </c>
      <c r="R3703" s="20" t="s">
        <v>4301</v>
      </c>
    </row>
    <row r="3704" spans="1:18" x14ac:dyDescent="0.3">
      <c r="A3704" s="15" t="str">
        <f>VLOOKUP(C3704,销售员!A:D,3,0)</f>
        <v>晋蒙宁</v>
      </c>
      <c r="B3704" s="15">
        <v>823201</v>
      </c>
      <c r="C3704" s="16" t="s">
        <v>362</v>
      </c>
      <c r="D3704" s="17" t="s">
        <v>3835</v>
      </c>
      <c r="E3704" s="17" t="s">
        <v>4168</v>
      </c>
      <c r="F3704" s="16" t="s">
        <v>3836</v>
      </c>
      <c r="G3704" s="16" t="s">
        <v>3837</v>
      </c>
      <c r="H3704" s="16" t="s">
        <v>4307</v>
      </c>
      <c r="I3704" s="16" t="s">
        <v>4160</v>
      </c>
      <c r="J3704" s="40">
        <v>0.13</v>
      </c>
      <c r="K3704" s="16">
        <v>4609.4399999999996</v>
      </c>
      <c r="M3704" s="15" t="s">
        <v>127</v>
      </c>
      <c r="N3704" s="19">
        <v>45713.739236111098</v>
      </c>
      <c r="P3704" s="20" t="s">
        <v>4261</v>
      </c>
      <c r="Q3704" s="20" t="s">
        <v>4266</v>
      </c>
      <c r="R3704" s="20" t="s">
        <v>4301</v>
      </c>
    </row>
    <row r="3705" spans="1:18" x14ac:dyDescent="0.3">
      <c r="A3705" s="15" t="str">
        <f>VLOOKUP(C3705,销售员!A:D,3,0)</f>
        <v>晋蒙宁</v>
      </c>
      <c r="B3705" s="15">
        <v>823201</v>
      </c>
      <c r="C3705" s="16" t="s">
        <v>362</v>
      </c>
      <c r="D3705" s="17" t="s">
        <v>3835</v>
      </c>
      <c r="E3705" s="17" t="s">
        <v>4168</v>
      </c>
      <c r="F3705" s="16" t="s">
        <v>3836</v>
      </c>
      <c r="G3705" s="16" t="s">
        <v>3837</v>
      </c>
      <c r="H3705" s="16" t="s">
        <v>4308</v>
      </c>
      <c r="I3705" s="16" t="s">
        <v>4158</v>
      </c>
      <c r="J3705" s="40">
        <v>0.13</v>
      </c>
      <c r="K3705" s="16">
        <v>0</v>
      </c>
      <c r="L3705" s="18">
        <v>10781419.699999999</v>
      </c>
      <c r="M3705" s="15" t="s">
        <v>127</v>
      </c>
      <c r="N3705" s="19">
        <v>45713.739236111098</v>
      </c>
      <c r="P3705" s="20" t="s">
        <v>4261</v>
      </c>
      <c r="Q3705" s="20" t="s">
        <v>4266</v>
      </c>
      <c r="R3705" s="20" t="s">
        <v>4301</v>
      </c>
    </row>
    <row r="3706" spans="1:18" x14ac:dyDescent="0.3">
      <c r="A3706" s="15" t="str">
        <f>VLOOKUP(C3706,销售员!A:D,3,0)</f>
        <v>晋蒙宁</v>
      </c>
      <c r="B3706" s="15">
        <v>823201</v>
      </c>
      <c r="C3706" s="16" t="s">
        <v>362</v>
      </c>
      <c r="D3706" s="17" t="s">
        <v>3835</v>
      </c>
      <c r="E3706" s="17" t="s">
        <v>4168</v>
      </c>
      <c r="F3706" s="16" t="s">
        <v>3836</v>
      </c>
      <c r="G3706" s="16" t="s">
        <v>3837</v>
      </c>
      <c r="H3706" s="16" t="s">
        <v>4308</v>
      </c>
      <c r="I3706" s="16" t="s">
        <v>4159</v>
      </c>
      <c r="J3706" s="40">
        <v>0.13</v>
      </c>
      <c r="K3706" s="16">
        <v>10301102.380000001</v>
      </c>
      <c r="M3706" s="15" t="s">
        <v>127</v>
      </c>
      <c r="N3706" s="19">
        <v>45713.739236111098</v>
      </c>
      <c r="P3706" s="20" t="s">
        <v>4261</v>
      </c>
      <c r="Q3706" s="20" t="s">
        <v>4266</v>
      </c>
      <c r="R3706" s="20" t="s">
        <v>4301</v>
      </c>
    </row>
    <row r="3707" spans="1:18" x14ac:dyDescent="0.3">
      <c r="A3707" s="15" t="str">
        <f>VLOOKUP(C3707,销售员!A:D,3,0)</f>
        <v>晋蒙宁</v>
      </c>
      <c r="B3707" s="15">
        <v>823201</v>
      </c>
      <c r="C3707" s="16" t="s">
        <v>362</v>
      </c>
      <c r="D3707" s="17" t="s">
        <v>3835</v>
      </c>
      <c r="E3707" s="17" t="s">
        <v>4168</v>
      </c>
      <c r="F3707" s="16" t="s">
        <v>3836</v>
      </c>
      <c r="G3707" s="16" t="s">
        <v>3837</v>
      </c>
      <c r="H3707" s="16" t="s">
        <v>4308</v>
      </c>
      <c r="I3707" s="16" t="s">
        <v>4161</v>
      </c>
      <c r="J3707" s="40">
        <v>0.13</v>
      </c>
      <c r="K3707" s="16">
        <v>0</v>
      </c>
      <c r="M3707" s="15" t="s">
        <v>127</v>
      </c>
      <c r="N3707" s="19">
        <v>45713.739236111098</v>
      </c>
      <c r="P3707" s="20" t="s">
        <v>4261</v>
      </c>
      <c r="Q3707" s="20" t="s">
        <v>4266</v>
      </c>
      <c r="R3707" s="20" t="s">
        <v>4301</v>
      </c>
    </row>
    <row r="3708" spans="1:18" x14ac:dyDescent="0.3">
      <c r="A3708" s="15" t="str">
        <f>VLOOKUP(C3708,销售员!A:D,3,0)</f>
        <v>晋蒙宁</v>
      </c>
      <c r="B3708" s="15">
        <v>823201</v>
      </c>
      <c r="C3708" s="16" t="s">
        <v>362</v>
      </c>
      <c r="D3708" s="17" t="s">
        <v>3835</v>
      </c>
      <c r="E3708" s="17" t="s">
        <v>4168</v>
      </c>
      <c r="F3708" s="16" t="s">
        <v>3836</v>
      </c>
      <c r="G3708" s="16" t="s">
        <v>3837</v>
      </c>
      <c r="H3708" s="16" t="s">
        <v>4308</v>
      </c>
      <c r="I3708" s="16" t="s">
        <v>4160</v>
      </c>
      <c r="J3708" s="40">
        <v>0.13</v>
      </c>
      <c r="K3708" s="16">
        <v>156870.22</v>
      </c>
      <c r="M3708" s="15" t="s">
        <v>127</v>
      </c>
      <c r="N3708" s="19">
        <v>45713.739236111098</v>
      </c>
      <c r="P3708" s="20" t="s">
        <v>4261</v>
      </c>
      <c r="Q3708" s="20" t="s">
        <v>4266</v>
      </c>
      <c r="R3708" s="20" t="s">
        <v>4301</v>
      </c>
    </row>
    <row r="3709" spans="1:18" x14ac:dyDescent="0.3">
      <c r="A3709" s="15" t="str">
        <f>VLOOKUP(C3709,销售员!A:D,3,0)</f>
        <v>晋蒙宁</v>
      </c>
      <c r="B3709" s="15">
        <v>823201</v>
      </c>
      <c r="C3709" s="16" t="s">
        <v>362</v>
      </c>
      <c r="D3709" s="17" t="s">
        <v>3835</v>
      </c>
      <c r="E3709" s="17" t="s">
        <v>4168</v>
      </c>
      <c r="F3709" s="16" t="s">
        <v>3836</v>
      </c>
      <c r="G3709" s="16" t="s">
        <v>3837</v>
      </c>
      <c r="H3709" s="16" t="s">
        <v>4309</v>
      </c>
      <c r="I3709" s="16" t="s">
        <v>4158</v>
      </c>
      <c r="J3709" s="40">
        <v>0.13</v>
      </c>
      <c r="K3709" s="16">
        <v>1347518.06</v>
      </c>
      <c r="L3709" s="18">
        <v>1428925.73</v>
      </c>
      <c r="M3709" s="15" t="s">
        <v>127</v>
      </c>
      <c r="N3709" s="19">
        <v>45713.739236111098</v>
      </c>
      <c r="P3709" s="20" t="s">
        <v>4261</v>
      </c>
      <c r="Q3709" s="20" t="s">
        <v>4266</v>
      </c>
      <c r="R3709" s="20" t="s">
        <v>4301</v>
      </c>
    </row>
    <row r="3710" spans="1:18" x14ac:dyDescent="0.3">
      <c r="A3710" s="15" t="str">
        <f>VLOOKUP(C3710,销售员!A:D,3,0)</f>
        <v>晋蒙宁</v>
      </c>
      <c r="B3710" s="15">
        <v>823201</v>
      </c>
      <c r="C3710" s="16" t="s">
        <v>362</v>
      </c>
      <c r="D3710" s="17" t="s">
        <v>3835</v>
      </c>
      <c r="E3710" s="17" t="s">
        <v>4168</v>
      </c>
      <c r="F3710" s="16" t="s">
        <v>3836</v>
      </c>
      <c r="G3710" s="16" t="s">
        <v>3837</v>
      </c>
      <c r="H3710" s="16" t="s">
        <v>4309</v>
      </c>
      <c r="I3710" s="16" t="s">
        <v>4159</v>
      </c>
      <c r="J3710" s="40">
        <v>0.13</v>
      </c>
      <c r="K3710" s="16">
        <v>0</v>
      </c>
      <c r="M3710" s="15" t="s">
        <v>127</v>
      </c>
      <c r="N3710" s="19">
        <v>45713.739236111098</v>
      </c>
      <c r="P3710" s="20" t="s">
        <v>4261</v>
      </c>
      <c r="Q3710" s="20" t="s">
        <v>4266</v>
      </c>
      <c r="R3710" s="20" t="s">
        <v>4301</v>
      </c>
    </row>
    <row r="3711" spans="1:18" x14ac:dyDescent="0.3">
      <c r="A3711" s="15" t="str">
        <f>VLOOKUP(C3711,销售员!A:D,3,0)</f>
        <v>晋蒙宁</v>
      </c>
      <c r="B3711" s="15">
        <v>823201</v>
      </c>
      <c r="C3711" s="16" t="s">
        <v>362</v>
      </c>
      <c r="D3711" s="17" t="s">
        <v>3835</v>
      </c>
      <c r="E3711" s="17" t="s">
        <v>4168</v>
      </c>
      <c r="F3711" s="16" t="s">
        <v>3836</v>
      </c>
      <c r="G3711" s="16" t="s">
        <v>3837</v>
      </c>
      <c r="H3711" s="16" t="s">
        <v>4309</v>
      </c>
      <c r="I3711" s="16" t="s">
        <v>4161</v>
      </c>
      <c r="J3711" s="40">
        <v>0.13</v>
      </c>
      <c r="K3711" s="16">
        <v>18018.93</v>
      </c>
      <c r="M3711" s="15" t="s">
        <v>127</v>
      </c>
      <c r="N3711" s="19">
        <v>45713.739236111098</v>
      </c>
      <c r="P3711" s="20" t="s">
        <v>4261</v>
      </c>
      <c r="Q3711" s="20" t="s">
        <v>4266</v>
      </c>
      <c r="R3711" s="20" t="s">
        <v>4301</v>
      </c>
    </row>
    <row r="3712" spans="1:18" x14ac:dyDescent="0.3">
      <c r="A3712" s="15" t="str">
        <f>VLOOKUP(C3712,销售员!A:D,3,0)</f>
        <v>晋蒙宁</v>
      </c>
      <c r="B3712" s="15">
        <v>823201</v>
      </c>
      <c r="C3712" s="16" t="s">
        <v>362</v>
      </c>
      <c r="D3712" s="17" t="s">
        <v>3835</v>
      </c>
      <c r="E3712" s="17" t="s">
        <v>4168</v>
      </c>
      <c r="F3712" s="16" t="s">
        <v>3836</v>
      </c>
      <c r="G3712" s="16" t="s">
        <v>3837</v>
      </c>
      <c r="H3712" s="16" t="s">
        <v>4309</v>
      </c>
      <c r="I3712" s="16" t="s">
        <v>4160</v>
      </c>
      <c r="J3712" s="40">
        <v>0.13</v>
      </c>
      <c r="K3712" s="16">
        <v>20520.96</v>
      </c>
      <c r="M3712" s="15" t="s">
        <v>127</v>
      </c>
      <c r="N3712" s="19">
        <v>45713.739236111098</v>
      </c>
      <c r="P3712" s="20" t="s">
        <v>4261</v>
      </c>
      <c r="Q3712" s="20" t="s">
        <v>4266</v>
      </c>
      <c r="R3712" s="20" t="s">
        <v>4301</v>
      </c>
    </row>
    <row r="3713" spans="1:18" x14ac:dyDescent="0.3">
      <c r="A3713" s="15" t="str">
        <f>VLOOKUP(C3713,销售员!A:D,3,0)</f>
        <v>晋蒙宁</v>
      </c>
      <c r="B3713" s="15">
        <v>823201</v>
      </c>
      <c r="C3713" s="16" t="s">
        <v>362</v>
      </c>
      <c r="D3713" s="17" t="s">
        <v>3835</v>
      </c>
      <c r="E3713" s="17" t="s">
        <v>4168</v>
      </c>
      <c r="F3713" s="16" t="s">
        <v>3836</v>
      </c>
      <c r="G3713" s="16" t="s">
        <v>3837</v>
      </c>
      <c r="H3713" s="16" t="s">
        <v>4310</v>
      </c>
      <c r="I3713" s="16" t="s">
        <v>4158</v>
      </c>
      <c r="J3713" s="40">
        <v>0.13</v>
      </c>
      <c r="K3713" s="16">
        <v>6073410.4500000002</v>
      </c>
      <c r="L3713" s="18">
        <v>6356605.71</v>
      </c>
      <c r="M3713" s="15" t="s">
        <v>127</v>
      </c>
      <c r="N3713" s="19">
        <v>45713.739236111098</v>
      </c>
      <c r="P3713" s="20" t="s">
        <v>4261</v>
      </c>
      <c r="Q3713" s="20" t="s">
        <v>4266</v>
      </c>
      <c r="R3713" s="20" t="s">
        <v>4301</v>
      </c>
    </row>
    <row r="3714" spans="1:18" x14ac:dyDescent="0.3">
      <c r="A3714" s="15" t="str">
        <f>VLOOKUP(C3714,销售员!A:D,3,0)</f>
        <v>晋蒙宁</v>
      </c>
      <c r="B3714" s="15">
        <v>823201</v>
      </c>
      <c r="C3714" s="16" t="s">
        <v>362</v>
      </c>
      <c r="D3714" s="17" t="s">
        <v>3835</v>
      </c>
      <c r="E3714" s="17" t="s">
        <v>4168</v>
      </c>
      <c r="F3714" s="16" t="s">
        <v>3836</v>
      </c>
      <c r="G3714" s="16" t="s">
        <v>3837</v>
      </c>
      <c r="H3714" s="16" t="s">
        <v>4310</v>
      </c>
      <c r="I3714" s="16" t="s">
        <v>4159</v>
      </c>
      <c r="J3714" s="40">
        <v>0.13</v>
      </c>
      <c r="K3714" s="16">
        <v>0</v>
      </c>
      <c r="M3714" s="15" t="s">
        <v>127</v>
      </c>
      <c r="N3714" s="19">
        <v>45713.739236111098</v>
      </c>
      <c r="P3714" s="20" t="s">
        <v>4261</v>
      </c>
      <c r="Q3714" s="20" t="s">
        <v>4266</v>
      </c>
      <c r="R3714" s="20" t="s">
        <v>4301</v>
      </c>
    </row>
    <row r="3715" spans="1:18" x14ac:dyDescent="0.3">
      <c r="A3715" s="15" t="str">
        <f>VLOOKUP(C3715,销售员!A:D,3,0)</f>
        <v>晋蒙宁</v>
      </c>
      <c r="B3715" s="15">
        <v>823201</v>
      </c>
      <c r="C3715" s="16" t="s">
        <v>362</v>
      </c>
      <c r="D3715" s="17" t="s">
        <v>3835</v>
      </c>
      <c r="E3715" s="17" t="s">
        <v>4168</v>
      </c>
      <c r="F3715" s="16" t="s">
        <v>3836</v>
      </c>
      <c r="G3715" s="16" t="s">
        <v>3837</v>
      </c>
      <c r="H3715" s="16" t="s">
        <v>4310</v>
      </c>
      <c r="I3715" s="16" t="s">
        <v>4161</v>
      </c>
      <c r="J3715" s="40">
        <v>0.13</v>
      </c>
      <c r="K3715" s="16">
        <v>0</v>
      </c>
      <c r="M3715" s="15" t="s">
        <v>127</v>
      </c>
      <c r="N3715" s="19">
        <v>45713.739236111098</v>
      </c>
      <c r="P3715" s="20" t="s">
        <v>4261</v>
      </c>
      <c r="Q3715" s="20" t="s">
        <v>4266</v>
      </c>
      <c r="R3715" s="20" t="s">
        <v>4301</v>
      </c>
    </row>
    <row r="3716" spans="1:18" x14ac:dyDescent="0.3">
      <c r="A3716" s="15" t="str">
        <f>VLOOKUP(C3716,销售员!A:D,3,0)</f>
        <v>晋蒙宁</v>
      </c>
      <c r="B3716" s="15">
        <v>823201</v>
      </c>
      <c r="C3716" s="16" t="s">
        <v>362</v>
      </c>
      <c r="D3716" s="17" t="s">
        <v>3835</v>
      </c>
      <c r="E3716" s="17" t="s">
        <v>4168</v>
      </c>
      <c r="F3716" s="16" t="s">
        <v>3836</v>
      </c>
      <c r="G3716" s="16" t="s">
        <v>3837</v>
      </c>
      <c r="H3716" s="16" t="s">
        <v>4310</v>
      </c>
      <c r="I3716" s="16" t="s">
        <v>4160</v>
      </c>
      <c r="J3716" s="40">
        <v>0.13</v>
      </c>
      <c r="K3716" s="16">
        <v>92499.1</v>
      </c>
      <c r="M3716" s="15" t="s">
        <v>127</v>
      </c>
      <c r="N3716" s="19">
        <v>45713.739236111098</v>
      </c>
      <c r="P3716" s="20" t="s">
        <v>4261</v>
      </c>
      <c r="Q3716" s="20" t="s">
        <v>4266</v>
      </c>
      <c r="R3716" s="20" t="s">
        <v>4301</v>
      </c>
    </row>
    <row r="3717" spans="1:18" x14ac:dyDescent="0.3">
      <c r="A3717" s="15" t="str">
        <f>VLOOKUP(C3717,销售员!A:D,3,0)</f>
        <v>京津冀</v>
      </c>
      <c r="B3717" s="15">
        <v>823248</v>
      </c>
      <c r="C3717" s="16" t="s">
        <v>776</v>
      </c>
      <c r="D3717" s="17" t="s">
        <v>3842</v>
      </c>
      <c r="E3717" s="17" t="s">
        <v>4165</v>
      </c>
      <c r="F3717" s="16" t="s">
        <v>778</v>
      </c>
      <c r="G3717" s="16" t="s">
        <v>3308</v>
      </c>
      <c r="H3717" s="16" t="s">
        <v>3309</v>
      </c>
      <c r="I3717" s="16" t="s">
        <v>4158</v>
      </c>
      <c r="J3717" s="40">
        <v>0.13</v>
      </c>
      <c r="K3717" s="16">
        <v>935.8</v>
      </c>
      <c r="L3717" s="18">
        <v>1008</v>
      </c>
      <c r="M3717" s="15" t="s">
        <v>127</v>
      </c>
      <c r="N3717" s="19">
        <v>45713.7410648148</v>
      </c>
      <c r="P3717" s="20" t="s">
        <v>4261</v>
      </c>
      <c r="Q3717" s="20" t="s">
        <v>4243</v>
      </c>
      <c r="R3717" s="20" t="s">
        <v>4274</v>
      </c>
    </row>
    <row r="3718" spans="1:18" x14ac:dyDescent="0.3">
      <c r="A3718" s="15" t="str">
        <f>VLOOKUP(C3718,销售员!A:D,3,0)</f>
        <v>京津冀</v>
      </c>
      <c r="B3718" s="15">
        <v>823248</v>
      </c>
      <c r="C3718" s="16" t="s">
        <v>776</v>
      </c>
      <c r="D3718" s="17" t="s">
        <v>3842</v>
      </c>
      <c r="E3718" s="17" t="s">
        <v>4165</v>
      </c>
      <c r="F3718" s="16" t="s">
        <v>778</v>
      </c>
      <c r="G3718" s="16" t="s">
        <v>3308</v>
      </c>
      <c r="H3718" s="16" t="s">
        <v>3309</v>
      </c>
      <c r="I3718" s="16" t="s">
        <v>4159</v>
      </c>
      <c r="J3718" s="40">
        <v>0.13</v>
      </c>
      <c r="K3718" s="16">
        <v>0</v>
      </c>
      <c r="M3718" s="15" t="s">
        <v>127</v>
      </c>
      <c r="N3718" s="19">
        <v>45713.7410648148</v>
      </c>
      <c r="P3718" s="20" t="s">
        <v>4261</v>
      </c>
      <c r="Q3718" s="20" t="s">
        <v>4243</v>
      </c>
      <c r="R3718" s="20" t="s">
        <v>4274</v>
      </c>
    </row>
    <row r="3719" spans="1:18" x14ac:dyDescent="0.3">
      <c r="A3719" s="15" t="str">
        <f>VLOOKUP(C3719,销售员!A:D,3,0)</f>
        <v>京津冀</v>
      </c>
      <c r="B3719" s="15">
        <v>823248</v>
      </c>
      <c r="C3719" s="16" t="s">
        <v>776</v>
      </c>
      <c r="D3719" s="17" t="s">
        <v>3842</v>
      </c>
      <c r="E3719" s="17" t="s">
        <v>4165</v>
      </c>
      <c r="F3719" s="16" t="s">
        <v>778</v>
      </c>
      <c r="G3719" s="16" t="s">
        <v>3308</v>
      </c>
      <c r="H3719" s="16" t="s">
        <v>3309</v>
      </c>
      <c r="I3719" s="16" t="s">
        <v>4161</v>
      </c>
      <c r="J3719" s="40">
        <v>0.13</v>
      </c>
      <c r="K3719" s="16">
        <v>12.5</v>
      </c>
      <c r="M3719" s="15" t="s">
        <v>127</v>
      </c>
      <c r="N3719" s="19">
        <v>45713.7410648148</v>
      </c>
      <c r="P3719" s="20" t="s">
        <v>4261</v>
      </c>
      <c r="Q3719" s="20" t="s">
        <v>4243</v>
      </c>
      <c r="R3719" s="20" t="s">
        <v>4274</v>
      </c>
    </row>
    <row r="3720" spans="1:18" x14ac:dyDescent="0.3">
      <c r="A3720" s="15" t="str">
        <f>VLOOKUP(C3720,销售员!A:D,3,0)</f>
        <v>京津冀</v>
      </c>
      <c r="B3720" s="15">
        <v>823248</v>
      </c>
      <c r="C3720" s="16" t="s">
        <v>776</v>
      </c>
      <c r="D3720" s="17" t="s">
        <v>3842</v>
      </c>
      <c r="E3720" s="17" t="s">
        <v>4165</v>
      </c>
      <c r="F3720" s="16" t="s">
        <v>778</v>
      </c>
      <c r="G3720" s="16" t="s">
        <v>3308</v>
      </c>
      <c r="H3720" s="16" t="s">
        <v>3309</v>
      </c>
      <c r="I3720" s="16" t="s">
        <v>4160</v>
      </c>
      <c r="J3720" s="40">
        <v>0.13</v>
      </c>
      <c r="K3720" s="16">
        <v>14.3</v>
      </c>
      <c r="M3720" s="15" t="s">
        <v>127</v>
      </c>
      <c r="N3720" s="19">
        <v>45713.7410648148</v>
      </c>
      <c r="P3720" s="20" t="s">
        <v>4261</v>
      </c>
      <c r="Q3720" s="20" t="s">
        <v>4243</v>
      </c>
      <c r="R3720" s="20" t="s">
        <v>4274</v>
      </c>
    </row>
    <row r="3721" spans="1:18" x14ac:dyDescent="0.3">
      <c r="A3721" s="15" t="str">
        <f>VLOOKUP(C3721,销售员!A:D,3,0)</f>
        <v>京津冀</v>
      </c>
      <c r="B3721" s="15">
        <v>823242</v>
      </c>
      <c r="C3721" s="16" t="s">
        <v>323</v>
      </c>
      <c r="D3721" s="17" t="s">
        <v>3541</v>
      </c>
      <c r="E3721" s="17" t="s">
        <v>4165</v>
      </c>
      <c r="F3721" s="16" t="s">
        <v>3542</v>
      </c>
      <c r="G3721" s="16" t="s">
        <v>3543</v>
      </c>
      <c r="H3721" s="16" t="s">
        <v>3544</v>
      </c>
      <c r="I3721" s="16" t="s">
        <v>4158</v>
      </c>
      <c r="J3721" s="40">
        <v>0.13</v>
      </c>
      <c r="K3721" s="16">
        <v>1577460.92</v>
      </c>
      <c r="L3721" s="18">
        <v>1774848.56</v>
      </c>
      <c r="M3721" s="15" t="s">
        <v>127</v>
      </c>
      <c r="N3721" s="19">
        <v>45713.742465277799</v>
      </c>
      <c r="P3721" s="20" t="s">
        <v>4261</v>
      </c>
      <c r="Q3721" s="20" t="s">
        <v>4243</v>
      </c>
      <c r="R3721" s="20" t="s">
        <v>4274</v>
      </c>
    </row>
    <row r="3722" spans="1:18" x14ac:dyDescent="0.3">
      <c r="A3722" s="15" t="str">
        <f>VLOOKUP(C3722,销售员!A:D,3,0)</f>
        <v>京津冀</v>
      </c>
      <c r="B3722" s="15">
        <v>823242</v>
      </c>
      <c r="C3722" s="16" t="s">
        <v>323</v>
      </c>
      <c r="D3722" s="17" t="s">
        <v>3541</v>
      </c>
      <c r="E3722" s="17" t="s">
        <v>4165</v>
      </c>
      <c r="F3722" s="16" t="s">
        <v>3542</v>
      </c>
      <c r="G3722" s="16" t="s">
        <v>3543</v>
      </c>
      <c r="H3722" s="16" t="s">
        <v>3544</v>
      </c>
      <c r="I3722" s="16" t="s">
        <v>4159</v>
      </c>
      <c r="J3722" s="40">
        <v>0.13</v>
      </c>
      <c r="K3722" s="16">
        <v>80047.92</v>
      </c>
      <c r="M3722" s="15" t="s">
        <v>127</v>
      </c>
      <c r="N3722" s="19">
        <v>45713.742465277799</v>
      </c>
      <c r="P3722" s="20" t="s">
        <v>4261</v>
      </c>
      <c r="Q3722" s="20" t="s">
        <v>4243</v>
      </c>
      <c r="R3722" s="20" t="s">
        <v>4274</v>
      </c>
    </row>
    <row r="3723" spans="1:18" x14ac:dyDescent="0.3">
      <c r="A3723" s="15" t="str">
        <f>VLOOKUP(C3723,销售员!A:D,3,0)</f>
        <v>京津冀</v>
      </c>
      <c r="B3723" s="15">
        <v>823242</v>
      </c>
      <c r="C3723" s="16" t="s">
        <v>323</v>
      </c>
      <c r="D3723" s="17" t="s">
        <v>3541</v>
      </c>
      <c r="E3723" s="17" t="s">
        <v>4165</v>
      </c>
      <c r="F3723" s="16" t="s">
        <v>3542</v>
      </c>
      <c r="G3723" s="16" t="s">
        <v>3543</v>
      </c>
      <c r="H3723" s="16" t="s">
        <v>3544</v>
      </c>
      <c r="I3723" s="16" t="s">
        <v>4161</v>
      </c>
      <c r="J3723" s="40">
        <v>0.13</v>
      </c>
      <c r="K3723" s="16">
        <v>12229.36</v>
      </c>
      <c r="M3723" s="15" t="s">
        <v>127</v>
      </c>
      <c r="N3723" s="19">
        <v>45713.742465277799</v>
      </c>
      <c r="P3723" s="20" t="s">
        <v>4261</v>
      </c>
      <c r="Q3723" s="20" t="s">
        <v>4243</v>
      </c>
      <c r="R3723" s="20" t="s">
        <v>4274</v>
      </c>
    </row>
    <row r="3724" spans="1:18" x14ac:dyDescent="0.3">
      <c r="A3724" s="15" t="str">
        <f>VLOOKUP(C3724,销售员!A:D,3,0)</f>
        <v>京津冀</v>
      </c>
      <c r="B3724" s="15">
        <v>823242</v>
      </c>
      <c r="C3724" s="16" t="s">
        <v>323</v>
      </c>
      <c r="D3724" s="17" t="s">
        <v>3541</v>
      </c>
      <c r="E3724" s="17" t="s">
        <v>4165</v>
      </c>
      <c r="F3724" s="16" t="s">
        <v>3542</v>
      </c>
      <c r="G3724" s="16" t="s">
        <v>3543</v>
      </c>
      <c r="H3724" s="16" t="s">
        <v>3544</v>
      </c>
      <c r="I3724" s="16" t="s">
        <v>4160</v>
      </c>
      <c r="J3724" s="40">
        <v>0.13</v>
      </c>
      <c r="K3724" s="16">
        <v>25241.84</v>
      </c>
      <c r="M3724" s="15" t="s">
        <v>127</v>
      </c>
      <c r="N3724" s="19">
        <v>45713.742465277799</v>
      </c>
      <c r="P3724" s="20" t="s">
        <v>4261</v>
      </c>
      <c r="Q3724" s="20" t="s">
        <v>4243</v>
      </c>
      <c r="R3724" s="20" t="s">
        <v>4274</v>
      </c>
    </row>
    <row r="3725" spans="1:18" x14ac:dyDescent="0.3">
      <c r="A3725" s="15" t="str">
        <f>VLOOKUP(C3725,销售员!A:D,3,0)</f>
        <v>鄂赣</v>
      </c>
      <c r="B3725" s="15">
        <v>823183</v>
      </c>
      <c r="C3725" s="16" t="s">
        <v>670</v>
      </c>
      <c r="D3725" s="17" t="s">
        <v>3635</v>
      </c>
      <c r="E3725" s="17" t="s">
        <v>4165</v>
      </c>
      <c r="F3725" s="16" t="s">
        <v>1390</v>
      </c>
      <c r="G3725" s="16" t="s">
        <v>3636</v>
      </c>
      <c r="H3725" s="16" t="s">
        <v>3637</v>
      </c>
      <c r="I3725" s="16" t="s">
        <v>4166</v>
      </c>
      <c r="J3725" s="40">
        <v>0.13</v>
      </c>
      <c r="K3725" s="16">
        <v>107167.15</v>
      </c>
      <c r="L3725" s="18">
        <v>116997.51</v>
      </c>
      <c r="M3725" s="15" t="s">
        <v>1262</v>
      </c>
      <c r="N3725" s="19">
        <v>45713.746296296304</v>
      </c>
      <c r="P3725" s="20" t="s">
        <v>4256</v>
      </c>
      <c r="Q3725" s="20" t="s">
        <v>4246</v>
      </c>
      <c r="R3725" s="20" t="s">
        <v>4265</v>
      </c>
    </row>
    <row r="3726" spans="1:18" x14ac:dyDescent="0.3">
      <c r="A3726" s="15" t="str">
        <f>VLOOKUP(C3726,销售员!A:D,3,0)</f>
        <v>鄂赣</v>
      </c>
      <c r="B3726" s="15">
        <v>823183</v>
      </c>
      <c r="C3726" s="16" t="s">
        <v>670</v>
      </c>
      <c r="D3726" s="17" t="s">
        <v>3635</v>
      </c>
      <c r="E3726" s="17" t="s">
        <v>4165</v>
      </c>
      <c r="F3726" s="16" t="s">
        <v>1390</v>
      </c>
      <c r="G3726" s="16" t="s">
        <v>3636</v>
      </c>
      <c r="H3726" s="16" t="s">
        <v>3637</v>
      </c>
      <c r="I3726" s="16" t="s">
        <v>4167</v>
      </c>
      <c r="J3726" s="40">
        <v>0.13</v>
      </c>
      <c r="K3726" s="16">
        <v>1793.08</v>
      </c>
      <c r="M3726" s="15" t="s">
        <v>1262</v>
      </c>
      <c r="N3726" s="19">
        <v>45713.746296296304</v>
      </c>
      <c r="P3726" s="20" t="s">
        <v>4256</v>
      </c>
      <c r="Q3726" s="20" t="s">
        <v>4246</v>
      </c>
      <c r="R3726" s="20" t="s">
        <v>4265</v>
      </c>
    </row>
    <row r="3727" spans="1:18" x14ac:dyDescent="0.3">
      <c r="A3727" s="15" t="str">
        <f>VLOOKUP(C3727,销售员!A:D,3,0)</f>
        <v>鄂赣</v>
      </c>
      <c r="B3727" s="15">
        <v>823183</v>
      </c>
      <c r="C3727" s="16" t="s">
        <v>670</v>
      </c>
      <c r="D3727" s="17" t="s">
        <v>3635</v>
      </c>
      <c r="E3727" s="17" t="s">
        <v>4165</v>
      </c>
      <c r="F3727" s="16" t="s">
        <v>1390</v>
      </c>
      <c r="G3727" s="16" t="s">
        <v>3636</v>
      </c>
      <c r="H3727" s="16" t="s">
        <v>3637</v>
      </c>
      <c r="I3727" s="16" t="s">
        <v>4161</v>
      </c>
      <c r="J3727" s="40">
        <v>0.13</v>
      </c>
      <c r="K3727" s="16">
        <v>1393.1729499999999</v>
      </c>
      <c r="M3727" s="15" t="s">
        <v>1262</v>
      </c>
      <c r="N3727" s="19">
        <v>45713.746296296304</v>
      </c>
      <c r="P3727" s="20" t="s">
        <v>4256</v>
      </c>
      <c r="Q3727" s="20" t="s">
        <v>4246</v>
      </c>
      <c r="R3727" s="20" t="s">
        <v>4265</v>
      </c>
    </row>
    <row r="3728" spans="1:18" x14ac:dyDescent="0.3">
      <c r="A3728" s="15" t="str">
        <f>VLOOKUP(C3728,销售员!A:D,3,0)</f>
        <v>鄂赣</v>
      </c>
      <c r="B3728" s="15">
        <v>823183</v>
      </c>
      <c r="C3728" s="16" t="s">
        <v>670</v>
      </c>
      <c r="D3728" s="17" t="s">
        <v>3635</v>
      </c>
      <c r="E3728" s="17" t="s">
        <v>4165</v>
      </c>
      <c r="F3728" s="16" t="s">
        <v>1390</v>
      </c>
      <c r="G3728" s="16" t="s">
        <v>3636</v>
      </c>
      <c r="H3728" s="16" t="s">
        <v>3637</v>
      </c>
      <c r="I3728" s="16" t="s">
        <v>4160</v>
      </c>
      <c r="J3728" s="40">
        <v>0.13</v>
      </c>
      <c r="K3728" s="16">
        <v>1634.40345</v>
      </c>
      <c r="M3728" s="15" t="s">
        <v>1262</v>
      </c>
      <c r="N3728" s="19">
        <v>45713.746296296304</v>
      </c>
      <c r="P3728" s="20" t="s">
        <v>4256</v>
      </c>
      <c r="Q3728" s="20" t="s">
        <v>4246</v>
      </c>
      <c r="R3728" s="20" t="s">
        <v>4265</v>
      </c>
    </row>
    <row r="3729" spans="1:18" x14ac:dyDescent="0.3">
      <c r="A3729" s="15" t="str">
        <f>VLOOKUP(C3729,销售员!A:D,3,0)</f>
        <v>京津冀</v>
      </c>
      <c r="B3729" s="15">
        <v>823254</v>
      </c>
      <c r="C3729" s="16" t="s">
        <v>323</v>
      </c>
      <c r="D3729" s="17" t="s">
        <v>3847</v>
      </c>
      <c r="E3729" s="17" t="s">
        <v>4165</v>
      </c>
      <c r="F3729" s="16" t="s">
        <v>554</v>
      </c>
      <c r="G3729" s="16" t="s">
        <v>3848</v>
      </c>
      <c r="H3729" s="16" t="s">
        <v>3849</v>
      </c>
      <c r="I3729" s="16" t="s">
        <v>4158</v>
      </c>
      <c r="J3729" s="40">
        <v>0.13</v>
      </c>
      <c r="K3729" s="16">
        <v>39968.67</v>
      </c>
      <c r="L3729" s="18">
        <v>54371.11</v>
      </c>
      <c r="M3729" s="15" t="s">
        <v>127</v>
      </c>
      <c r="N3729" s="19">
        <v>45714.408842592602</v>
      </c>
      <c r="P3729" s="20" t="s">
        <v>4261</v>
      </c>
      <c r="Q3729" s="20" t="s">
        <v>4243</v>
      </c>
      <c r="R3729" s="20" t="s">
        <v>4274</v>
      </c>
    </row>
    <row r="3730" spans="1:18" x14ac:dyDescent="0.3">
      <c r="A3730" s="15" t="str">
        <f>VLOOKUP(C3730,销售员!A:D,3,0)</f>
        <v>京津冀</v>
      </c>
      <c r="B3730" s="15">
        <v>823254</v>
      </c>
      <c r="C3730" s="16" t="s">
        <v>323</v>
      </c>
      <c r="D3730" s="17" t="s">
        <v>3847</v>
      </c>
      <c r="E3730" s="17" t="s">
        <v>4165</v>
      </c>
      <c r="F3730" s="16" t="s">
        <v>554</v>
      </c>
      <c r="G3730" s="16" t="s">
        <v>3848</v>
      </c>
      <c r="H3730" s="16" t="s">
        <v>3849</v>
      </c>
      <c r="I3730" s="16" t="s">
        <v>4159</v>
      </c>
      <c r="J3730" s="40">
        <v>0.13</v>
      </c>
      <c r="K3730" s="16">
        <v>10650.43</v>
      </c>
      <c r="M3730" s="15" t="s">
        <v>127</v>
      </c>
      <c r="N3730" s="19">
        <v>45714.408842592602</v>
      </c>
      <c r="P3730" s="20" t="s">
        <v>4261</v>
      </c>
      <c r="Q3730" s="20" t="s">
        <v>4243</v>
      </c>
      <c r="R3730" s="20" t="s">
        <v>4274</v>
      </c>
    </row>
    <row r="3731" spans="1:18" x14ac:dyDescent="0.3">
      <c r="A3731" s="15" t="str">
        <f>VLOOKUP(C3731,销售员!A:D,3,0)</f>
        <v>京津冀</v>
      </c>
      <c r="B3731" s="15">
        <v>823254</v>
      </c>
      <c r="C3731" s="16" t="s">
        <v>323</v>
      </c>
      <c r="D3731" s="17" t="s">
        <v>3847</v>
      </c>
      <c r="E3731" s="17" t="s">
        <v>4165</v>
      </c>
      <c r="F3731" s="16" t="s">
        <v>554</v>
      </c>
      <c r="G3731" s="16" t="s">
        <v>3848</v>
      </c>
      <c r="H3731" s="16" t="s">
        <v>3849</v>
      </c>
      <c r="I3731" s="16" t="s">
        <v>4161</v>
      </c>
      <c r="J3731" s="40">
        <v>0.13</v>
      </c>
      <c r="K3731" s="16">
        <v>534.45000000000005</v>
      </c>
      <c r="M3731" s="15" t="s">
        <v>127</v>
      </c>
      <c r="N3731" s="19">
        <v>45714.408842592602</v>
      </c>
      <c r="P3731" s="20" t="s">
        <v>4261</v>
      </c>
      <c r="Q3731" s="20" t="s">
        <v>4243</v>
      </c>
      <c r="R3731" s="20" t="s">
        <v>4274</v>
      </c>
    </row>
    <row r="3732" spans="1:18" x14ac:dyDescent="0.3">
      <c r="A3732" s="15" t="str">
        <f>VLOOKUP(C3732,销售员!A:D,3,0)</f>
        <v>京津冀</v>
      </c>
      <c r="B3732" s="15">
        <v>823254</v>
      </c>
      <c r="C3732" s="16" t="s">
        <v>323</v>
      </c>
      <c r="D3732" s="17" t="s">
        <v>3847</v>
      </c>
      <c r="E3732" s="17" t="s">
        <v>4165</v>
      </c>
      <c r="F3732" s="16" t="s">
        <v>554</v>
      </c>
      <c r="G3732" s="16" t="s">
        <v>3848</v>
      </c>
      <c r="H3732" s="16" t="s">
        <v>3849</v>
      </c>
      <c r="I3732" s="16" t="s">
        <v>4160</v>
      </c>
      <c r="J3732" s="40">
        <v>0.13</v>
      </c>
      <c r="K3732" s="16">
        <v>770.86</v>
      </c>
      <c r="M3732" s="15" t="s">
        <v>127</v>
      </c>
      <c r="N3732" s="19">
        <v>45714.408842592602</v>
      </c>
      <c r="P3732" s="20" t="s">
        <v>4261</v>
      </c>
      <c r="Q3732" s="20" t="s">
        <v>4243</v>
      </c>
      <c r="R3732" s="20" t="s">
        <v>4274</v>
      </c>
    </row>
    <row r="3733" spans="1:18" x14ac:dyDescent="0.3">
      <c r="A3733" s="15" t="str">
        <f>VLOOKUP(C3733,销售员!A:D,3,0)</f>
        <v>京津冀</v>
      </c>
      <c r="B3733" s="15">
        <v>823281</v>
      </c>
      <c r="C3733" s="16" t="s">
        <v>776</v>
      </c>
      <c r="D3733" s="17" t="s">
        <v>3850</v>
      </c>
      <c r="E3733" s="17" t="s">
        <v>4165</v>
      </c>
      <c r="F3733" s="16" t="s">
        <v>3785</v>
      </c>
      <c r="G3733" s="16" t="s">
        <v>3786</v>
      </c>
      <c r="H3733" s="16" t="s">
        <v>3787</v>
      </c>
      <c r="I3733" s="16" t="s">
        <v>4158</v>
      </c>
      <c r="J3733" s="40">
        <v>0.13</v>
      </c>
      <c r="K3733" s="16">
        <v>1416556.14</v>
      </c>
      <c r="L3733" s="18">
        <v>1697579.06</v>
      </c>
      <c r="M3733" s="15" t="s">
        <v>127</v>
      </c>
      <c r="N3733" s="19">
        <v>45714.413634259297</v>
      </c>
      <c r="P3733" s="20" t="s">
        <v>4261</v>
      </c>
      <c r="Q3733" s="20" t="s">
        <v>4243</v>
      </c>
      <c r="R3733" s="20" t="s">
        <v>4274</v>
      </c>
    </row>
    <row r="3734" spans="1:18" x14ac:dyDescent="0.3">
      <c r="A3734" s="15" t="str">
        <f>VLOOKUP(C3734,销售员!A:D,3,0)</f>
        <v>京津冀</v>
      </c>
      <c r="B3734" s="15">
        <v>823281</v>
      </c>
      <c r="C3734" s="16" t="s">
        <v>776</v>
      </c>
      <c r="D3734" s="17" t="s">
        <v>3850</v>
      </c>
      <c r="E3734" s="17" t="s">
        <v>4165</v>
      </c>
      <c r="F3734" s="16" t="s">
        <v>3785</v>
      </c>
      <c r="G3734" s="16" t="s">
        <v>3786</v>
      </c>
      <c r="H3734" s="16" t="s">
        <v>3787</v>
      </c>
      <c r="I3734" s="16" t="s">
        <v>4159</v>
      </c>
      <c r="J3734" s="40">
        <v>0.13</v>
      </c>
      <c r="K3734" s="16">
        <v>162366.16</v>
      </c>
      <c r="M3734" s="15" t="s">
        <v>127</v>
      </c>
      <c r="N3734" s="19">
        <v>45714.413634259297</v>
      </c>
      <c r="P3734" s="20" t="s">
        <v>4261</v>
      </c>
      <c r="Q3734" s="20" t="s">
        <v>4243</v>
      </c>
      <c r="R3734" s="20" t="s">
        <v>4274</v>
      </c>
    </row>
    <row r="3735" spans="1:18" x14ac:dyDescent="0.3">
      <c r="A3735" s="15" t="str">
        <f>VLOOKUP(C3735,销售员!A:D,3,0)</f>
        <v>京津冀</v>
      </c>
      <c r="B3735" s="15">
        <v>823281</v>
      </c>
      <c r="C3735" s="16" t="s">
        <v>776</v>
      </c>
      <c r="D3735" s="17" t="s">
        <v>3850</v>
      </c>
      <c r="E3735" s="17" t="s">
        <v>4165</v>
      </c>
      <c r="F3735" s="16" t="s">
        <v>3785</v>
      </c>
      <c r="G3735" s="16" t="s">
        <v>3786</v>
      </c>
      <c r="H3735" s="16" t="s">
        <v>3787</v>
      </c>
      <c r="I3735" s="16" t="s">
        <v>4161</v>
      </c>
      <c r="J3735" s="40">
        <v>0.13</v>
      </c>
      <c r="K3735" s="16">
        <v>18225.61</v>
      </c>
      <c r="M3735" s="15" t="s">
        <v>127</v>
      </c>
      <c r="N3735" s="19">
        <v>45714.413634259297</v>
      </c>
      <c r="P3735" s="20" t="s">
        <v>4261</v>
      </c>
      <c r="Q3735" s="20" t="s">
        <v>4243</v>
      </c>
      <c r="R3735" s="20" t="s">
        <v>4274</v>
      </c>
    </row>
    <row r="3736" spans="1:18" x14ac:dyDescent="0.3">
      <c r="A3736" s="15" t="str">
        <f>VLOOKUP(C3736,销售员!A:D,3,0)</f>
        <v>京津冀</v>
      </c>
      <c r="B3736" s="15">
        <v>823281</v>
      </c>
      <c r="C3736" s="16" t="s">
        <v>776</v>
      </c>
      <c r="D3736" s="17" t="s">
        <v>3850</v>
      </c>
      <c r="E3736" s="17" t="s">
        <v>4165</v>
      </c>
      <c r="F3736" s="16" t="s">
        <v>3785</v>
      </c>
      <c r="G3736" s="16" t="s">
        <v>3786</v>
      </c>
      <c r="H3736" s="16" t="s">
        <v>3787</v>
      </c>
      <c r="I3736" s="16" t="s">
        <v>4160</v>
      </c>
      <c r="J3736" s="40">
        <v>0.13</v>
      </c>
      <c r="K3736" s="16">
        <v>24049.93</v>
      </c>
      <c r="M3736" s="15" t="s">
        <v>127</v>
      </c>
      <c r="N3736" s="19">
        <v>45714.413634259297</v>
      </c>
      <c r="P3736" s="20" t="s">
        <v>4261</v>
      </c>
      <c r="Q3736" s="20" t="s">
        <v>4243</v>
      </c>
      <c r="R3736" s="20" t="s">
        <v>4274</v>
      </c>
    </row>
    <row r="3737" spans="1:18" x14ac:dyDescent="0.3">
      <c r="A3737" s="15" t="str">
        <f>VLOOKUP(C3737,销售员!A:D,3,0)</f>
        <v>京津冀</v>
      </c>
      <c r="B3737" s="15">
        <v>823293</v>
      </c>
      <c r="C3737" s="16" t="s">
        <v>1008</v>
      </c>
      <c r="D3737" s="17" t="s">
        <v>3853</v>
      </c>
      <c r="E3737" s="17" t="s">
        <v>4165</v>
      </c>
      <c r="F3737" s="16" t="s">
        <v>3328</v>
      </c>
      <c r="G3737" s="16" t="s">
        <v>3854</v>
      </c>
      <c r="H3737" s="16" t="s">
        <v>3855</v>
      </c>
      <c r="I3737" s="16" t="s">
        <v>4158</v>
      </c>
      <c r="J3737" s="40">
        <v>0.13</v>
      </c>
      <c r="K3737" s="16">
        <v>3489.9</v>
      </c>
      <c r="L3737" s="18">
        <v>3710</v>
      </c>
      <c r="M3737" s="15" t="s">
        <v>127</v>
      </c>
      <c r="N3737" s="19">
        <v>45714.4217824074</v>
      </c>
      <c r="P3737" s="20" t="s">
        <v>4261</v>
      </c>
      <c r="Q3737" s="20" t="s">
        <v>4243</v>
      </c>
      <c r="R3737" s="20" t="s">
        <v>4289</v>
      </c>
    </row>
    <row r="3738" spans="1:18" x14ac:dyDescent="0.3">
      <c r="A3738" s="15" t="str">
        <f>VLOOKUP(C3738,销售员!A:D,3,0)</f>
        <v>京津冀</v>
      </c>
      <c r="B3738" s="15">
        <v>823293</v>
      </c>
      <c r="C3738" s="16" t="s">
        <v>1008</v>
      </c>
      <c r="D3738" s="17" t="s">
        <v>3853</v>
      </c>
      <c r="E3738" s="17" t="s">
        <v>4165</v>
      </c>
      <c r="F3738" s="16" t="s">
        <v>3328</v>
      </c>
      <c r="G3738" s="16" t="s">
        <v>3854</v>
      </c>
      <c r="H3738" s="16" t="s">
        <v>3855</v>
      </c>
      <c r="I3738" s="16" t="s">
        <v>4159</v>
      </c>
      <c r="J3738" s="40">
        <v>0.13</v>
      </c>
      <c r="K3738" s="16">
        <v>0</v>
      </c>
      <c r="M3738" s="15" t="s">
        <v>127</v>
      </c>
      <c r="N3738" s="19">
        <v>45714.4217824074</v>
      </c>
      <c r="P3738" s="20" t="s">
        <v>4261</v>
      </c>
      <c r="Q3738" s="20" t="s">
        <v>4243</v>
      </c>
      <c r="R3738" s="20" t="s">
        <v>4289</v>
      </c>
    </row>
    <row r="3739" spans="1:18" x14ac:dyDescent="0.3">
      <c r="A3739" s="15" t="str">
        <f>VLOOKUP(C3739,销售员!A:D,3,0)</f>
        <v>京津冀</v>
      </c>
      <c r="B3739" s="15">
        <v>823293</v>
      </c>
      <c r="C3739" s="16" t="s">
        <v>1008</v>
      </c>
      <c r="D3739" s="17" t="s">
        <v>3853</v>
      </c>
      <c r="E3739" s="17" t="s">
        <v>4165</v>
      </c>
      <c r="F3739" s="16" t="s">
        <v>3328</v>
      </c>
      <c r="G3739" s="16" t="s">
        <v>3854</v>
      </c>
      <c r="H3739" s="16" t="s">
        <v>3855</v>
      </c>
      <c r="I3739" s="16" t="s">
        <v>4161</v>
      </c>
      <c r="J3739" s="40">
        <v>0.13</v>
      </c>
      <c r="K3739" s="16">
        <v>0</v>
      </c>
      <c r="M3739" s="15" t="s">
        <v>127</v>
      </c>
      <c r="N3739" s="19">
        <v>45714.4217824074</v>
      </c>
      <c r="P3739" s="20" t="s">
        <v>4261</v>
      </c>
      <c r="Q3739" s="20" t="s">
        <v>4243</v>
      </c>
      <c r="R3739" s="20" t="s">
        <v>4289</v>
      </c>
    </row>
    <row r="3740" spans="1:18" x14ac:dyDescent="0.3">
      <c r="A3740" s="15" t="str">
        <f>VLOOKUP(C3740,销售员!A:D,3,0)</f>
        <v>京津冀</v>
      </c>
      <c r="B3740" s="15">
        <v>823293</v>
      </c>
      <c r="C3740" s="16" t="s">
        <v>1008</v>
      </c>
      <c r="D3740" s="17" t="s">
        <v>3853</v>
      </c>
      <c r="E3740" s="17" t="s">
        <v>4165</v>
      </c>
      <c r="F3740" s="16" t="s">
        <v>3328</v>
      </c>
      <c r="G3740" s="16" t="s">
        <v>3854</v>
      </c>
      <c r="H3740" s="16" t="s">
        <v>3855</v>
      </c>
      <c r="I3740" s="16" t="s">
        <v>4160</v>
      </c>
      <c r="J3740" s="40">
        <v>0.13</v>
      </c>
      <c r="K3740" s="16">
        <v>53.14</v>
      </c>
      <c r="M3740" s="15" t="s">
        <v>127</v>
      </c>
      <c r="N3740" s="19">
        <v>45714.4217824074</v>
      </c>
      <c r="P3740" s="20" t="s">
        <v>4261</v>
      </c>
      <c r="Q3740" s="20" t="s">
        <v>4243</v>
      </c>
      <c r="R3740" s="20" t="s">
        <v>4289</v>
      </c>
    </row>
    <row r="3741" spans="1:18" x14ac:dyDescent="0.3">
      <c r="A3741" s="15" t="str">
        <f>VLOOKUP(C3741,销售员!A:D,3,0)</f>
        <v>沪浙</v>
      </c>
      <c r="B3741" s="15">
        <v>823305</v>
      </c>
      <c r="C3741" s="16" t="s">
        <v>164</v>
      </c>
      <c r="D3741" s="17" t="s">
        <v>3856</v>
      </c>
      <c r="E3741" s="17" t="s">
        <v>4172</v>
      </c>
      <c r="F3741" s="16" t="s">
        <v>3857</v>
      </c>
      <c r="G3741" s="16" t="s">
        <v>3858</v>
      </c>
      <c r="H3741" s="16" t="s">
        <v>3859</v>
      </c>
      <c r="I3741" s="16" t="s">
        <v>4158</v>
      </c>
      <c r="J3741" s="40">
        <v>0.13</v>
      </c>
      <c r="K3741" s="16">
        <v>65290.38</v>
      </c>
      <c r="L3741" s="18">
        <v>69408</v>
      </c>
      <c r="M3741" s="15" t="s">
        <v>1262</v>
      </c>
      <c r="N3741" s="19">
        <v>45714.444733796299</v>
      </c>
      <c r="P3741" s="20" t="s">
        <v>4256</v>
      </c>
      <c r="Q3741" s="20" t="s">
        <v>4259</v>
      </c>
      <c r="R3741" s="20" t="s">
        <v>4273</v>
      </c>
    </row>
    <row r="3742" spans="1:18" x14ac:dyDescent="0.3">
      <c r="A3742" s="15" t="str">
        <f>VLOOKUP(C3742,销售员!A:D,3,0)</f>
        <v>沪浙</v>
      </c>
      <c r="B3742" s="15">
        <v>823305</v>
      </c>
      <c r="C3742" s="16" t="s">
        <v>164</v>
      </c>
      <c r="D3742" s="17" t="s">
        <v>3856</v>
      </c>
      <c r="E3742" s="17" t="s">
        <v>4172</v>
      </c>
      <c r="F3742" s="16" t="s">
        <v>3857</v>
      </c>
      <c r="G3742" s="16" t="s">
        <v>3858</v>
      </c>
      <c r="H3742" s="16" t="s">
        <v>3859</v>
      </c>
      <c r="I3742" s="16" t="s">
        <v>4159</v>
      </c>
      <c r="J3742" s="40">
        <v>0.13</v>
      </c>
      <c r="K3742" s="16">
        <v>0</v>
      </c>
      <c r="M3742" s="15" t="s">
        <v>1262</v>
      </c>
      <c r="N3742" s="19">
        <v>45714.444733796299</v>
      </c>
      <c r="P3742" s="20" t="s">
        <v>4256</v>
      </c>
      <c r="Q3742" s="20" t="s">
        <v>4259</v>
      </c>
      <c r="R3742" s="20" t="s">
        <v>4273</v>
      </c>
    </row>
    <row r="3743" spans="1:18" x14ac:dyDescent="0.3">
      <c r="A3743" s="15" t="str">
        <f>VLOOKUP(C3743,销售员!A:D,3,0)</f>
        <v>沪浙</v>
      </c>
      <c r="B3743" s="15">
        <v>823305</v>
      </c>
      <c r="C3743" s="16" t="s">
        <v>164</v>
      </c>
      <c r="D3743" s="17" t="s">
        <v>3856</v>
      </c>
      <c r="E3743" s="17" t="s">
        <v>4172</v>
      </c>
      <c r="F3743" s="16" t="s">
        <v>3857</v>
      </c>
      <c r="G3743" s="16" t="s">
        <v>3858</v>
      </c>
      <c r="H3743" s="16" t="s">
        <v>3859</v>
      </c>
      <c r="I3743" s="16" t="s">
        <v>4161</v>
      </c>
      <c r="J3743" s="40">
        <v>0.13</v>
      </c>
      <c r="K3743" s="16">
        <v>0</v>
      </c>
      <c r="M3743" s="15" t="s">
        <v>1262</v>
      </c>
      <c r="N3743" s="19">
        <v>45714.444733796299</v>
      </c>
      <c r="P3743" s="20" t="s">
        <v>4256</v>
      </c>
      <c r="Q3743" s="20" t="s">
        <v>4259</v>
      </c>
      <c r="R3743" s="20" t="s">
        <v>4273</v>
      </c>
    </row>
    <row r="3744" spans="1:18" x14ac:dyDescent="0.3">
      <c r="A3744" s="15" t="str">
        <f>VLOOKUP(C3744,销售员!A:D,3,0)</f>
        <v>沪浙</v>
      </c>
      <c r="B3744" s="15">
        <v>823305</v>
      </c>
      <c r="C3744" s="16" t="s">
        <v>164</v>
      </c>
      <c r="D3744" s="17" t="s">
        <v>3856</v>
      </c>
      <c r="E3744" s="17" t="s">
        <v>4172</v>
      </c>
      <c r="F3744" s="16" t="s">
        <v>3857</v>
      </c>
      <c r="G3744" s="16" t="s">
        <v>3858</v>
      </c>
      <c r="H3744" s="16" t="s">
        <v>3859</v>
      </c>
      <c r="I3744" s="16" t="s">
        <v>4160</v>
      </c>
      <c r="J3744" s="40">
        <v>0.13</v>
      </c>
      <c r="K3744" s="16">
        <v>994.26</v>
      </c>
      <c r="M3744" s="15" t="s">
        <v>1262</v>
      </c>
      <c r="N3744" s="19">
        <v>45714.444733796299</v>
      </c>
      <c r="P3744" s="20" t="s">
        <v>4256</v>
      </c>
      <c r="Q3744" s="20" t="s">
        <v>4259</v>
      </c>
      <c r="R3744" s="20" t="s">
        <v>4273</v>
      </c>
    </row>
    <row r="3745" spans="1:18" x14ac:dyDescent="0.3">
      <c r="A3745" s="15" t="str">
        <f>VLOOKUP(C3745,销售员!A:D,3,0)</f>
        <v>鄂赣</v>
      </c>
      <c r="B3745" s="15">
        <v>823315</v>
      </c>
      <c r="C3745" s="16" t="s">
        <v>454</v>
      </c>
      <c r="D3745" s="17" t="s">
        <v>3860</v>
      </c>
      <c r="E3745" s="17" t="s">
        <v>4165</v>
      </c>
      <c r="F3745" s="16" t="s">
        <v>2084</v>
      </c>
      <c r="G3745" s="16" t="s">
        <v>3861</v>
      </c>
      <c r="H3745" s="16" t="s">
        <v>3862</v>
      </c>
      <c r="I3745" s="16" t="s">
        <v>4158</v>
      </c>
      <c r="J3745" s="40">
        <v>0.13</v>
      </c>
      <c r="K3745" s="16">
        <v>354643.12</v>
      </c>
      <c r="L3745" s="18">
        <v>420140.84</v>
      </c>
      <c r="M3745" s="15" t="s">
        <v>1262</v>
      </c>
      <c r="N3745" s="19">
        <v>45714.470289351899</v>
      </c>
      <c r="P3745" s="20" t="s">
        <v>4256</v>
      </c>
      <c r="Q3745" s="20" t="s">
        <v>4246</v>
      </c>
      <c r="R3745" s="20" t="s">
        <v>4295</v>
      </c>
    </row>
    <row r="3746" spans="1:18" x14ac:dyDescent="0.3">
      <c r="A3746" s="15" t="str">
        <f>VLOOKUP(C3746,销售员!A:D,3,0)</f>
        <v>鄂赣</v>
      </c>
      <c r="B3746" s="15">
        <v>823315</v>
      </c>
      <c r="C3746" s="16" t="s">
        <v>454</v>
      </c>
      <c r="D3746" s="17" t="s">
        <v>3860</v>
      </c>
      <c r="E3746" s="17" t="s">
        <v>4165</v>
      </c>
      <c r="F3746" s="16" t="s">
        <v>2084</v>
      </c>
      <c r="G3746" s="16" t="s">
        <v>3861</v>
      </c>
      <c r="H3746" s="16" t="s">
        <v>3862</v>
      </c>
      <c r="I3746" s="16" t="s">
        <v>4159</v>
      </c>
      <c r="J3746" s="40">
        <v>0.13</v>
      </c>
      <c r="K3746" s="16">
        <v>36728.33</v>
      </c>
      <c r="M3746" s="15" t="s">
        <v>1262</v>
      </c>
      <c r="N3746" s="19">
        <v>45714.470289351899</v>
      </c>
      <c r="P3746" s="20" t="s">
        <v>4256</v>
      </c>
      <c r="Q3746" s="20" t="s">
        <v>4246</v>
      </c>
      <c r="R3746" s="20" t="s">
        <v>4295</v>
      </c>
    </row>
    <row r="3747" spans="1:18" x14ac:dyDescent="0.3">
      <c r="A3747" s="15" t="str">
        <f>VLOOKUP(C3747,销售员!A:D,3,0)</f>
        <v>鄂赣</v>
      </c>
      <c r="B3747" s="15">
        <v>823315</v>
      </c>
      <c r="C3747" s="16" t="s">
        <v>454</v>
      </c>
      <c r="D3747" s="17" t="s">
        <v>3860</v>
      </c>
      <c r="E3747" s="17" t="s">
        <v>4165</v>
      </c>
      <c r="F3747" s="16" t="s">
        <v>2084</v>
      </c>
      <c r="G3747" s="16" t="s">
        <v>3861</v>
      </c>
      <c r="H3747" s="16" t="s">
        <v>3862</v>
      </c>
      <c r="I3747" s="16" t="s">
        <v>4161</v>
      </c>
      <c r="J3747" s="40">
        <v>0.13</v>
      </c>
      <c r="K3747" s="16">
        <v>3902.16</v>
      </c>
      <c r="M3747" s="15" t="s">
        <v>1262</v>
      </c>
      <c r="N3747" s="19">
        <v>45714.470289351899</v>
      </c>
      <c r="P3747" s="20" t="s">
        <v>4256</v>
      </c>
      <c r="Q3747" s="20" t="s">
        <v>4246</v>
      </c>
      <c r="R3747" s="20" t="s">
        <v>4295</v>
      </c>
    </row>
    <row r="3748" spans="1:18" x14ac:dyDescent="0.3">
      <c r="A3748" s="15" t="str">
        <f>VLOOKUP(C3748,销售员!A:D,3,0)</f>
        <v>鄂赣</v>
      </c>
      <c r="B3748" s="15">
        <v>823315</v>
      </c>
      <c r="C3748" s="16" t="s">
        <v>454</v>
      </c>
      <c r="D3748" s="17" t="s">
        <v>3860</v>
      </c>
      <c r="E3748" s="17" t="s">
        <v>4165</v>
      </c>
      <c r="F3748" s="16" t="s">
        <v>2084</v>
      </c>
      <c r="G3748" s="16" t="s">
        <v>3861</v>
      </c>
      <c r="H3748" s="16" t="s">
        <v>3862</v>
      </c>
      <c r="I3748" s="16" t="s">
        <v>4160</v>
      </c>
      <c r="J3748" s="40">
        <v>0.13</v>
      </c>
      <c r="K3748" s="16">
        <v>5960.91</v>
      </c>
      <c r="M3748" s="15" t="s">
        <v>1262</v>
      </c>
      <c r="N3748" s="19">
        <v>45714.470289351899</v>
      </c>
      <c r="P3748" s="20" t="s">
        <v>4256</v>
      </c>
      <c r="Q3748" s="20" t="s">
        <v>4246</v>
      </c>
      <c r="R3748" s="20" t="s">
        <v>4295</v>
      </c>
    </row>
    <row r="3749" spans="1:18" x14ac:dyDescent="0.3">
      <c r="A3749" s="15" t="str">
        <f>VLOOKUP(C3749,销售员!A:D,3,0)</f>
        <v>福建</v>
      </c>
      <c r="B3749" s="15">
        <v>823328</v>
      </c>
      <c r="C3749" s="16" t="s">
        <v>638</v>
      </c>
      <c r="D3749" s="17" t="s">
        <v>3293</v>
      </c>
      <c r="E3749" s="17" t="s">
        <v>4165</v>
      </c>
      <c r="F3749" s="16" t="s">
        <v>1051</v>
      </c>
      <c r="G3749" s="16" t="s">
        <v>3294</v>
      </c>
      <c r="H3749" s="16" t="s">
        <v>3295</v>
      </c>
      <c r="I3749" s="16" t="s">
        <v>4158</v>
      </c>
      <c r="J3749" s="40">
        <v>0.13</v>
      </c>
      <c r="K3749" s="16">
        <v>917650.45</v>
      </c>
      <c r="L3749" s="18">
        <v>1218493.67</v>
      </c>
      <c r="M3749" s="15" t="s">
        <v>94</v>
      </c>
      <c r="N3749" s="19">
        <v>45714.479340277801</v>
      </c>
      <c r="P3749" s="20" t="s">
        <v>4256</v>
      </c>
      <c r="Q3749" s="20" t="s">
        <v>4268</v>
      </c>
      <c r="R3749" s="20" t="s">
        <v>4268</v>
      </c>
    </row>
    <row r="3750" spans="1:18" x14ac:dyDescent="0.3">
      <c r="A3750" s="15" t="str">
        <f>VLOOKUP(C3750,销售员!A:D,3,0)</f>
        <v>福建</v>
      </c>
      <c r="B3750" s="15">
        <v>823328</v>
      </c>
      <c r="C3750" s="16" t="s">
        <v>638</v>
      </c>
      <c r="D3750" s="17" t="s">
        <v>3293</v>
      </c>
      <c r="E3750" s="17" t="s">
        <v>4165</v>
      </c>
      <c r="F3750" s="16" t="s">
        <v>1051</v>
      </c>
      <c r="G3750" s="16" t="s">
        <v>3294</v>
      </c>
      <c r="H3750" s="16" t="s">
        <v>3295</v>
      </c>
      <c r="I3750" s="16" t="s">
        <v>4159</v>
      </c>
      <c r="J3750" s="40">
        <v>0.13</v>
      </c>
      <c r="K3750" s="16">
        <v>219128.97</v>
      </c>
      <c r="M3750" s="15" t="s">
        <v>94</v>
      </c>
      <c r="N3750" s="19">
        <v>45714.479340277801</v>
      </c>
      <c r="P3750" s="20" t="s">
        <v>4256</v>
      </c>
      <c r="Q3750" s="20" t="s">
        <v>4268</v>
      </c>
      <c r="R3750" s="20" t="s">
        <v>4268</v>
      </c>
    </row>
    <row r="3751" spans="1:18" x14ac:dyDescent="0.3">
      <c r="A3751" s="15" t="str">
        <f>VLOOKUP(C3751,销售员!A:D,3,0)</f>
        <v>福建</v>
      </c>
      <c r="B3751" s="15">
        <v>823328</v>
      </c>
      <c r="C3751" s="16" t="s">
        <v>638</v>
      </c>
      <c r="D3751" s="17" t="s">
        <v>3293</v>
      </c>
      <c r="E3751" s="17" t="s">
        <v>4165</v>
      </c>
      <c r="F3751" s="16" t="s">
        <v>1051</v>
      </c>
      <c r="G3751" s="16" t="s">
        <v>3294</v>
      </c>
      <c r="H3751" s="16" t="s">
        <v>3295</v>
      </c>
      <c r="I3751" s="16" t="s">
        <v>4161</v>
      </c>
      <c r="J3751" s="40">
        <v>0.13</v>
      </c>
      <c r="K3751" s="16">
        <v>9569.86</v>
      </c>
      <c r="M3751" s="15" t="s">
        <v>94</v>
      </c>
      <c r="N3751" s="19">
        <v>45714.479340277801</v>
      </c>
      <c r="P3751" s="20" t="s">
        <v>4256</v>
      </c>
      <c r="Q3751" s="20" t="s">
        <v>4268</v>
      </c>
      <c r="R3751" s="20" t="s">
        <v>4268</v>
      </c>
    </row>
    <row r="3752" spans="1:18" x14ac:dyDescent="0.3">
      <c r="A3752" s="15" t="str">
        <f>VLOOKUP(C3752,销售员!A:D,3,0)</f>
        <v>福建</v>
      </c>
      <c r="B3752" s="15">
        <v>823328</v>
      </c>
      <c r="C3752" s="16" t="s">
        <v>638</v>
      </c>
      <c r="D3752" s="17" t="s">
        <v>3293</v>
      </c>
      <c r="E3752" s="17" t="s">
        <v>4165</v>
      </c>
      <c r="F3752" s="16" t="s">
        <v>1051</v>
      </c>
      <c r="G3752" s="16" t="s">
        <v>3294</v>
      </c>
      <c r="H3752" s="16" t="s">
        <v>3295</v>
      </c>
      <c r="I3752" s="16" t="s">
        <v>4160</v>
      </c>
      <c r="J3752" s="40">
        <v>0.13</v>
      </c>
      <c r="K3752" s="16">
        <v>17311.79</v>
      </c>
      <c r="M3752" s="15" t="s">
        <v>94</v>
      </c>
      <c r="N3752" s="19">
        <v>45714.479340277801</v>
      </c>
      <c r="P3752" s="20" t="s">
        <v>4256</v>
      </c>
      <c r="Q3752" s="20" t="s">
        <v>4268</v>
      </c>
      <c r="R3752" s="20" t="s">
        <v>4268</v>
      </c>
    </row>
    <row r="3753" spans="1:18" x14ac:dyDescent="0.3">
      <c r="A3753" s="15" t="str">
        <f>VLOOKUP(C3753,销售员!A:D,3,0)</f>
        <v>福建</v>
      </c>
      <c r="B3753" s="15">
        <v>823331</v>
      </c>
      <c r="C3753" s="16" t="s">
        <v>638</v>
      </c>
      <c r="D3753" s="17" t="s">
        <v>3867</v>
      </c>
      <c r="E3753" s="17" t="s">
        <v>4165</v>
      </c>
      <c r="F3753" s="16" t="s">
        <v>1051</v>
      </c>
      <c r="G3753" s="16" t="s">
        <v>3868</v>
      </c>
      <c r="H3753" s="16" t="s">
        <v>3869</v>
      </c>
      <c r="I3753" s="16" t="s">
        <v>4158</v>
      </c>
      <c r="J3753" s="40">
        <v>0.13</v>
      </c>
      <c r="K3753" s="16">
        <v>1336.96</v>
      </c>
      <c r="L3753" s="18">
        <v>1440</v>
      </c>
      <c r="M3753" s="15" t="s">
        <v>94</v>
      </c>
      <c r="N3753" s="19">
        <v>45714.480034722197</v>
      </c>
      <c r="P3753" s="20" t="s">
        <v>4256</v>
      </c>
      <c r="Q3753" s="20" t="s">
        <v>4268</v>
      </c>
      <c r="R3753" s="20" t="s">
        <v>4268</v>
      </c>
    </row>
    <row r="3754" spans="1:18" x14ac:dyDescent="0.3">
      <c r="A3754" s="15" t="str">
        <f>VLOOKUP(C3754,销售员!A:D,3,0)</f>
        <v>福建</v>
      </c>
      <c r="B3754" s="15">
        <v>823331</v>
      </c>
      <c r="C3754" s="16" t="s">
        <v>638</v>
      </c>
      <c r="D3754" s="17" t="s">
        <v>3867</v>
      </c>
      <c r="E3754" s="17" t="s">
        <v>4165</v>
      </c>
      <c r="F3754" s="16" t="s">
        <v>1051</v>
      </c>
      <c r="G3754" s="16" t="s">
        <v>3868</v>
      </c>
      <c r="H3754" s="16" t="s">
        <v>3869</v>
      </c>
      <c r="I3754" s="16" t="s">
        <v>4159</v>
      </c>
      <c r="J3754" s="40">
        <v>0.13</v>
      </c>
      <c r="K3754" s="16">
        <v>0</v>
      </c>
      <c r="M3754" s="15" t="s">
        <v>94</v>
      </c>
      <c r="N3754" s="19">
        <v>45714.480034722197</v>
      </c>
      <c r="P3754" s="20" t="s">
        <v>4256</v>
      </c>
      <c r="Q3754" s="20" t="s">
        <v>4268</v>
      </c>
      <c r="R3754" s="20" t="s">
        <v>4268</v>
      </c>
    </row>
    <row r="3755" spans="1:18" x14ac:dyDescent="0.3">
      <c r="A3755" s="15" t="str">
        <f>VLOOKUP(C3755,销售员!A:D,3,0)</f>
        <v>福建</v>
      </c>
      <c r="B3755" s="15">
        <v>823331</v>
      </c>
      <c r="C3755" s="16" t="s">
        <v>638</v>
      </c>
      <c r="D3755" s="17" t="s">
        <v>3867</v>
      </c>
      <c r="E3755" s="17" t="s">
        <v>4165</v>
      </c>
      <c r="F3755" s="16" t="s">
        <v>1051</v>
      </c>
      <c r="G3755" s="16" t="s">
        <v>3868</v>
      </c>
      <c r="H3755" s="16" t="s">
        <v>3869</v>
      </c>
      <c r="I3755" s="16" t="s">
        <v>4161</v>
      </c>
      <c r="J3755" s="40">
        <v>0.13</v>
      </c>
      <c r="K3755" s="16">
        <v>17.920000000000002</v>
      </c>
      <c r="M3755" s="15" t="s">
        <v>94</v>
      </c>
      <c r="N3755" s="19">
        <v>45714.480034722197</v>
      </c>
      <c r="P3755" s="20" t="s">
        <v>4256</v>
      </c>
      <c r="Q3755" s="20" t="s">
        <v>4268</v>
      </c>
      <c r="R3755" s="20" t="s">
        <v>4268</v>
      </c>
    </row>
    <row r="3756" spans="1:18" x14ac:dyDescent="0.3">
      <c r="A3756" s="15" t="str">
        <f>VLOOKUP(C3756,销售员!A:D,3,0)</f>
        <v>福建</v>
      </c>
      <c r="B3756" s="15">
        <v>823331</v>
      </c>
      <c r="C3756" s="16" t="s">
        <v>638</v>
      </c>
      <c r="D3756" s="17" t="s">
        <v>3867</v>
      </c>
      <c r="E3756" s="17" t="s">
        <v>4165</v>
      </c>
      <c r="F3756" s="16" t="s">
        <v>1051</v>
      </c>
      <c r="G3756" s="16" t="s">
        <v>3868</v>
      </c>
      <c r="H3756" s="16" t="s">
        <v>3869</v>
      </c>
      <c r="I3756" s="16" t="s">
        <v>4160</v>
      </c>
      <c r="J3756" s="40">
        <v>0.13</v>
      </c>
      <c r="K3756" s="16">
        <v>20.32</v>
      </c>
      <c r="M3756" s="15" t="s">
        <v>94</v>
      </c>
      <c r="N3756" s="19">
        <v>45714.480034722197</v>
      </c>
      <c r="P3756" s="20" t="s">
        <v>4256</v>
      </c>
      <c r="Q3756" s="20" t="s">
        <v>4268</v>
      </c>
      <c r="R3756" s="20" t="s">
        <v>4268</v>
      </c>
    </row>
    <row r="3757" spans="1:18" x14ac:dyDescent="0.3">
      <c r="A3757" s="15" t="str">
        <f>VLOOKUP(C3757,销售员!A:D,3,0)</f>
        <v>广深</v>
      </c>
      <c r="B3757" s="15">
        <v>823336</v>
      </c>
      <c r="C3757" s="16" t="s">
        <v>2955</v>
      </c>
      <c r="D3757" s="17" t="s">
        <v>3870</v>
      </c>
      <c r="E3757" s="17" t="s">
        <v>4165</v>
      </c>
      <c r="F3757" s="16" t="s">
        <v>3871</v>
      </c>
      <c r="G3757" s="16" t="s">
        <v>3872</v>
      </c>
      <c r="H3757" s="16" t="s">
        <v>3873</v>
      </c>
      <c r="I3757" s="16" t="s">
        <v>4158</v>
      </c>
      <c r="J3757" s="40">
        <v>0.13</v>
      </c>
      <c r="K3757" s="16">
        <v>4985.75</v>
      </c>
      <c r="L3757" s="18">
        <v>5494</v>
      </c>
      <c r="M3757" s="15" t="s">
        <v>94</v>
      </c>
      <c r="N3757" s="19">
        <v>45714.485011574099</v>
      </c>
      <c r="P3757" s="20" t="s">
        <v>4256</v>
      </c>
      <c r="Q3757" s="20" t="s">
        <v>4271</v>
      </c>
      <c r="R3757" s="20" t="s">
        <v>4281</v>
      </c>
    </row>
    <row r="3758" spans="1:18" x14ac:dyDescent="0.3">
      <c r="A3758" s="15" t="str">
        <f>VLOOKUP(C3758,销售员!A:D,3,0)</f>
        <v>广深</v>
      </c>
      <c r="B3758" s="15">
        <v>823336</v>
      </c>
      <c r="C3758" s="16" t="s">
        <v>2955</v>
      </c>
      <c r="D3758" s="17" t="s">
        <v>3870</v>
      </c>
      <c r="E3758" s="17" t="s">
        <v>4165</v>
      </c>
      <c r="F3758" s="16" t="s">
        <v>3871</v>
      </c>
      <c r="G3758" s="16" t="s">
        <v>3872</v>
      </c>
      <c r="H3758" s="16" t="s">
        <v>3873</v>
      </c>
      <c r="I3758" s="16" t="s">
        <v>4159</v>
      </c>
      <c r="J3758" s="40">
        <v>0.13</v>
      </c>
      <c r="K3758" s="16">
        <v>116.64</v>
      </c>
      <c r="M3758" s="15" t="s">
        <v>94</v>
      </c>
      <c r="N3758" s="19">
        <v>45714.485011574099</v>
      </c>
      <c r="P3758" s="20" t="s">
        <v>4256</v>
      </c>
      <c r="Q3758" s="20" t="s">
        <v>4271</v>
      </c>
      <c r="R3758" s="20" t="s">
        <v>4281</v>
      </c>
    </row>
    <row r="3759" spans="1:18" x14ac:dyDescent="0.3">
      <c r="A3759" s="15" t="str">
        <f>VLOOKUP(C3759,销售员!A:D,3,0)</f>
        <v>广深</v>
      </c>
      <c r="B3759" s="15">
        <v>823336</v>
      </c>
      <c r="C3759" s="16" t="s">
        <v>2955</v>
      </c>
      <c r="D3759" s="17" t="s">
        <v>3870</v>
      </c>
      <c r="E3759" s="17" t="s">
        <v>4165</v>
      </c>
      <c r="F3759" s="16" t="s">
        <v>3871</v>
      </c>
      <c r="G3759" s="16" t="s">
        <v>3872</v>
      </c>
      <c r="H3759" s="16" t="s">
        <v>3873</v>
      </c>
      <c r="I3759" s="16" t="s">
        <v>4161</v>
      </c>
      <c r="J3759" s="40">
        <v>0.13</v>
      </c>
      <c r="K3759" s="16">
        <v>66.67</v>
      </c>
      <c r="M3759" s="15" t="s">
        <v>94</v>
      </c>
      <c r="N3759" s="19">
        <v>45714.485011574099</v>
      </c>
      <c r="P3759" s="20" t="s">
        <v>4256</v>
      </c>
      <c r="Q3759" s="20" t="s">
        <v>4271</v>
      </c>
      <c r="R3759" s="20" t="s">
        <v>4281</v>
      </c>
    </row>
    <row r="3760" spans="1:18" x14ac:dyDescent="0.3">
      <c r="A3760" s="15" t="str">
        <f>VLOOKUP(C3760,销售员!A:D,3,0)</f>
        <v>广深</v>
      </c>
      <c r="B3760" s="15">
        <v>823336</v>
      </c>
      <c r="C3760" s="16" t="s">
        <v>2955</v>
      </c>
      <c r="D3760" s="17" t="s">
        <v>3870</v>
      </c>
      <c r="E3760" s="17" t="s">
        <v>4165</v>
      </c>
      <c r="F3760" s="16" t="s">
        <v>3871</v>
      </c>
      <c r="G3760" s="16" t="s">
        <v>3872</v>
      </c>
      <c r="H3760" s="16" t="s">
        <v>3873</v>
      </c>
      <c r="I3760" s="16" t="s">
        <v>4160</v>
      </c>
      <c r="J3760" s="40">
        <v>0.13</v>
      </c>
      <c r="K3760" s="16">
        <v>77.709999999999994</v>
      </c>
      <c r="M3760" s="15" t="s">
        <v>94</v>
      </c>
      <c r="N3760" s="19">
        <v>45714.485011574099</v>
      </c>
      <c r="P3760" s="20" t="s">
        <v>4256</v>
      </c>
      <c r="Q3760" s="20" t="s">
        <v>4271</v>
      </c>
      <c r="R3760" s="20" t="s">
        <v>4281</v>
      </c>
    </row>
    <row r="3761" spans="1:18" x14ac:dyDescent="0.3">
      <c r="A3761" s="15" t="str">
        <f>VLOOKUP(C3761,销售员!A:D,3,0)</f>
        <v>晋蒙宁</v>
      </c>
      <c r="B3761" s="15">
        <v>823215</v>
      </c>
      <c r="C3761" s="16" t="s">
        <v>542</v>
      </c>
      <c r="D3761" s="17" t="s">
        <v>3830</v>
      </c>
      <c r="E3761" s="17" t="s">
        <v>4165</v>
      </c>
      <c r="F3761" s="16" t="s">
        <v>2179</v>
      </c>
      <c r="G3761" s="16" t="s">
        <v>3831</v>
      </c>
      <c r="H3761" s="16" t="s">
        <v>3832</v>
      </c>
      <c r="I3761" s="16" t="s">
        <v>4158</v>
      </c>
      <c r="J3761" s="40">
        <v>0.13</v>
      </c>
      <c r="K3761" s="16">
        <v>346095.64</v>
      </c>
      <c r="L3761" s="18">
        <v>399303.16</v>
      </c>
      <c r="M3761" s="15" t="s">
        <v>127</v>
      </c>
      <c r="N3761" s="19">
        <v>45714.4907060185</v>
      </c>
      <c r="P3761" s="20" t="s">
        <v>4261</v>
      </c>
      <c r="Q3761" s="20" t="s">
        <v>4266</v>
      </c>
      <c r="R3761" s="20" t="s">
        <v>4296</v>
      </c>
    </row>
    <row r="3762" spans="1:18" x14ac:dyDescent="0.3">
      <c r="A3762" s="15" t="str">
        <f>VLOOKUP(C3762,销售员!A:D,3,0)</f>
        <v>晋蒙宁</v>
      </c>
      <c r="B3762" s="15">
        <v>823215</v>
      </c>
      <c r="C3762" s="16" t="s">
        <v>542</v>
      </c>
      <c r="D3762" s="17" t="s">
        <v>3830</v>
      </c>
      <c r="E3762" s="17" t="s">
        <v>4165</v>
      </c>
      <c r="F3762" s="16" t="s">
        <v>2179</v>
      </c>
      <c r="G3762" s="16" t="s">
        <v>3831</v>
      </c>
      <c r="H3762" s="16" t="s">
        <v>3832</v>
      </c>
      <c r="I3762" s="16" t="s">
        <v>4159</v>
      </c>
      <c r="J3762" s="40">
        <v>0.13</v>
      </c>
      <c r="K3762" s="16">
        <v>26869.040000000001</v>
      </c>
      <c r="M3762" s="15" t="s">
        <v>127</v>
      </c>
      <c r="N3762" s="19">
        <v>45714.4907060185</v>
      </c>
      <c r="P3762" s="20" t="s">
        <v>4261</v>
      </c>
      <c r="Q3762" s="20" t="s">
        <v>4266</v>
      </c>
      <c r="R3762" s="20" t="s">
        <v>4296</v>
      </c>
    </row>
    <row r="3763" spans="1:18" x14ac:dyDescent="0.3">
      <c r="A3763" s="15" t="str">
        <f>VLOOKUP(C3763,销售员!A:D,3,0)</f>
        <v>晋蒙宁</v>
      </c>
      <c r="B3763" s="15">
        <v>823215</v>
      </c>
      <c r="C3763" s="16" t="s">
        <v>542</v>
      </c>
      <c r="D3763" s="17" t="s">
        <v>3830</v>
      </c>
      <c r="E3763" s="17" t="s">
        <v>4165</v>
      </c>
      <c r="F3763" s="16" t="s">
        <v>2179</v>
      </c>
      <c r="G3763" s="16" t="s">
        <v>3831</v>
      </c>
      <c r="H3763" s="16" t="s">
        <v>3832</v>
      </c>
      <c r="I3763" s="16" t="s">
        <v>4161</v>
      </c>
      <c r="J3763" s="40">
        <v>0.13</v>
      </c>
      <c r="K3763" s="16">
        <v>2690.16</v>
      </c>
      <c r="M3763" s="15" t="s">
        <v>127</v>
      </c>
      <c r="N3763" s="19">
        <v>45714.4907060185</v>
      </c>
      <c r="P3763" s="20" t="s">
        <v>4261</v>
      </c>
      <c r="Q3763" s="20" t="s">
        <v>4266</v>
      </c>
      <c r="R3763" s="20" t="s">
        <v>4296</v>
      </c>
    </row>
    <row r="3764" spans="1:18" x14ac:dyDescent="0.3">
      <c r="A3764" s="15" t="str">
        <f>VLOOKUP(C3764,销售员!A:D,3,0)</f>
        <v>晋蒙宁</v>
      </c>
      <c r="B3764" s="15">
        <v>823215</v>
      </c>
      <c r="C3764" s="16" t="s">
        <v>542</v>
      </c>
      <c r="D3764" s="17" t="s">
        <v>3830</v>
      </c>
      <c r="E3764" s="17" t="s">
        <v>4165</v>
      </c>
      <c r="F3764" s="16" t="s">
        <v>2179</v>
      </c>
      <c r="G3764" s="16" t="s">
        <v>3831</v>
      </c>
      <c r="H3764" s="16" t="s">
        <v>3832</v>
      </c>
      <c r="I3764" s="16" t="s">
        <v>4160</v>
      </c>
      <c r="J3764" s="40">
        <v>0.13</v>
      </c>
      <c r="K3764" s="16">
        <v>5679.64</v>
      </c>
      <c r="M3764" s="15" t="s">
        <v>127</v>
      </c>
      <c r="N3764" s="19">
        <v>45714.4907060185</v>
      </c>
      <c r="P3764" s="20" t="s">
        <v>4261</v>
      </c>
      <c r="Q3764" s="20" t="s">
        <v>4266</v>
      </c>
      <c r="R3764" s="20" t="s">
        <v>4296</v>
      </c>
    </row>
    <row r="3765" spans="1:18" x14ac:dyDescent="0.3">
      <c r="A3765" s="15" t="str">
        <f>VLOOKUP(C3765,销售员!A:D,3,0)</f>
        <v>鄂赣</v>
      </c>
      <c r="B3765" s="15">
        <v>823344</v>
      </c>
      <c r="C3765" s="16" t="s">
        <v>121</v>
      </c>
      <c r="D3765" s="17" t="s">
        <v>3875</v>
      </c>
      <c r="E3765" s="17" t="s">
        <v>4165</v>
      </c>
      <c r="F3765" s="16" t="s">
        <v>699</v>
      </c>
      <c r="G3765" s="16" t="s">
        <v>3876</v>
      </c>
      <c r="H3765" s="16" t="s">
        <v>3877</v>
      </c>
      <c r="I3765" s="16" t="s">
        <v>4158</v>
      </c>
      <c r="J3765" s="40">
        <v>0.13</v>
      </c>
      <c r="K3765" s="16">
        <v>18997.86</v>
      </c>
      <c r="L3765" s="18">
        <v>20196</v>
      </c>
      <c r="M3765" s="15" t="s">
        <v>1262</v>
      </c>
      <c r="N3765" s="19">
        <v>45714.585925925901</v>
      </c>
      <c r="P3765" s="20" t="s">
        <v>4256</v>
      </c>
      <c r="Q3765" s="20" t="s">
        <v>4246</v>
      </c>
      <c r="R3765" s="20" t="s">
        <v>4295</v>
      </c>
    </row>
    <row r="3766" spans="1:18" x14ac:dyDescent="0.3">
      <c r="A3766" s="15" t="str">
        <f>VLOOKUP(C3766,销售员!A:D,3,0)</f>
        <v>鄂赣</v>
      </c>
      <c r="B3766" s="15">
        <v>823344</v>
      </c>
      <c r="C3766" s="16" t="s">
        <v>121</v>
      </c>
      <c r="D3766" s="17" t="s">
        <v>3875</v>
      </c>
      <c r="E3766" s="17" t="s">
        <v>4165</v>
      </c>
      <c r="F3766" s="16" t="s">
        <v>699</v>
      </c>
      <c r="G3766" s="16" t="s">
        <v>3876</v>
      </c>
      <c r="H3766" s="16" t="s">
        <v>3877</v>
      </c>
      <c r="I3766" s="16" t="s">
        <v>4159</v>
      </c>
      <c r="J3766" s="40">
        <v>0.13</v>
      </c>
      <c r="K3766" s="16">
        <v>0</v>
      </c>
      <c r="M3766" s="15" t="s">
        <v>1262</v>
      </c>
      <c r="N3766" s="19">
        <v>45714.585925925901</v>
      </c>
      <c r="P3766" s="20" t="s">
        <v>4256</v>
      </c>
      <c r="Q3766" s="20" t="s">
        <v>4246</v>
      </c>
      <c r="R3766" s="20" t="s">
        <v>4295</v>
      </c>
    </row>
    <row r="3767" spans="1:18" x14ac:dyDescent="0.3">
      <c r="A3767" s="15" t="str">
        <f>VLOOKUP(C3767,销售员!A:D,3,0)</f>
        <v>鄂赣</v>
      </c>
      <c r="B3767" s="15">
        <v>823344</v>
      </c>
      <c r="C3767" s="16" t="s">
        <v>121</v>
      </c>
      <c r="D3767" s="17" t="s">
        <v>3875</v>
      </c>
      <c r="E3767" s="17" t="s">
        <v>4165</v>
      </c>
      <c r="F3767" s="16" t="s">
        <v>699</v>
      </c>
      <c r="G3767" s="16" t="s">
        <v>3876</v>
      </c>
      <c r="H3767" s="16" t="s">
        <v>3877</v>
      </c>
      <c r="I3767" s="16" t="s">
        <v>4161</v>
      </c>
      <c r="J3767" s="40">
        <v>0.13</v>
      </c>
      <c r="K3767" s="16">
        <v>0</v>
      </c>
      <c r="M3767" s="15" t="s">
        <v>1262</v>
      </c>
      <c r="N3767" s="19">
        <v>45714.585925925901</v>
      </c>
      <c r="P3767" s="20" t="s">
        <v>4256</v>
      </c>
      <c r="Q3767" s="20" t="s">
        <v>4246</v>
      </c>
      <c r="R3767" s="20" t="s">
        <v>4295</v>
      </c>
    </row>
    <row r="3768" spans="1:18" x14ac:dyDescent="0.3">
      <c r="A3768" s="15" t="str">
        <f>VLOOKUP(C3768,销售员!A:D,3,0)</f>
        <v>鄂赣</v>
      </c>
      <c r="B3768" s="15">
        <v>823344</v>
      </c>
      <c r="C3768" s="16" t="s">
        <v>121</v>
      </c>
      <c r="D3768" s="17" t="s">
        <v>3875</v>
      </c>
      <c r="E3768" s="17" t="s">
        <v>4165</v>
      </c>
      <c r="F3768" s="16" t="s">
        <v>699</v>
      </c>
      <c r="G3768" s="16" t="s">
        <v>3876</v>
      </c>
      <c r="H3768" s="16" t="s">
        <v>3877</v>
      </c>
      <c r="I3768" s="16" t="s">
        <v>4160</v>
      </c>
      <c r="J3768" s="40">
        <v>0.13</v>
      </c>
      <c r="K3768" s="16">
        <v>289.32</v>
      </c>
      <c r="M3768" s="15" t="s">
        <v>1262</v>
      </c>
      <c r="N3768" s="19">
        <v>45714.585925925901</v>
      </c>
      <c r="P3768" s="20" t="s">
        <v>4256</v>
      </c>
      <c r="Q3768" s="20" t="s">
        <v>4246</v>
      </c>
      <c r="R3768" s="20" t="s">
        <v>4295</v>
      </c>
    </row>
    <row r="3769" spans="1:18" x14ac:dyDescent="0.3">
      <c r="A3769" s="15" t="str">
        <f>VLOOKUP(C3769,销售员!A:D,3,0)</f>
        <v>新甘青</v>
      </c>
      <c r="B3769" s="15">
        <v>823267</v>
      </c>
      <c r="C3769" s="16" t="s">
        <v>193</v>
      </c>
      <c r="D3769" s="17" t="s">
        <v>3879</v>
      </c>
      <c r="E3769" s="17" t="s">
        <v>4165</v>
      </c>
      <c r="F3769" s="16" t="s">
        <v>3880</v>
      </c>
      <c r="G3769" s="16" t="s">
        <v>3881</v>
      </c>
      <c r="H3769" s="16" t="s">
        <v>3882</v>
      </c>
      <c r="I3769" s="16" t="s">
        <v>4158</v>
      </c>
      <c r="J3769" s="40">
        <v>0.13</v>
      </c>
      <c r="K3769" s="16">
        <v>55011.360000000001</v>
      </c>
      <c r="L3769" s="18">
        <v>59251.199999999997</v>
      </c>
      <c r="M3769" s="15" t="s">
        <v>105</v>
      </c>
      <c r="N3769" s="19">
        <v>45714.586423611101</v>
      </c>
      <c r="P3769" s="20" t="s">
        <v>4261</v>
      </c>
      <c r="Q3769" s="20" t="s">
        <v>4262</v>
      </c>
      <c r="R3769" s="20" t="s">
        <v>4279</v>
      </c>
    </row>
    <row r="3770" spans="1:18" x14ac:dyDescent="0.3">
      <c r="A3770" s="15" t="str">
        <f>VLOOKUP(C3770,销售员!A:D,3,0)</f>
        <v>新甘青</v>
      </c>
      <c r="B3770" s="15">
        <v>823267</v>
      </c>
      <c r="C3770" s="16" t="s">
        <v>193</v>
      </c>
      <c r="D3770" s="17" t="s">
        <v>3879</v>
      </c>
      <c r="E3770" s="17" t="s">
        <v>4165</v>
      </c>
      <c r="F3770" s="16" t="s">
        <v>3880</v>
      </c>
      <c r="G3770" s="16" t="s">
        <v>3881</v>
      </c>
      <c r="H3770" s="16" t="s">
        <v>3882</v>
      </c>
      <c r="I3770" s="16" t="s">
        <v>4159</v>
      </c>
      <c r="J3770" s="40">
        <v>0.13</v>
      </c>
      <c r="K3770" s="16">
        <v>0</v>
      </c>
      <c r="M3770" s="15" t="s">
        <v>105</v>
      </c>
      <c r="N3770" s="19">
        <v>45714.586423611101</v>
      </c>
      <c r="P3770" s="20" t="s">
        <v>4261</v>
      </c>
      <c r="Q3770" s="20" t="s">
        <v>4262</v>
      </c>
      <c r="R3770" s="20" t="s">
        <v>4279</v>
      </c>
    </row>
    <row r="3771" spans="1:18" x14ac:dyDescent="0.3">
      <c r="A3771" s="15" t="str">
        <f>VLOOKUP(C3771,销售员!A:D,3,0)</f>
        <v>新甘青</v>
      </c>
      <c r="B3771" s="15">
        <v>823267</v>
      </c>
      <c r="C3771" s="16" t="s">
        <v>193</v>
      </c>
      <c r="D3771" s="17" t="s">
        <v>3879</v>
      </c>
      <c r="E3771" s="17" t="s">
        <v>4165</v>
      </c>
      <c r="F3771" s="16" t="s">
        <v>3880</v>
      </c>
      <c r="G3771" s="16" t="s">
        <v>3881</v>
      </c>
      <c r="H3771" s="16" t="s">
        <v>3882</v>
      </c>
      <c r="I3771" s="16" t="s">
        <v>4161</v>
      </c>
      <c r="J3771" s="40">
        <v>0.13</v>
      </c>
      <c r="K3771" s="16">
        <v>735.6</v>
      </c>
      <c r="M3771" s="15" t="s">
        <v>105</v>
      </c>
      <c r="N3771" s="19">
        <v>45714.586423611101</v>
      </c>
      <c r="P3771" s="20" t="s">
        <v>4261</v>
      </c>
      <c r="Q3771" s="20" t="s">
        <v>4262</v>
      </c>
      <c r="R3771" s="20" t="s">
        <v>4279</v>
      </c>
    </row>
    <row r="3772" spans="1:18" x14ac:dyDescent="0.3">
      <c r="A3772" s="15" t="str">
        <f>VLOOKUP(C3772,销售员!A:D,3,0)</f>
        <v>新甘青</v>
      </c>
      <c r="B3772" s="15">
        <v>823267</v>
      </c>
      <c r="C3772" s="16" t="s">
        <v>193</v>
      </c>
      <c r="D3772" s="17" t="s">
        <v>3879</v>
      </c>
      <c r="E3772" s="17" t="s">
        <v>4165</v>
      </c>
      <c r="F3772" s="16" t="s">
        <v>3880</v>
      </c>
      <c r="G3772" s="16" t="s">
        <v>3881</v>
      </c>
      <c r="H3772" s="16" t="s">
        <v>3882</v>
      </c>
      <c r="I3772" s="16" t="s">
        <v>4160</v>
      </c>
      <c r="J3772" s="40">
        <v>0.13</v>
      </c>
      <c r="K3772" s="16">
        <v>837.84</v>
      </c>
      <c r="M3772" s="15" t="s">
        <v>105</v>
      </c>
      <c r="N3772" s="19">
        <v>45714.586423611101</v>
      </c>
      <c r="P3772" s="20" t="s">
        <v>4261</v>
      </c>
      <c r="Q3772" s="20" t="s">
        <v>4262</v>
      </c>
      <c r="R3772" s="20" t="s">
        <v>4279</v>
      </c>
    </row>
    <row r="3773" spans="1:18" x14ac:dyDescent="0.3">
      <c r="A3773" s="15" t="str">
        <f>VLOOKUP(C3773,销售员!A:D,3,0)</f>
        <v>云贵川渝</v>
      </c>
      <c r="B3773" s="15">
        <v>823332</v>
      </c>
      <c r="C3773" s="16" t="s">
        <v>2790</v>
      </c>
      <c r="D3773" s="17" t="s">
        <v>3883</v>
      </c>
      <c r="E3773" s="17" t="s">
        <v>4165</v>
      </c>
      <c r="F3773" s="16" t="s">
        <v>3884</v>
      </c>
      <c r="G3773" s="16" t="s">
        <v>3885</v>
      </c>
      <c r="H3773" s="16" t="s">
        <v>3886</v>
      </c>
      <c r="I3773" s="16" t="s">
        <v>4158</v>
      </c>
      <c r="J3773" s="40">
        <v>0.13</v>
      </c>
      <c r="K3773" s="16">
        <v>103483.03</v>
      </c>
      <c r="L3773" s="18">
        <v>114574.32</v>
      </c>
      <c r="M3773" s="15" t="s">
        <v>54</v>
      </c>
      <c r="N3773" s="19">
        <v>45714.589293981502</v>
      </c>
      <c r="P3773" s="20" t="s">
        <v>4256</v>
      </c>
      <c r="Q3773" s="20" t="s">
        <v>4257</v>
      </c>
      <c r="R3773" s="20" t="s">
        <v>4258</v>
      </c>
    </row>
    <row r="3774" spans="1:18" x14ac:dyDescent="0.3">
      <c r="A3774" s="15" t="str">
        <f>VLOOKUP(C3774,销售员!A:D,3,0)</f>
        <v>云贵川渝</v>
      </c>
      <c r="B3774" s="15">
        <v>823332</v>
      </c>
      <c r="C3774" s="16" t="s">
        <v>2790</v>
      </c>
      <c r="D3774" s="17" t="s">
        <v>3883</v>
      </c>
      <c r="E3774" s="17" t="s">
        <v>4165</v>
      </c>
      <c r="F3774" s="16" t="s">
        <v>3884</v>
      </c>
      <c r="G3774" s="16" t="s">
        <v>3885</v>
      </c>
      <c r="H3774" s="16" t="s">
        <v>3886</v>
      </c>
      <c r="I3774" s="16" t="s">
        <v>4159</v>
      </c>
      <c r="J3774" s="40">
        <v>0.13</v>
      </c>
      <c r="K3774" s="16">
        <v>2945.15</v>
      </c>
      <c r="M3774" s="15" t="s">
        <v>54</v>
      </c>
      <c r="N3774" s="19">
        <v>45714.589293981502</v>
      </c>
      <c r="P3774" s="20" t="s">
        <v>4256</v>
      </c>
      <c r="Q3774" s="20" t="s">
        <v>4257</v>
      </c>
      <c r="R3774" s="20" t="s">
        <v>4258</v>
      </c>
    </row>
    <row r="3775" spans="1:18" x14ac:dyDescent="0.3">
      <c r="A3775" s="15" t="str">
        <f>VLOOKUP(C3775,销售员!A:D,3,0)</f>
        <v>云贵川渝</v>
      </c>
      <c r="B3775" s="15">
        <v>823332</v>
      </c>
      <c r="C3775" s="16" t="s">
        <v>2790</v>
      </c>
      <c r="D3775" s="17" t="s">
        <v>3883</v>
      </c>
      <c r="E3775" s="17" t="s">
        <v>4165</v>
      </c>
      <c r="F3775" s="16" t="s">
        <v>3884</v>
      </c>
      <c r="G3775" s="16" t="s">
        <v>3885</v>
      </c>
      <c r="H3775" s="16" t="s">
        <v>3886</v>
      </c>
      <c r="I3775" s="16" t="s">
        <v>4161</v>
      </c>
      <c r="J3775" s="40">
        <v>0.13</v>
      </c>
      <c r="K3775" s="16">
        <v>1369.53</v>
      </c>
      <c r="M3775" s="15" t="s">
        <v>54</v>
      </c>
      <c r="N3775" s="19">
        <v>45714.589293981502</v>
      </c>
      <c r="P3775" s="20" t="s">
        <v>4256</v>
      </c>
      <c r="Q3775" s="20" t="s">
        <v>4257</v>
      </c>
      <c r="R3775" s="20" t="s">
        <v>4258</v>
      </c>
    </row>
    <row r="3776" spans="1:18" x14ac:dyDescent="0.3">
      <c r="A3776" s="15" t="str">
        <f>VLOOKUP(C3776,销售员!A:D,3,0)</f>
        <v>云贵川渝</v>
      </c>
      <c r="B3776" s="15">
        <v>823332</v>
      </c>
      <c r="C3776" s="16" t="s">
        <v>2790</v>
      </c>
      <c r="D3776" s="17" t="s">
        <v>3883</v>
      </c>
      <c r="E3776" s="17" t="s">
        <v>4165</v>
      </c>
      <c r="F3776" s="16" t="s">
        <v>3884</v>
      </c>
      <c r="G3776" s="16" t="s">
        <v>3885</v>
      </c>
      <c r="H3776" s="16" t="s">
        <v>3886</v>
      </c>
      <c r="I3776" s="16" t="s">
        <v>4160</v>
      </c>
      <c r="J3776" s="40">
        <v>0.13</v>
      </c>
      <c r="K3776" s="16">
        <v>1620.65</v>
      </c>
      <c r="M3776" s="15" t="s">
        <v>54</v>
      </c>
      <c r="N3776" s="19">
        <v>45714.589293981502</v>
      </c>
      <c r="P3776" s="20" t="s">
        <v>4256</v>
      </c>
      <c r="Q3776" s="20" t="s">
        <v>4257</v>
      </c>
      <c r="R3776" s="20" t="s">
        <v>4258</v>
      </c>
    </row>
    <row r="3777" spans="1:18" x14ac:dyDescent="0.3">
      <c r="A3777" s="15" t="str">
        <f>VLOOKUP(C3777,销售员!A:D,3,0)</f>
        <v>湘桂琼</v>
      </c>
      <c r="B3777" s="15">
        <v>823367</v>
      </c>
      <c r="C3777" s="16" t="s">
        <v>523</v>
      </c>
      <c r="D3777" s="17" t="s">
        <v>3066</v>
      </c>
      <c r="E3777" s="17" t="s">
        <v>4165</v>
      </c>
      <c r="F3777" s="16" t="s">
        <v>1841</v>
      </c>
      <c r="G3777" s="16" t="s">
        <v>3067</v>
      </c>
      <c r="H3777" s="16" t="s">
        <v>3068</v>
      </c>
      <c r="I3777" s="16" t="s">
        <v>4158</v>
      </c>
      <c r="J3777" s="40">
        <v>0.13</v>
      </c>
      <c r="K3777" s="16">
        <v>416821.6</v>
      </c>
      <c r="L3777" s="18">
        <v>449388.98</v>
      </c>
      <c r="M3777" s="15" t="s">
        <v>83</v>
      </c>
      <c r="N3777" s="19">
        <v>45714.603263888901</v>
      </c>
      <c r="P3777" s="20" t="s">
        <v>4256</v>
      </c>
      <c r="Q3777" s="20" t="s">
        <v>4277</v>
      </c>
      <c r="R3777" s="20" t="s">
        <v>4278</v>
      </c>
    </row>
    <row r="3778" spans="1:18" x14ac:dyDescent="0.3">
      <c r="A3778" s="15" t="str">
        <f>VLOOKUP(C3778,销售员!A:D,3,0)</f>
        <v>湘桂琼</v>
      </c>
      <c r="B3778" s="15">
        <v>823367</v>
      </c>
      <c r="C3778" s="16" t="s">
        <v>523</v>
      </c>
      <c r="D3778" s="17" t="s">
        <v>3066</v>
      </c>
      <c r="E3778" s="17" t="s">
        <v>4165</v>
      </c>
      <c r="F3778" s="16" t="s">
        <v>1841</v>
      </c>
      <c r="G3778" s="16" t="s">
        <v>3067</v>
      </c>
      <c r="H3778" s="16" t="s">
        <v>3068</v>
      </c>
      <c r="I3778" s="16" t="s">
        <v>4159</v>
      </c>
      <c r="J3778" s="40">
        <v>0.13</v>
      </c>
      <c r="K3778" s="16">
        <v>7490.72</v>
      </c>
      <c r="M3778" s="15" t="s">
        <v>83</v>
      </c>
      <c r="N3778" s="19">
        <v>45714.603263888901</v>
      </c>
      <c r="P3778" s="20" t="s">
        <v>4256</v>
      </c>
      <c r="Q3778" s="20" t="s">
        <v>4277</v>
      </c>
      <c r="R3778" s="20" t="s">
        <v>4278</v>
      </c>
    </row>
    <row r="3779" spans="1:18" x14ac:dyDescent="0.3">
      <c r="A3779" s="15" t="str">
        <f>VLOOKUP(C3779,销售员!A:D,3,0)</f>
        <v>湘桂琼</v>
      </c>
      <c r="B3779" s="15">
        <v>823367</v>
      </c>
      <c r="C3779" s="16" t="s">
        <v>523</v>
      </c>
      <c r="D3779" s="17" t="s">
        <v>3066</v>
      </c>
      <c r="E3779" s="17" t="s">
        <v>4165</v>
      </c>
      <c r="F3779" s="16" t="s">
        <v>1841</v>
      </c>
      <c r="G3779" s="16" t="s">
        <v>3067</v>
      </c>
      <c r="H3779" s="16" t="s">
        <v>3068</v>
      </c>
      <c r="I3779" s="16" t="s">
        <v>4161</v>
      </c>
      <c r="J3779" s="40">
        <v>0.13</v>
      </c>
      <c r="K3779" s="16">
        <v>5134.22</v>
      </c>
      <c r="M3779" s="15" t="s">
        <v>83</v>
      </c>
      <c r="N3779" s="19">
        <v>45714.603263888901</v>
      </c>
      <c r="P3779" s="20" t="s">
        <v>4256</v>
      </c>
      <c r="Q3779" s="20" t="s">
        <v>4277</v>
      </c>
      <c r="R3779" s="20" t="s">
        <v>4278</v>
      </c>
    </row>
    <row r="3780" spans="1:18" x14ac:dyDescent="0.3">
      <c r="A3780" s="15" t="str">
        <f>VLOOKUP(C3780,销售员!A:D,3,0)</f>
        <v>湘桂琼</v>
      </c>
      <c r="B3780" s="15">
        <v>823367</v>
      </c>
      <c r="C3780" s="16" t="s">
        <v>523</v>
      </c>
      <c r="D3780" s="17" t="s">
        <v>3066</v>
      </c>
      <c r="E3780" s="17" t="s">
        <v>4165</v>
      </c>
      <c r="F3780" s="16" t="s">
        <v>1841</v>
      </c>
      <c r="G3780" s="16" t="s">
        <v>3067</v>
      </c>
      <c r="H3780" s="16" t="s">
        <v>3068</v>
      </c>
      <c r="I3780" s="16" t="s">
        <v>4160</v>
      </c>
      <c r="J3780" s="40">
        <v>0.13</v>
      </c>
      <c r="K3780" s="16">
        <v>6460.76</v>
      </c>
      <c r="M3780" s="15" t="s">
        <v>83</v>
      </c>
      <c r="N3780" s="19">
        <v>45714.603263888901</v>
      </c>
      <c r="P3780" s="20" t="s">
        <v>4256</v>
      </c>
      <c r="Q3780" s="20" t="s">
        <v>4277</v>
      </c>
      <c r="R3780" s="20" t="s">
        <v>4278</v>
      </c>
    </row>
    <row r="3781" spans="1:18" x14ac:dyDescent="0.3">
      <c r="A3781" s="15" t="str">
        <f>VLOOKUP(C3781,销售员!A:D,3,0)</f>
        <v>广深</v>
      </c>
      <c r="B3781" s="15">
        <v>823314</v>
      </c>
      <c r="C3781" s="16" t="s">
        <v>997</v>
      </c>
      <c r="D3781" s="17" t="s">
        <v>3888</v>
      </c>
      <c r="E3781" s="17" t="s">
        <v>4165</v>
      </c>
      <c r="F3781" s="16" t="s">
        <v>3889</v>
      </c>
      <c r="G3781" s="16" t="s">
        <v>3890</v>
      </c>
      <c r="H3781" s="16" t="s">
        <v>3891</v>
      </c>
      <c r="I3781" s="16" t="s">
        <v>4158</v>
      </c>
      <c r="J3781" s="40">
        <v>0.13</v>
      </c>
      <c r="K3781" s="16">
        <v>8943.61</v>
      </c>
      <c r="L3781" s="18">
        <v>10225.799999999999</v>
      </c>
      <c r="M3781" s="15" t="s">
        <v>94</v>
      </c>
      <c r="N3781" s="19">
        <v>45714.618101851898</v>
      </c>
      <c r="P3781" s="20" t="s">
        <v>4256</v>
      </c>
      <c r="Q3781" s="20" t="s">
        <v>4271</v>
      </c>
      <c r="R3781" s="20" t="s">
        <v>4272</v>
      </c>
    </row>
    <row r="3782" spans="1:18" x14ac:dyDescent="0.3">
      <c r="A3782" s="15" t="str">
        <f>VLOOKUP(C3782,销售员!A:D,3,0)</f>
        <v>广深</v>
      </c>
      <c r="B3782" s="15">
        <v>823314</v>
      </c>
      <c r="C3782" s="16" t="s">
        <v>997</v>
      </c>
      <c r="D3782" s="17" t="s">
        <v>3888</v>
      </c>
      <c r="E3782" s="17" t="s">
        <v>4165</v>
      </c>
      <c r="F3782" s="16" t="s">
        <v>3889</v>
      </c>
      <c r="G3782" s="16" t="s">
        <v>3890</v>
      </c>
      <c r="H3782" s="16" t="s">
        <v>3891</v>
      </c>
      <c r="I3782" s="16" t="s">
        <v>4159</v>
      </c>
      <c r="J3782" s="40">
        <v>0.13</v>
      </c>
      <c r="K3782" s="16">
        <v>557.70000000000005</v>
      </c>
      <c r="M3782" s="15" t="s">
        <v>94</v>
      </c>
      <c r="N3782" s="19">
        <v>45714.618101851898</v>
      </c>
      <c r="P3782" s="20" t="s">
        <v>4256</v>
      </c>
      <c r="Q3782" s="20" t="s">
        <v>4271</v>
      </c>
      <c r="R3782" s="20" t="s">
        <v>4272</v>
      </c>
    </row>
    <row r="3783" spans="1:18" x14ac:dyDescent="0.3">
      <c r="A3783" s="15" t="str">
        <f>VLOOKUP(C3783,销售员!A:D,3,0)</f>
        <v>广深</v>
      </c>
      <c r="B3783" s="15">
        <v>823314</v>
      </c>
      <c r="C3783" s="16" t="s">
        <v>997</v>
      </c>
      <c r="D3783" s="17" t="s">
        <v>3888</v>
      </c>
      <c r="E3783" s="17" t="s">
        <v>4165</v>
      </c>
      <c r="F3783" s="16" t="s">
        <v>3889</v>
      </c>
      <c r="G3783" s="16" t="s">
        <v>3890</v>
      </c>
      <c r="H3783" s="16" t="s">
        <v>3891</v>
      </c>
      <c r="I3783" s="16" t="s">
        <v>4161</v>
      </c>
      <c r="J3783" s="40">
        <v>0.13</v>
      </c>
      <c r="K3783" s="16">
        <v>119.6</v>
      </c>
      <c r="M3783" s="15" t="s">
        <v>94</v>
      </c>
      <c r="N3783" s="19">
        <v>45714.618101851898</v>
      </c>
      <c r="P3783" s="20" t="s">
        <v>4256</v>
      </c>
      <c r="Q3783" s="20" t="s">
        <v>4271</v>
      </c>
      <c r="R3783" s="20" t="s">
        <v>4272</v>
      </c>
    </row>
    <row r="3784" spans="1:18" x14ac:dyDescent="0.3">
      <c r="A3784" s="15" t="str">
        <f>VLOOKUP(C3784,销售员!A:D,3,0)</f>
        <v>广深</v>
      </c>
      <c r="B3784" s="15">
        <v>823314</v>
      </c>
      <c r="C3784" s="16" t="s">
        <v>997</v>
      </c>
      <c r="D3784" s="17" t="s">
        <v>3888</v>
      </c>
      <c r="E3784" s="17" t="s">
        <v>4165</v>
      </c>
      <c r="F3784" s="16" t="s">
        <v>3889</v>
      </c>
      <c r="G3784" s="16" t="s">
        <v>3890</v>
      </c>
      <c r="H3784" s="16" t="s">
        <v>3891</v>
      </c>
      <c r="I3784" s="16" t="s">
        <v>4160</v>
      </c>
      <c r="J3784" s="40">
        <v>0.13</v>
      </c>
      <c r="K3784" s="16">
        <v>144.69</v>
      </c>
      <c r="M3784" s="15" t="s">
        <v>94</v>
      </c>
      <c r="N3784" s="19">
        <v>45714.618101851898</v>
      </c>
      <c r="P3784" s="20" t="s">
        <v>4256</v>
      </c>
      <c r="Q3784" s="20" t="s">
        <v>4271</v>
      </c>
      <c r="R3784" s="20" t="s">
        <v>4272</v>
      </c>
    </row>
    <row r="3785" spans="1:18" x14ac:dyDescent="0.3">
      <c r="A3785" s="15" t="str">
        <f>VLOOKUP(C3785,销售员!A:D,3,0)</f>
        <v>广深</v>
      </c>
      <c r="B3785" s="15">
        <v>823394</v>
      </c>
      <c r="C3785" s="16" t="s">
        <v>1126</v>
      </c>
      <c r="D3785" s="17" t="s">
        <v>3894</v>
      </c>
      <c r="E3785" s="17" t="s">
        <v>4165</v>
      </c>
      <c r="F3785" s="16" t="s">
        <v>3895</v>
      </c>
      <c r="G3785" s="16" t="s">
        <v>3896</v>
      </c>
      <c r="H3785" s="16" t="s">
        <v>3897</v>
      </c>
      <c r="I3785" s="16" t="s">
        <v>4158</v>
      </c>
      <c r="J3785" s="40">
        <v>0.13</v>
      </c>
      <c r="K3785" s="16">
        <v>214235.44</v>
      </c>
      <c r="L3785" s="18">
        <v>246537.64</v>
      </c>
      <c r="M3785" s="15" t="s">
        <v>94</v>
      </c>
      <c r="N3785" s="19">
        <v>45714.631469907399</v>
      </c>
      <c r="P3785" s="20" t="s">
        <v>4256</v>
      </c>
      <c r="Q3785" s="20" t="s">
        <v>4271</v>
      </c>
      <c r="R3785" s="20" t="s">
        <v>4272</v>
      </c>
    </row>
    <row r="3786" spans="1:18" x14ac:dyDescent="0.3">
      <c r="A3786" s="15" t="str">
        <f>VLOOKUP(C3786,销售员!A:D,3,0)</f>
        <v>广深</v>
      </c>
      <c r="B3786" s="15">
        <v>823394</v>
      </c>
      <c r="C3786" s="16" t="s">
        <v>1126</v>
      </c>
      <c r="D3786" s="17" t="s">
        <v>3894</v>
      </c>
      <c r="E3786" s="17" t="s">
        <v>4165</v>
      </c>
      <c r="F3786" s="16" t="s">
        <v>3895</v>
      </c>
      <c r="G3786" s="16" t="s">
        <v>3896</v>
      </c>
      <c r="H3786" s="16" t="s">
        <v>3897</v>
      </c>
      <c r="I3786" s="16" t="s">
        <v>4159</v>
      </c>
      <c r="J3786" s="40">
        <v>0.13</v>
      </c>
      <c r="K3786" s="16">
        <v>15154.01</v>
      </c>
      <c r="M3786" s="15" t="s">
        <v>94</v>
      </c>
      <c r="N3786" s="19">
        <v>45714.631469907399</v>
      </c>
      <c r="P3786" s="20" t="s">
        <v>4256</v>
      </c>
      <c r="Q3786" s="20" t="s">
        <v>4271</v>
      </c>
      <c r="R3786" s="20" t="s">
        <v>4272</v>
      </c>
    </row>
    <row r="3787" spans="1:18" x14ac:dyDescent="0.3">
      <c r="A3787" s="15" t="str">
        <f>VLOOKUP(C3787,销售员!A:D,3,0)</f>
        <v>广深</v>
      </c>
      <c r="B3787" s="15">
        <v>823394</v>
      </c>
      <c r="C3787" s="16" t="s">
        <v>1126</v>
      </c>
      <c r="D3787" s="17" t="s">
        <v>3894</v>
      </c>
      <c r="E3787" s="17" t="s">
        <v>4165</v>
      </c>
      <c r="F3787" s="16" t="s">
        <v>3895</v>
      </c>
      <c r="G3787" s="16" t="s">
        <v>3896</v>
      </c>
      <c r="H3787" s="16" t="s">
        <v>3897</v>
      </c>
      <c r="I3787" s="16" t="s">
        <v>4161</v>
      </c>
      <c r="J3787" s="40">
        <v>0.13</v>
      </c>
      <c r="K3787" s="16">
        <v>2560.9</v>
      </c>
      <c r="M3787" s="15" t="s">
        <v>94</v>
      </c>
      <c r="N3787" s="19">
        <v>45714.631469907399</v>
      </c>
      <c r="P3787" s="20" t="s">
        <v>4256</v>
      </c>
      <c r="Q3787" s="20" t="s">
        <v>4271</v>
      </c>
      <c r="R3787" s="20" t="s">
        <v>4272</v>
      </c>
    </row>
    <row r="3788" spans="1:18" x14ac:dyDescent="0.3">
      <c r="A3788" s="15" t="str">
        <f>VLOOKUP(C3788,销售员!A:D,3,0)</f>
        <v>广深</v>
      </c>
      <c r="B3788" s="15">
        <v>823394</v>
      </c>
      <c r="C3788" s="16" t="s">
        <v>1126</v>
      </c>
      <c r="D3788" s="17" t="s">
        <v>3894</v>
      </c>
      <c r="E3788" s="17" t="s">
        <v>4165</v>
      </c>
      <c r="F3788" s="16" t="s">
        <v>3895</v>
      </c>
      <c r="G3788" s="16" t="s">
        <v>3896</v>
      </c>
      <c r="H3788" s="16" t="s">
        <v>3897</v>
      </c>
      <c r="I3788" s="16" t="s">
        <v>4160</v>
      </c>
      <c r="J3788" s="40">
        <v>0.13</v>
      </c>
      <c r="K3788" s="16">
        <v>3492.6</v>
      </c>
      <c r="M3788" s="15" t="s">
        <v>94</v>
      </c>
      <c r="N3788" s="19">
        <v>45714.631469907399</v>
      </c>
      <c r="P3788" s="20" t="s">
        <v>4256</v>
      </c>
      <c r="Q3788" s="20" t="s">
        <v>4271</v>
      </c>
      <c r="R3788" s="20" t="s">
        <v>4272</v>
      </c>
    </row>
    <row r="3789" spans="1:18" x14ac:dyDescent="0.3">
      <c r="A3789" s="15" t="str">
        <f>VLOOKUP(C3789,销售员!A:D,3,0)</f>
        <v>福建</v>
      </c>
      <c r="B3789" s="15">
        <v>823402</v>
      </c>
      <c r="C3789" s="16" t="s">
        <v>226</v>
      </c>
      <c r="D3789" s="17" t="s">
        <v>3898</v>
      </c>
      <c r="E3789" s="17" t="s">
        <v>4165</v>
      </c>
      <c r="F3789" s="16" t="s">
        <v>747</v>
      </c>
      <c r="G3789" s="16" t="s">
        <v>3899</v>
      </c>
      <c r="H3789" s="16" t="s">
        <v>3900</v>
      </c>
      <c r="I3789" s="16" t="s">
        <v>4158</v>
      </c>
      <c r="J3789" s="40">
        <v>0.13</v>
      </c>
      <c r="K3789" s="16">
        <v>152315.24</v>
      </c>
      <c r="L3789" s="18">
        <v>164053.89000000001</v>
      </c>
      <c r="M3789" s="15" t="s">
        <v>94</v>
      </c>
      <c r="N3789" s="19">
        <v>45714.634201388901</v>
      </c>
      <c r="P3789" s="20" t="s">
        <v>4256</v>
      </c>
      <c r="Q3789" s="20" t="s">
        <v>4268</v>
      </c>
      <c r="R3789" s="20" t="s">
        <v>4268</v>
      </c>
    </row>
    <row r="3790" spans="1:18" x14ac:dyDescent="0.3">
      <c r="A3790" s="15" t="str">
        <f>VLOOKUP(C3790,销售员!A:D,3,0)</f>
        <v>福建</v>
      </c>
      <c r="B3790" s="15">
        <v>823402</v>
      </c>
      <c r="C3790" s="16" t="s">
        <v>226</v>
      </c>
      <c r="D3790" s="17" t="s">
        <v>3898</v>
      </c>
      <c r="E3790" s="17" t="s">
        <v>4165</v>
      </c>
      <c r="F3790" s="16" t="s">
        <v>747</v>
      </c>
      <c r="G3790" s="16" t="s">
        <v>3899</v>
      </c>
      <c r="H3790" s="16" t="s">
        <v>3900</v>
      </c>
      <c r="I3790" s="16" t="s">
        <v>4159</v>
      </c>
      <c r="J3790" s="40">
        <v>0.13</v>
      </c>
      <c r="K3790" s="16">
        <v>0</v>
      </c>
      <c r="M3790" s="15" t="s">
        <v>94</v>
      </c>
      <c r="N3790" s="19">
        <v>45714.634201388901</v>
      </c>
      <c r="P3790" s="20" t="s">
        <v>4256</v>
      </c>
      <c r="Q3790" s="20" t="s">
        <v>4268</v>
      </c>
      <c r="R3790" s="20" t="s">
        <v>4268</v>
      </c>
    </row>
    <row r="3791" spans="1:18" x14ac:dyDescent="0.3">
      <c r="A3791" s="15" t="str">
        <f>VLOOKUP(C3791,销售员!A:D,3,0)</f>
        <v>福建</v>
      </c>
      <c r="B3791" s="15">
        <v>823402</v>
      </c>
      <c r="C3791" s="16" t="s">
        <v>226</v>
      </c>
      <c r="D3791" s="17" t="s">
        <v>3898</v>
      </c>
      <c r="E3791" s="17" t="s">
        <v>4165</v>
      </c>
      <c r="F3791" s="16" t="s">
        <v>747</v>
      </c>
      <c r="G3791" s="16" t="s">
        <v>3899</v>
      </c>
      <c r="H3791" s="16" t="s">
        <v>3900</v>
      </c>
      <c r="I3791" s="16" t="s">
        <v>4161</v>
      </c>
      <c r="J3791" s="40">
        <v>0.13</v>
      </c>
      <c r="K3791" s="16">
        <v>2036.65</v>
      </c>
      <c r="M3791" s="15" t="s">
        <v>94</v>
      </c>
      <c r="N3791" s="19">
        <v>45714.634201388901</v>
      </c>
      <c r="P3791" s="20" t="s">
        <v>4256</v>
      </c>
      <c r="Q3791" s="20" t="s">
        <v>4268</v>
      </c>
      <c r="R3791" s="20" t="s">
        <v>4268</v>
      </c>
    </row>
    <row r="3792" spans="1:18" x14ac:dyDescent="0.3">
      <c r="A3792" s="15" t="str">
        <f>VLOOKUP(C3792,销售员!A:D,3,0)</f>
        <v>福建</v>
      </c>
      <c r="B3792" s="15">
        <v>823402</v>
      </c>
      <c r="C3792" s="16" t="s">
        <v>226</v>
      </c>
      <c r="D3792" s="17" t="s">
        <v>3898</v>
      </c>
      <c r="E3792" s="17" t="s">
        <v>4165</v>
      </c>
      <c r="F3792" s="16" t="s">
        <v>747</v>
      </c>
      <c r="G3792" s="16" t="s">
        <v>3899</v>
      </c>
      <c r="H3792" s="16" t="s">
        <v>3900</v>
      </c>
      <c r="I3792" s="16" t="s">
        <v>4160</v>
      </c>
      <c r="J3792" s="40">
        <v>0.13</v>
      </c>
      <c r="K3792" s="16">
        <v>2319.2399999999998</v>
      </c>
      <c r="M3792" s="15" t="s">
        <v>94</v>
      </c>
      <c r="N3792" s="19">
        <v>45714.634201388901</v>
      </c>
      <c r="P3792" s="20" t="s">
        <v>4256</v>
      </c>
      <c r="Q3792" s="20" t="s">
        <v>4268</v>
      </c>
      <c r="R3792" s="20" t="s">
        <v>4268</v>
      </c>
    </row>
    <row r="3793" spans="1:18" x14ac:dyDescent="0.3">
      <c r="A3793" s="15" t="str">
        <f>VLOOKUP(C3793,销售员!A:D,3,0)</f>
        <v>沪浙</v>
      </c>
      <c r="B3793" s="15">
        <v>823401</v>
      </c>
      <c r="C3793" s="16" t="s">
        <v>1420</v>
      </c>
      <c r="D3793" s="17" t="s">
        <v>3901</v>
      </c>
      <c r="E3793" s="17" t="s">
        <v>4165</v>
      </c>
      <c r="F3793" s="16" t="s">
        <v>3902</v>
      </c>
      <c r="G3793" s="16" t="s">
        <v>3903</v>
      </c>
      <c r="H3793" s="16" t="s">
        <v>3904</v>
      </c>
      <c r="I3793" s="16" t="s">
        <v>4166</v>
      </c>
      <c r="J3793" s="40">
        <v>0.13</v>
      </c>
      <c r="K3793" s="16">
        <v>5058.3</v>
      </c>
      <c r="L3793" s="18">
        <v>5806.4</v>
      </c>
      <c r="M3793" s="15" t="s">
        <v>1262</v>
      </c>
      <c r="N3793" s="19">
        <v>45714.635891203703</v>
      </c>
      <c r="P3793" s="20" t="s">
        <v>4256</v>
      </c>
      <c r="Q3793" s="20" t="s">
        <v>4259</v>
      </c>
      <c r="R3793" s="20" t="s">
        <v>4273</v>
      </c>
    </row>
    <row r="3794" spans="1:18" x14ac:dyDescent="0.3">
      <c r="A3794" s="15" t="str">
        <f>VLOOKUP(C3794,销售员!A:D,3,0)</f>
        <v>沪浙</v>
      </c>
      <c r="B3794" s="15">
        <v>823401</v>
      </c>
      <c r="C3794" s="16" t="s">
        <v>1420</v>
      </c>
      <c r="D3794" s="17" t="s">
        <v>3901</v>
      </c>
      <c r="E3794" s="17" t="s">
        <v>4165</v>
      </c>
      <c r="F3794" s="16" t="s">
        <v>3902</v>
      </c>
      <c r="G3794" s="16" t="s">
        <v>3903</v>
      </c>
      <c r="H3794" s="16" t="s">
        <v>3904</v>
      </c>
      <c r="I3794" s="16" t="s">
        <v>4167</v>
      </c>
      <c r="J3794" s="40">
        <v>0.13</v>
      </c>
      <c r="K3794" s="16">
        <v>343.16</v>
      </c>
      <c r="M3794" s="15" t="s">
        <v>1262</v>
      </c>
      <c r="N3794" s="19">
        <v>45714.635891203703</v>
      </c>
      <c r="P3794" s="20" t="s">
        <v>4256</v>
      </c>
      <c r="Q3794" s="20" t="s">
        <v>4259</v>
      </c>
      <c r="R3794" s="20" t="s">
        <v>4273</v>
      </c>
    </row>
    <row r="3795" spans="1:18" x14ac:dyDescent="0.3">
      <c r="A3795" s="15" t="str">
        <f>VLOOKUP(C3795,销售员!A:D,3,0)</f>
        <v>沪浙</v>
      </c>
      <c r="B3795" s="15">
        <v>823401</v>
      </c>
      <c r="C3795" s="16" t="s">
        <v>1420</v>
      </c>
      <c r="D3795" s="17" t="s">
        <v>3901</v>
      </c>
      <c r="E3795" s="17" t="s">
        <v>4165</v>
      </c>
      <c r="F3795" s="16" t="s">
        <v>3902</v>
      </c>
      <c r="G3795" s="16" t="s">
        <v>3903</v>
      </c>
      <c r="H3795" s="16" t="s">
        <v>3904</v>
      </c>
      <c r="I3795" s="16" t="s">
        <v>4161</v>
      </c>
      <c r="J3795" s="40">
        <v>0.13</v>
      </c>
      <c r="K3795" s="16">
        <v>65.757900000000006</v>
      </c>
      <c r="M3795" s="15" t="s">
        <v>1262</v>
      </c>
      <c r="N3795" s="19">
        <v>45714.635891203703</v>
      </c>
      <c r="P3795" s="20" t="s">
        <v>4256</v>
      </c>
      <c r="Q3795" s="20" t="s">
        <v>4259</v>
      </c>
      <c r="R3795" s="20" t="s">
        <v>4273</v>
      </c>
    </row>
    <row r="3796" spans="1:18" x14ac:dyDescent="0.3">
      <c r="A3796" s="15" t="str">
        <f>VLOOKUP(C3796,销售员!A:D,3,0)</f>
        <v>沪浙</v>
      </c>
      <c r="B3796" s="15">
        <v>823401</v>
      </c>
      <c r="C3796" s="16" t="s">
        <v>1420</v>
      </c>
      <c r="D3796" s="17" t="s">
        <v>3901</v>
      </c>
      <c r="E3796" s="17" t="s">
        <v>4165</v>
      </c>
      <c r="F3796" s="16" t="s">
        <v>3902</v>
      </c>
      <c r="G3796" s="16" t="s">
        <v>3903</v>
      </c>
      <c r="H3796" s="16" t="s">
        <v>3904</v>
      </c>
      <c r="I3796" s="16" t="s">
        <v>4160</v>
      </c>
      <c r="J3796" s="40">
        <v>0.13</v>
      </c>
      <c r="K3796" s="16">
        <v>81.021900000000002</v>
      </c>
      <c r="M3796" s="15" t="s">
        <v>1262</v>
      </c>
      <c r="N3796" s="19">
        <v>45714.635891203703</v>
      </c>
      <c r="P3796" s="20" t="s">
        <v>4256</v>
      </c>
      <c r="Q3796" s="20" t="s">
        <v>4259</v>
      </c>
      <c r="R3796" s="20" t="s">
        <v>4273</v>
      </c>
    </row>
    <row r="3797" spans="1:18" x14ac:dyDescent="0.3">
      <c r="A3797" s="15" t="str">
        <f>VLOOKUP(C3797,销售员!A:D,3,0)</f>
        <v>福建</v>
      </c>
      <c r="B3797" s="15">
        <v>823240</v>
      </c>
      <c r="C3797" s="16" t="s">
        <v>676</v>
      </c>
      <c r="D3797" s="17" t="s">
        <v>3906</v>
      </c>
      <c r="E3797" s="17" t="s">
        <v>4165</v>
      </c>
      <c r="F3797" s="16" t="s">
        <v>3087</v>
      </c>
      <c r="G3797" s="16" t="s">
        <v>3907</v>
      </c>
      <c r="H3797" s="16" t="s">
        <v>3908</v>
      </c>
      <c r="I3797" s="16" t="s">
        <v>4158</v>
      </c>
      <c r="J3797" s="40">
        <v>0.13</v>
      </c>
      <c r="K3797" s="16">
        <v>4098760.05</v>
      </c>
      <c r="L3797" s="18">
        <v>5267166.2300000004</v>
      </c>
      <c r="M3797" s="15" t="s">
        <v>94</v>
      </c>
      <c r="N3797" s="19">
        <v>45714.647905092599</v>
      </c>
      <c r="P3797" s="20" t="s">
        <v>4256</v>
      </c>
      <c r="Q3797" s="20" t="s">
        <v>4268</v>
      </c>
      <c r="R3797" s="20" t="s">
        <v>4268</v>
      </c>
    </row>
    <row r="3798" spans="1:18" x14ac:dyDescent="0.3">
      <c r="A3798" s="15" t="str">
        <f>VLOOKUP(C3798,销售员!A:D,3,0)</f>
        <v>福建</v>
      </c>
      <c r="B3798" s="15">
        <v>823240</v>
      </c>
      <c r="C3798" s="16" t="s">
        <v>676</v>
      </c>
      <c r="D3798" s="17" t="s">
        <v>3906</v>
      </c>
      <c r="E3798" s="17" t="s">
        <v>4165</v>
      </c>
      <c r="F3798" s="16" t="s">
        <v>3087</v>
      </c>
      <c r="G3798" s="16" t="s">
        <v>3907</v>
      </c>
      <c r="H3798" s="16" t="s">
        <v>3908</v>
      </c>
      <c r="I3798" s="16" t="s">
        <v>4159</v>
      </c>
      <c r="J3798" s="40">
        <v>0.13</v>
      </c>
      <c r="K3798" s="16">
        <v>815711.61</v>
      </c>
      <c r="M3798" s="15" t="s">
        <v>94</v>
      </c>
      <c r="N3798" s="19">
        <v>45714.647905092599</v>
      </c>
      <c r="P3798" s="20" t="s">
        <v>4256</v>
      </c>
      <c r="Q3798" s="20" t="s">
        <v>4268</v>
      </c>
      <c r="R3798" s="20" t="s">
        <v>4268</v>
      </c>
    </row>
    <row r="3799" spans="1:18" x14ac:dyDescent="0.3">
      <c r="A3799" s="15" t="str">
        <f>VLOOKUP(C3799,销售员!A:D,3,0)</f>
        <v>福建</v>
      </c>
      <c r="B3799" s="15">
        <v>823240</v>
      </c>
      <c r="C3799" s="16" t="s">
        <v>676</v>
      </c>
      <c r="D3799" s="17" t="s">
        <v>3906</v>
      </c>
      <c r="E3799" s="17" t="s">
        <v>4165</v>
      </c>
      <c r="F3799" s="16" t="s">
        <v>3087</v>
      </c>
      <c r="G3799" s="16" t="s">
        <v>3907</v>
      </c>
      <c r="H3799" s="16" t="s">
        <v>3908</v>
      </c>
      <c r="I3799" s="16" t="s">
        <v>4161</v>
      </c>
      <c r="J3799" s="40">
        <v>0.13</v>
      </c>
      <c r="K3799" s="16">
        <v>40833.629999999997</v>
      </c>
      <c r="M3799" s="15" t="s">
        <v>94</v>
      </c>
      <c r="N3799" s="19">
        <v>45714.647905092599</v>
      </c>
      <c r="P3799" s="20" t="s">
        <v>4256</v>
      </c>
      <c r="Q3799" s="20" t="s">
        <v>4268</v>
      </c>
      <c r="R3799" s="20" t="s">
        <v>4268</v>
      </c>
    </row>
    <row r="3800" spans="1:18" x14ac:dyDescent="0.3">
      <c r="A3800" s="15" t="str">
        <f>VLOOKUP(C3800,销售员!A:D,3,0)</f>
        <v>福建</v>
      </c>
      <c r="B3800" s="15">
        <v>823240</v>
      </c>
      <c r="C3800" s="16" t="s">
        <v>676</v>
      </c>
      <c r="D3800" s="17" t="s">
        <v>3906</v>
      </c>
      <c r="E3800" s="17" t="s">
        <v>4165</v>
      </c>
      <c r="F3800" s="16" t="s">
        <v>3087</v>
      </c>
      <c r="G3800" s="16" t="s">
        <v>3907</v>
      </c>
      <c r="H3800" s="16" t="s">
        <v>3908</v>
      </c>
      <c r="I3800" s="16" t="s">
        <v>4160</v>
      </c>
      <c r="J3800" s="40">
        <v>0.13</v>
      </c>
      <c r="K3800" s="16">
        <v>74837.22</v>
      </c>
      <c r="M3800" s="15" t="s">
        <v>94</v>
      </c>
      <c r="N3800" s="19">
        <v>45714.647905092599</v>
      </c>
      <c r="P3800" s="20" t="s">
        <v>4256</v>
      </c>
      <c r="Q3800" s="20" t="s">
        <v>4268</v>
      </c>
      <c r="R3800" s="20" t="s">
        <v>4268</v>
      </c>
    </row>
    <row r="3801" spans="1:18" x14ac:dyDescent="0.3">
      <c r="A3801" s="15" t="str">
        <f>VLOOKUP(C3801,销售员!A:D,3,0)</f>
        <v>福建</v>
      </c>
      <c r="B3801" s="15">
        <v>823240</v>
      </c>
      <c r="C3801" s="16" t="s">
        <v>676</v>
      </c>
      <c r="D3801" s="17" t="s">
        <v>3906</v>
      </c>
      <c r="E3801" s="17" t="s">
        <v>4165</v>
      </c>
      <c r="F3801" s="16" t="s">
        <v>3087</v>
      </c>
      <c r="G3801" s="16" t="s">
        <v>3907</v>
      </c>
      <c r="H3801" s="16" t="s">
        <v>3908</v>
      </c>
      <c r="I3801" s="16" t="s">
        <v>4158</v>
      </c>
      <c r="J3801" s="40">
        <v>0.13</v>
      </c>
      <c r="K3801" s="16">
        <v>4098760.05</v>
      </c>
      <c r="L3801" s="18">
        <v>5267166.2300000004</v>
      </c>
      <c r="M3801" s="15" t="s">
        <v>94</v>
      </c>
      <c r="N3801" s="19">
        <v>45714.647905092599</v>
      </c>
      <c r="P3801" s="20" t="s">
        <v>4256</v>
      </c>
      <c r="Q3801" s="20" t="s">
        <v>4268</v>
      </c>
      <c r="R3801" s="20" t="s">
        <v>4268</v>
      </c>
    </row>
    <row r="3802" spans="1:18" x14ac:dyDescent="0.3">
      <c r="A3802" s="15" t="str">
        <f>VLOOKUP(C3802,销售员!A:D,3,0)</f>
        <v>福建</v>
      </c>
      <c r="B3802" s="15">
        <v>823240</v>
      </c>
      <c r="C3802" s="16" t="s">
        <v>676</v>
      </c>
      <c r="D3802" s="17" t="s">
        <v>3906</v>
      </c>
      <c r="E3802" s="17" t="s">
        <v>4165</v>
      </c>
      <c r="F3802" s="16" t="s">
        <v>3087</v>
      </c>
      <c r="G3802" s="16" t="s">
        <v>3907</v>
      </c>
      <c r="H3802" s="16" t="s">
        <v>3908</v>
      </c>
      <c r="I3802" s="16" t="s">
        <v>4159</v>
      </c>
      <c r="J3802" s="40">
        <v>0.13</v>
      </c>
      <c r="K3802" s="16">
        <v>815711.61</v>
      </c>
      <c r="M3802" s="15" t="s">
        <v>94</v>
      </c>
      <c r="N3802" s="19">
        <v>45714.647905092599</v>
      </c>
      <c r="P3802" s="20" t="s">
        <v>4256</v>
      </c>
      <c r="Q3802" s="20" t="s">
        <v>4268</v>
      </c>
      <c r="R3802" s="20" t="s">
        <v>4268</v>
      </c>
    </row>
    <row r="3803" spans="1:18" x14ac:dyDescent="0.3">
      <c r="A3803" s="15" t="str">
        <f>VLOOKUP(C3803,销售员!A:D,3,0)</f>
        <v>福建</v>
      </c>
      <c r="B3803" s="15">
        <v>823240</v>
      </c>
      <c r="C3803" s="16" t="s">
        <v>676</v>
      </c>
      <c r="D3803" s="17" t="s">
        <v>3906</v>
      </c>
      <c r="E3803" s="17" t="s">
        <v>4165</v>
      </c>
      <c r="F3803" s="16" t="s">
        <v>3087</v>
      </c>
      <c r="G3803" s="16" t="s">
        <v>3907</v>
      </c>
      <c r="H3803" s="16" t="s">
        <v>3908</v>
      </c>
      <c r="I3803" s="16" t="s">
        <v>4161</v>
      </c>
      <c r="J3803" s="40">
        <v>0.13</v>
      </c>
      <c r="K3803" s="16">
        <v>40833.629999999997</v>
      </c>
      <c r="M3803" s="15" t="s">
        <v>94</v>
      </c>
      <c r="N3803" s="19">
        <v>45714.647905092599</v>
      </c>
      <c r="P3803" s="20" t="s">
        <v>4256</v>
      </c>
      <c r="Q3803" s="20" t="s">
        <v>4268</v>
      </c>
      <c r="R3803" s="20" t="s">
        <v>4268</v>
      </c>
    </row>
    <row r="3804" spans="1:18" x14ac:dyDescent="0.3">
      <c r="A3804" s="15" t="str">
        <f>VLOOKUP(C3804,销售员!A:D,3,0)</f>
        <v>福建</v>
      </c>
      <c r="B3804" s="15">
        <v>823240</v>
      </c>
      <c r="C3804" s="16" t="s">
        <v>676</v>
      </c>
      <c r="D3804" s="17" t="s">
        <v>3906</v>
      </c>
      <c r="E3804" s="17" t="s">
        <v>4165</v>
      </c>
      <c r="F3804" s="16" t="s">
        <v>3087</v>
      </c>
      <c r="G3804" s="16" t="s">
        <v>3907</v>
      </c>
      <c r="H3804" s="16" t="s">
        <v>3908</v>
      </c>
      <c r="I3804" s="16" t="s">
        <v>4160</v>
      </c>
      <c r="J3804" s="40">
        <v>0.13</v>
      </c>
      <c r="K3804" s="16">
        <v>74837.22</v>
      </c>
      <c r="M3804" s="15" t="s">
        <v>94</v>
      </c>
      <c r="N3804" s="19">
        <v>45714.647905092599</v>
      </c>
      <c r="P3804" s="20" t="s">
        <v>4256</v>
      </c>
      <c r="Q3804" s="20" t="s">
        <v>4268</v>
      </c>
      <c r="R3804" s="20" t="s">
        <v>4268</v>
      </c>
    </row>
    <row r="3805" spans="1:18" x14ac:dyDescent="0.3">
      <c r="A3805" s="15" t="str">
        <f>VLOOKUP(C3805,销售员!A:D,3,0)</f>
        <v>福建</v>
      </c>
      <c r="B3805" s="15">
        <v>823417</v>
      </c>
      <c r="C3805" s="16" t="s">
        <v>226</v>
      </c>
      <c r="D3805" s="17" t="s">
        <v>3910</v>
      </c>
      <c r="E3805" s="17" t="s">
        <v>4165</v>
      </c>
      <c r="F3805" s="16" t="s">
        <v>3911</v>
      </c>
      <c r="G3805" s="16" t="s">
        <v>3912</v>
      </c>
      <c r="H3805" s="16" t="s">
        <v>3913</v>
      </c>
      <c r="I3805" s="16" t="s">
        <v>4158</v>
      </c>
      <c r="J3805" s="40">
        <v>0.13</v>
      </c>
      <c r="K3805" s="16">
        <v>10885.08</v>
      </c>
      <c r="L3805" s="18">
        <v>11724</v>
      </c>
      <c r="M3805" s="15" t="s">
        <v>94</v>
      </c>
      <c r="N3805" s="19">
        <v>45714.652766203697</v>
      </c>
      <c r="P3805" s="20" t="s">
        <v>4256</v>
      </c>
      <c r="Q3805" s="20" t="s">
        <v>4268</v>
      </c>
      <c r="R3805" s="20" t="s">
        <v>4268</v>
      </c>
    </row>
    <row r="3806" spans="1:18" x14ac:dyDescent="0.3">
      <c r="A3806" s="15" t="str">
        <f>VLOOKUP(C3806,销售员!A:D,3,0)</f>
        <v>福建</v>
      </c>
      <c r="B3806" s="15">
        <v>823417</v>
      </c>
      <c r="C3806" s="16" t="s">
        <v>226</v>
      </c>
      <c r="D3806" s="17" t="s">
        <v>3910</v>
      </c>
      <c r="E3806" s="17" t="s">
        <v>4165</v>
      </c>
      <c r="F3806" s="16" t="s">
        <v>3911</v>
      </c>
      <c r="G3806" s="16" t="s">
        <v>3912</v>
      </c>
      <c r="H3806" s="16" t="s">
        <v>3913</v>
      </c>
      <c r="I3806" s="16" t="s">
        <v>4159</v>
      </c>
      <c r="J3806" s="40">
        <v>0.13</v>
      </c>
      <c r="K3806" s="16">
        <v>0</v>
      </c>
      <c r="M3806" s="15" t="s">
        <v>94</v>
      </c>
      <c r="N3806" s="19">
        <v>45714.652766203697</v>
      </c>
      <c r="P3806" s="20" t="s">
        <v>4256</v>
      </c>
      <c r="Q3806" s="20" t="s">
        <v>4268</v>
      </c>
      <c r="R3806" s="20" t="s">
        <v>4268</v>
      </c>
    </row>
    <row r="3807" spans="1:18" x14ac:dyDescent="0.3">
      <c r="A3807" s="15" t="str">
        <f>VLOOKUP(C3807,销售员!A:D,3,0)</f>
        <v>福建</v>
      </c>
      <c r="B3807" s="15">
        <v>823417</v>
      </c>
      <c r="C3807" s="16" t="s">
        <v>226</v>
      </c>
      <c r="D3807" s="17" t="s">
        <v>3910</v>
      </c>
      <c r="E3807" s="17" t="s">
        <v>4165</v>
      </c>
      <c r="F3807" s="16" t="s">
        <v>3911</v>
      </c>
      <c r="G3807" s="16" t="s">
        <v>3912</v>
      </c>
      <c r="H3807" s="16" t="s">
        <v>3913</v>
      </c>
      <c r="I3807" s="16" t="s">
        <v>4161</v>
      </c>
      <c r="J3807" s="40">
        <v>0.13</v>
      </c>
      <c r="K3807" s="16">
        <v>145.56</v>
      </c>
      <c r="M3807" s="15" t="s">
        <v>94</v>
      </c>
      <c r="N3807" s="19">
        <v>45714.652766203697</v>
      </c>
      <c r="P3807" s="20" t="s">
        <v>4256</v>
      </c>
      <c r="Q3807" s="20" t="s">
        <v>4268</v>
      </c>
      <c r="R3807" s="20" t="s">
        <v>4268</v>
      </c>
    </row>
    <row r="3808" spans="1:18" x14ac:dyDescent="0.3">
      <c r="A3808" s="15" t="str">
        <f>VLOOKUP(C3808,销售员!A:D,3,0)</f>
        <v>福建</v>
      </c>
      <c r="B3808" s="15">
        <v>823417</v>
      </c>
      <c r="C3808" s="16" t="s">
        <v>226</v>
      </c>
      <c r="D3808" s="17" t="s">
        <v>3910</v>
      </c>
      <c r="E3808" s="17" t="s">
        <v>4165</v>
      </c>
      <c r="F3808" s="16" t="s">
        <v>3911</v>
      </c>
      <c r="G3808" s="16" t="s">
        <v>3912</v>
      </c>
      <c r="H3808" s="16" t="s">
        <v>3913</v>
      </c>
      <c r="I3808" s="16" t="s">
        <v>4160</v>
      </c>
      <c r="J3808" s="40">
        <v>0.13</v>
      </c>
      <c r="K3808" s="16">
        <v>165.76</v>
      </c>
      <c r="M3808" s="15" t="s">
        <v>94</v>
      </c>
      <c r="N3808" s="19">
        <v>45714.652766203697</v>
      </c>
      <c r="P3808" s="20" t="s">
        <v>4256</v>
      </c>
      <c r="Q3808" s="20" t="s">
        <v>4268</v>
      </c>
      <c r="R3808" s="20" t="s">
        <v>4268</v>
      </c>
    </row>
    <row r="3809" spans="1:18" x14ac:dyDescent="0.3">
      <c r="A3809" s="15" t="str">
        <f>VLOOKUP(C3809,销售员!A:D,3,0)</f>
        <v>福建</v>
      </c>
      <c r="B3809" s="15">
        <v>823417</v>
      </c>
      <c r="C3809" s="16" t="s">
        <v>226</v>
      </c>
      <c r="D3809" s="17" t="s">
        <v>3910</v>
      </c>
      <c r="E3809" s="17" t="s">
        <v>4165</v>
      </c>
      <c r="F3809" s="16" t="s">
        <v>3911</v>
      </c>
      <c r="G3809" s="16" t="s">
        <v>3912</v>
      </c>
      <c r="H3809" s="16" t="s">
        <v>3913</v>
      </c>
      <c r="I3809" s="16" t="s">
        <v>4158</v>
      </c>
      <c r="J3809" s="40">
        <v>0.13</v>
      </c>
      <c r="K3809" s="16">
        <v>10885.08</v>
      </c>
      <c r="L3809" s="18">
        <v>11724</v>
      </c>
      <c r="M3809" s="15" t="s">
        <v>94</v>
      </c>
      <c r="N3809" s="19">
        <v>45714.652766203697</v>
      </c>
      <c r="P3809" s="20" t="s">
        <v>4256</v>
      </c>
      <c r="Q3809" s="20" t="s">
        <v>4268</v>
      </c>
      <c r="R3809" s="20" t="s">
        <v>4268</v>
      </c>
    </row>
    <row r="3810" spans="1:18" x14ac:dyDescent="0.3">
      <c r="A3810" s="15" t="str">
        <f>VLOOKUP(C3810,销售员!A:D,3,0)</f>
        <v>福建</v>
      </c>
      <c r="B3810" s="15">
        <v>823417</v>
      </c>
      <c r="C3810" s="16" t="s">
        <v>226</v>
      </c>
      <c r="D3810" s="17" t="s">
        <v>3910</v>
      </c>
      <c r="E3810" s="17" t="s">
        <v>4165</v>
      </c>
      <c r="F3810" s="16" t="s">
        <v>3911</v>
      </c>
      <c r="G3810" s="16" t="s">
        <v>3912</v>
      </c>
      <c r="H3810" s="16" t="s">
        <v>3913</v>
      </c>
      <c r="I3810" s="16" t="s">
        <v>4159</v>
      </c>
      <c r="J3810" s="40">
        <v>0.13</v>
      </c>
      <c r="K3810" s="16">
        <v>0</v>
      </c>
      <c r="M3810" s="15" t="s">
        <v>94</v>
      </c>
      <c r="N3810" s="19">
        <v>45714.652766203697</v>
      </c>
      <c r="P3810" s="20" t="s">
        <v>4256</v>
      </c>
      <c r="Q3810" s="20" t="s">
        <v>4268</v>
      </c>
      <c r="R3810" s="20" t="s">
        <v>4268</v>
      </c>
    </row>
    <row r="3811" spans="1:18" x14ac:dyDescent="0.3">
      <c r="A3811" s="15" t="str">
        <f>VLOOKUP(C3811,销售员!A:D,3,0)</f>
        <v>福建</v>
      </c>
      <c r="B3811" s="15">
        <v>823417</v>
      </c>
      <c r="C3811" s="16" t="s">
        <v>226</v>
      </c>
      <c r="D3811" s="17" t="s">
        <v>3910</v>
      </c>
      <c r="E3811" s="17" t="s">
        <v>4165</v>
      </c>
      <c r="F3811" s="16" t="s">
        <v>3911</v>
      </c>
      <c r="G3811" s="16" t="s">
        <v>3912</v>
      </c>
      <c r="H3811" s="16" t="s">
        <v>3913</v>
      </c>
      <c r="I3811" s="16" t="s">
        <v>4161</v>
      </c>
      <c r="J3811" s="40">
        <v>0.13</v>
      </c>
      <c r="K3811" s="16">
        <v>145.56</v>
      </c>
      <c r="M3811" s="15" t="s">
        <v>94</v>
      </c>
      <c r="N3811" s="19">
        <v>45714.652766203697</v>
      </c>
      <c r="P3811" s="20" t="s">
        <v>4256</v>
      </c>
      <c r="Q3811" s="20" t="s">
        <v>4268</v>
      </c>
      <c r="R3811" s="20" t="s">
        <v>4268</v>
      </c>
    </row>
    <row r="3812" spans="1:18" x14ac:dyDescent="0.3">
      <c r="A3812" s="15" t="str">
        <f>VLOOKUP(C3812,销售员!A:D,3,0)</f>
        <v>福建</v>
      </c>
      <c r="B3812" s="15">
        <v>823417</v>
      </c>
      <c r="C3812" s="16" t="s">
        <v>226</v>
      </c>
      <c r="D3812" s="17" t="s">
        <v>3910</v>
      </c>
      <c r="E3812" s="17" t="s">
        <v>4165</v>
      </c>
      <c r="F3812" s="16" t="s">
        <v>3911</v>
      </c>
      <c r="G3812" s="16" t="s">
        <v>3912</v>
      </c>
      <c r="H3812" s="16" t="s">
        <v>3913</v>
      </c>
      <c r="I3812" s="16" t="s">
        <v>4160</v>
      </c>
      <c r="J3812" s="40">
        <v>0.13</v>
      </c>
      <c r="K3812" s="16">
        <v>165.76</v>
      </c>
      <c r="M3812" s="15" t="s">
        <v>94</v>
      </c>
      <c r="N3812" s="19">
        <v>45714.652766203697</v>
      </c>
      <c r="P3812" s="20" t="s">
        <v>4256</v>
      </c>
      <c r="Q3812" s="20" t="s">
        <v>4268</v>
      </c>
      <c r="R3812" s="20" t="s">
        <v>4268</v>
      </c>
    </row>
    <row r="3813" spans="1:18" x14ac:dyDescent="0.3">
      <c r="A3813" s="15" t="str">
        <f>VLOOKUP(C3813,销售员!A:D,3,0)</f>
        <v>京津冀</v>
      </c>
      <c r="B3813" s="15">
        <v>823438</v>
      </c>
      <c r="C3813" s="16" t="s">
        <v>1008</v>
      </c>
      <c r="D3813" s="17" t="s">
        <v>3914</v>
      </c>
      <c r="E3813" s="17" t="s">
        <v>4165</v>
      </c>
      <c r="F3813" s="16" t="s">
        <v>3915</v>
      </c>
      <c r="G3813" s="16" t="s">
        <v>3916</v>
      </c>
      <c r="H3813" s="16" t="s">
        <v>3917</v>
      </c>
      <c r="I3813" s="16" t="s">
        <v>4158</v>
      </c>
      <c r="J3813" s="40">
        <v>0.13</v>
      </c>
      <c r="K3813" s="16">
        <v>3609.8</v>
      </c>
      <c r="L3813" s="18">
        <v>3888</v>
      </c>
      <c r="M3813" s="15" t="s">
        <v>127</v>
      </c>
      <c r="N3813" s="19">
        <v>45714.675694444399</v>
      </c>
      <c r="P3813" s="20" t="s">
        <v>4261</v>
      </c>
      <c r="Q3813" s="20" t="s">
        <v>4243</v>
      </c>
      <c r="R3813" s="20" t="s">
        <v>4289</v>
      </c>
    </row>
    <row r="3814" spans="1:18" x14ac:dyDescent="0.3">
      <c r="A3814" s="15" t="str">
        <f>VLOOKUP(C3814,销售员!A:D,3,0)</f>
        <v>京津冀</v>
      </c>
      <c r="B3814" s="15">
        <v>823438</v>
      </c>
      <c r="C3814" s="16" t="s">
        <v>1008</v>
      </c>
      <c r="D3814" s="17" t="s">
        <v>3914</v>
      </c>
      <c r="E3814" s="17" t="s">
        <v>4165</v>
      </c>
      <c r="F3814" s="16" t="s">
        <v>3915</v>
      </c>
      <c r="G3814" s="16" t="s">
        <v>3916</v>
      </c>
      <c r="H3814" s="16" t="s">
        <v>3917</v>
      </c>
      <c r="I3814" s="16" t="s">
        <v>4159</v>
      </c>
      <c r="J3814" s="40">
        <v>0.13</v>
      </c>
      <c r="K3814" s="16">
        <v>0</v>
      </c>
      <c r="M3814" s="15" t="s">
        <v>127</v>
      </c>
      <c r="N3814" s="19">
        <v>45714.675694444399</v>
      </c>
      <c r="P3814" s="20" t="s">
        <v>4261</v>
      </c>
      <c r="Q3814" s="20" t="s">
        <v>4243</v>
      </c>
      <c r="R3814" s="20" t="s">
        <v>4289</v>
      </c>
    </row>
    <row r="3815" spans="1:18" x14ac:dyDescent="0.3">
      <c r="A3815" s="15" t="str">
        <f>VLOOKUP(C3815,销售员!A:D,3,0)</f>
        <v>京津冀</v>
      </c>
      <c r="B3815" s="15">
        <v>823438</v>
      </c>
      <c r="C3815" s="16" t="s">
        <v>1008</v>
      </c>
      <c r="D3815" s="17" t="s">
        <v>3914</v>
      </c>
      <c r="E3815" s="17" t="s">
        <v>4165</v>
      </c>
      <c r="F3815" s="16" t="s">
        <v>3915</v>
      </c>
      <c r="G3815" s="16" t="s">
        <v>3916</v>
      </c>
      <c r="H3815" s="16" t="s">
        <v>3917</v>
      </c>
      <c r="I3815" s="16" t="s">
        <v>4161</v>
      </c>
      <c r="J3815" s="40">
        <v>0.13</v>
      </c>
      <c r="K3815" s="16">
        <v>48.27</v>
      </c>
      <c r="M3815" s="15" t="s">
        <v>127</v>
      </c>
      <c r="N3815" s="19">
        <v>45714.675694444399</v>
      </c>
      <c r="P3815" s="20" t="s">
        <v>4261</v>
      </c>
      <c r="Q3815" s="20" t="s">
        <v>4243</v>
      </c>
      <c r="R3815" s="20" t="s">
        <v>4289</v>
      </c>
    </row>
    <row r="3816" spans="1:18" x14ac:dyDescent="0.3">
      <c r="A3816" s="15" t="str">
        <f>VLOOKUP(C3816,销售员!A:D,3,0)</f>
        <v>京津冀</v>
      </c>
      <c r="B3816" s="15">
        <v>823438</v>
      </c>
      <c r="C3816" s="16" t="s">
        <v>1008</v>
      </c>
      <c r="D3816" s="17" t="s">
        <v>3914</v>
      </c>
      <c r="E3816" s="17" t="s">
        <v>4165</v>
      </c>
      <c r="F3816" s="16" t="s">
        <v>3915</v>
      </c>
      <c r="G3816" s="16" t="s">
        <v>3916</v>
      </c>
      <c r="H3816" s="16" t="s">
        <v>3917</v>
      </c>
      <c r="I3816" s="16" t="s">
        <v>4160</v>
      </c>
      <c r="J3816" s="40">
        <v>0.13</v>
      </c>
      <c r="K3816" s="16">
        <v>54.97</v>
      </c>
      <c r="M3816" s="15" t="s">
        <v>127</v>
      </c>
      <c r="N3816" s="19">
        <v>45714.675694444399</v>
      </c>
      <c r="P3816" s="20" t="s">
        <v>4261</v>
      </c>
      <c r="Q3816" s="20" t="s">
        <v>4243</v>
      </c>
      <c r="R3816" s="20" t="s">
        <v>4289</v>
      </c>
    </row>
    <row r="3817" spans="1:18" x14ac:dyDescent="0.3">
      <c r="A3817" s="15" t="str">
        <f>VLOOKUP(C3817,销售员!A:D,3,0)</f>
        <v>苏皖</v>
      </c>
      <c r="B3817" s="15">
        <v>823357</v>
      </c>
      <c r="C3817" s="16" t="s">
        <v>180</v>
      </c>
      <c r="D3817" s="17" t="s">
        <v>3919</v>
      </c>
      <c r="E3817" s="17" t="s">
        <v>4165</v>
      </c>
      <c r="F3817" s="16" t="s">
        <v>3268</v>
      </c>
      <c r="G3817" s="16" t="s">
        <v>3920</v>
      </c>
      <c r="H3817" s="16" t="s">
        <v>3921</v>
      </c>
      <c r="I3817" s="16" t="s">
        <v>4158</v>
      </c>
      <c r="J3817" s="40">
        <v>0.13</v>
      </c>
      <c r="K3817" s="16">
        <v>30903.59</v>
      </c>
      <c r="L3817" s="18">
        <v>33271.300000000003</v>
      </c>
      <c r="M3817" s="15" t="s">
        <v>83</v>
      </c>
      <c r="N3817" s="19">
        <v>45714.703460648103</v>
      </c>
      <c r="P3817" s="20" t="s">
        <v>4256</v>
      </c>
      <c r="Q3817" s="20" t="s">
        <v>4282</v>
      </c>
      <c r="R3817" s="20" t="s">
        <v>4283</v>
      </c>
    </row>
    <row r="3818" spans="1:18" x14ac:dyDescent="0.3">
      <c r="A3818" s="15" t="str">
        <f>VLOOKUP(C3818,销售员!A:D,3,0)</f>
        <v>苏皖</v>
      </c>
      <c r="B3818" s="15">
        <v>823357</v>
      </c>
      <c r="C3818" s="16" t="s">
        <v>180</v>
      </c>
      <c r="D3818" s="17" t="s">
        <v>3919</v>
      </c>
      <c r="E3818" s="17" t="s">
        <v>4165</v>
      </c>
      <c r="F3818" s="16" t="s">
        <v>3268</v>
      </c>
      <c r="G3818" s="16" t="s">
        <v>3920</v>
      </c>
      <c r="H3818" s="16" t="s">
        <v>3921</v>
      </c>
      <c r="I3818" s="16" t="s">
        <v>4159</v>
      </c>
      <c r="J3818" s="40">
        <v>0.13</v>
      </c>
      <c r="K3818" s="16">
        <v>0</v>
      </c>
      <c r="M3818" s="15" t="s">
        <v>83</v>
      </c>
      <c r="N3818" s="19">
        <v>45714.703460648103</v>
      </c>
      <c r="P3818" s="20" t="s">
        <v>4256</v>
      </c>
      <c r="Q3818" s="20" t="s">
        <v>4282</v>
      </c>
      <c r="R3818" s="20" t="s">
        <v>4283</v>
      </c>
    </row>
    <row r="3819" spans="1:18" x14ac:dyDescent="0.3">
      <c r="A3819" s="15" t="str">
        <f>VLOOKUP(C3819,销售员!A:D,3,0)</f>
        <v>苏皖</v>
      </c>
      <c r="B3819" s="15">
        <v>823357</v>
      </c>
      <c r="C3819" s="16" t="s">
        <v>180</v>
      </c>
      <c r="D3819" s="17" t="s">
        <v>3919</v>
      </c>
      <c r="E3819" s="17" t="s">
        <v>4165</v>
      </c>
      <c r="F3819" s="16" t="s">
        <v>3268</v>
      </c>
      <c r="G3819" s="16" t="s">
        <v>3920</v>
      </c>
      <c r="H3819" s="16" t="s">
        <v>3921</v>
      </c>
      <c r="I3819" s="16" t="s">
        <v>4161</v>
      </c>
      <c r="J3819" s="40">
        <v>0.13</v>
      </c>
      <c r="K3819" s="16">
        <v>399.9</v>
      </c>
      <c r="M3819" s="15" t="s">
        <v>83</v>
      </c>
      <c r="N3819" s="19">
        <v>45714.703460648103</v>
      </c>
      <c r="P3819" s="20" t="s">
        <v>4256</v>
      </c>
      <c r="Q3819" s="20" t="s">
        <v>4282</v>
      </c>
      <c r="R3819" s="20" t="s">
        <v>4283</v>
      </c>
    </row>
    <row r="3820" spans="1:18" x14ac:dyDescent="0.3">
      <c r="A3820" s="15" t="str">
        <f>VLOOKUP(C3820,销售员!A:D,3,0)</f>
        <v>苏皖</v>
      </c>
      <c r="B3820" s="15">
        <v>823357</v>
      </c>
      <c r="C3820" s="16" t="s">
        <v>180</v>
      </c>
      <c r="D3820" s="17" t="s">
        <v>3919</v>
      </c>
      <c r="E3820" s="17" t="s">
        <v>4165</v>
      </c>
      <c r="F3820" s="16" t="s">
        <v>3268</v>
      </c>
      <c r="G3820" s="16" t="s">
        <v>3920</v>
      </c>
      <c r="H3820" s="16" t="s">
        <v>3921</v>
      </c>
      <c r="I3820" s="16" t="s">
        <v>4160</v>
      </c>
      <c r="J3820" s="40">
        <v>0.13</v>
      </c>
      <c r="K3820" s="16">
        <v>470.62</v>
      </c>
      <c r="M3820" s="15" t="s">
        <v>83</v>
      </c>
      <c r="N3820" s="19">
        <v>45714.703460648103</v>
      </c>
      <c r="P3820" s="20" t="s">
        <v>4256</v>
      </c>
      <c r="Q3820" s="20" t="s">
        <v>4282</v>
      </c>
      <c r="R3820" s="20" t="s">
        <v>4283</v>
      </c>
    </row>
    <row r="3821" spans="1:18" x14ac:dyDescent="0.3">
      <c r="A3821" s="15" t="str">
        <f>VLOOKUP(C3821,销售员!A:D,3,0)</f>
        <v>行业业务</v>
      </c>
      <c r="B3821" s="15">
        <v>823403</v>
      </c>
      <c r="C3821" s="16" t="s">
        <v>3331</v>
      </c>
      <c r="D3821" s="17" t="s">
        <v>3923</v>
      </c>
      <c r="E3821" s="17" t="s">
        <v>4165</v>
      </c>
      <c r="F3821" s="16" t="s">
        <v>3352</v>
      </c>
      <c r="G3821" s="16" t="s">
        <v>3924</v>
      </c>
      <c r="H3821" s="16" t="s">
        <v>3925</v>
      </c>
      <c r="I3821" s="16" t="s">
        <v>4158</v>
      </c>
      <c r="J3821" s="40">
        <v>0.13</v>
      </c>
      <c r="K3821" s="16">
        <v>249587.42</v>
      </c>
      <c r="L3821" s="18">
        <v>278137.61</v>
      </c>
      <c r="M3821" s="15" t="s">
        <v>105</v>
      </c>
      <c r="N3821" s="19">
        <v>45714.727476851898</v>
      </c>
      <c r="P3821" s="20" t="s">
        <v>4261</v>
      </c>
      <c r="Q3821" s="20" t="s">
        <v>4244</v>
      </c>
      <c r="R3821" s="20" t="s">
        <v>4274</v>
      </c>
    </row>
    <row r="3822" spans="1:18" x14ac:dyDescent="0.3">
      <c r="A3822" s="15" t="str">
        <f>VLOOKUP(C3822,销售员!A:D,3,0)</f>
        <v>行业业务</v>
      </c>
      <c r="B3822" s="15">
        <v>823403</v>
      </c>
      <c r="C3822" s="16" t="s">
        <v>3331</v>
      </c>
      <c r="D3822" s="17" t="s">
        <v>3923</v>
      </c>
      <c r="E3822" s="17" t="s">
        <v>4165</v>
      </c>
      <c r="F3822" s="16" t="s">
        <v>3352</v>
      </c>
      <c r="G3822" s="16" t="s">
        <v>3924</v>
      </c>
      <c r="H3822" s="16" t="s">
        <v>3925</v>
      </c>
      <c r="I3822" s="16" t="s">
        <v>4159</v>
      </c>
      <c r="J3822" s="40">
        <v>0.13</v>
      </c>
      <c r="K3822" s="16">
        <v>9007.7900000000009</v>
      </c>
      <c r="M3822" s="15" t="s">
        <v>105</v>
      </c>
      <c r="N3822" s="19">
        <v>45714.727476851898</v>
      </c>
      <c r="P3822" s="20" t="s">
        <v>4261</v>
      </c>
      <c r="Q3822" s="20" t="s">
        <v>4244</v>
      </c>
      <c r="R3822" s="20" t="s">
        <v>4274</v>
      </c>
    </row>
    <row r="3823" spans="1:18" x14ac:dyDescent="0.3">
      <c r="A3823" s="15" t="str">
        <f>VLOOKUP(C3823,销售员!A:D,3,0)</f>
        <v>行业业务</v>
      </c>
      <c r="B3823" s="15">
        <v>823403</v>
      </c>
      <c r="C3823" s="16" t="s">
        <v>3331</v>
      </c>
      <c r="D3823" s="17" t="s">
        <v>3923</v>
      </c>
      <c r="E3823" s="17" t="s">
        <v>4165</v>
      </c>
      <c r="F3823" s="16" t="s">
        <v>3352</v>
      </c>
      <c r="G3823" s="16" t="s">
        <v>3924</v>
      </c>
      <c r="H3823" s="16" t="s">
        <v>3925</v>
      </c>
      <c r="I3823" s="16" t="s">
        <v>4161</v>
      </c>
      <c r="J3823" s="40">
        <v>0.13</v>
      </c>
      <c r="K3823" s="16">
        <v>3088.4</v>
      </c>
      <c r="M3823" s="15" t="s">
        <v>105</v>
      </c>
      <c r="N3823" s="19">
        <v>45714.727476851898</v>
      </c>
      <c r="P3823" s="20" t="s">
        <v>4261</v>
      </c>
      <c r="Q3823" s="20" t="s">
        <v>4244</v>
      </c>
      <c r="R3823" s="20" t="s">
        <v>4274</v>
      </c>
    </row>
    <row r="3824" spans="1:18" x14ac:dyDescent="0.3">
      <c r="A3824" s="15" t="str">
        <f>VLOOKUP(C3824,销售员!A:D,3,0)</f>
        <v>行业业务</v>
      </c>
      <c r="B3824" s="15">
        <v>823403</v>
      </c>
      <c r="C3824" s="16" t="s">
        <v>3331</v>
      </c>
      <c r="D3824" s="17" t="s">
        <v>3923</v>
      </c>
      <c r="E3824" s="17" t="s">
        <v>4165</v>
      </c>
      <c r="F3824" s="16" t="s">
        <v>3352</v>
      </c>
      <c r="G3824" s="16" t="s">
        <v>3924</v>
      </c>
      <c r="H3824" s="16" t="s">
        <v>3925</v>
      </c>
      <c r="I3824" s="16" t="s">
        <v>4160</v>
      </c>
      <c r="J3824" s="40">
        <v>0.13</v>
      </c>
      <c r="K3824" s="16">
        <v>3938.19</v>
      </c>
      <c r="M3824" s="15" t="s">
        <v>105</v>
      </c>
      <c r="N3824" s="19">
        <v>45714.727476851898</v>
      </c>
      <c r="P3824" s="20" t="s">
        <v>4261</v>
      </c>
      <c r="Q3824" s="20" t="s">
        <v>4244</v>
      </c>
      <c r="R3824" s="20" t="s">
        <v>4274</v>
      </c>
    </row>
    <row r="3825" spans="1:18" x14ac:dyDescent="0.3">
      <c r="A3825" s="15" t="str">
        <f>VLOOKUP(C3825,销售员!A:D,3,0)</f>
        <v>沪浙</v>
      </c>
      <c r="B3825" s="15">
        <v>823400</v>
      </c>
      <c r="C3825" s="16" t="s">
        <v>3442</v>
      </c>
      <c r="D3825" s="17" t="s">
        <v>3926</v>
      </c>
      <c r="E3825" s="17" t="s">
        <v>4171</v>
      </c>
      <c r="F3825" s="16" t="s">
        <v>234</v>
      </c>
      <c r="G3825" s="16" t="s">
        <v>3927</v>
      </c>
      <c r="H3825" s="16" t="s">
        <v>3928</v>
      </c>
      <c r="I3825" s="16" t="s">
        <v>4158</v>
      </c>
      <c r="J3825" s="40">
        <v>0.13</v>
      </c>
      <c r="K3825" s="16">
        <v>490122.92</v>
      </c>
      <c r="L3825" s="18">
        <v>543620.4</v>
      </c>
      <c r="M3825" s="15" t="s">
        <v>1262</v>
      </c>
      <c r="N3825" s="19">
        <v>45714.732152777797</v>
      </c>
      <c r="P3825" s="20" t="s">
        <v>4256</v>
      </c>
      <c r="Q3825" s="20" t="s">
        <v>4259</v>
      </c>
      <c r="R3825" s="20" t="s">
        <v>4273</v>
      </c>
    </row>
    <row r="3826" spans="1:18" x14ac:dyDescent="0.3">
      <c r="A3826" s="15" t="str">
        <f>VLOOKUP(C3826,销售员!A:D,3,0)</f>
        <v>沪浙</v>
      </c>
      <c r="B3826" s="15">
        <v>823400</v>
      </c>
      <c r="C3826" s="16" t="s">
        <v>3442</v>
      </c>
      <c r="D3826" s="17" t="s">
        <v>3926</v>
      </c>
      <c r="E3826" s="17" t="s">
        <v>4171</v>
      </c>
      <c r="F3826" s="16" t="s">
        <v>234</v>
      </c>
      <c r="G3826" s="16" t="s">
        <v>3927</v>
      </c>
      <c r="H3826" s="16" t="s">
        <v>3928</v>
      </c>
      <c r="I3826" s="16" t="s">
        <v>4159</v>
      </c>
      <c r="J3826" s="40">
        <v>0.13</v>
      </c>
      <c r="K3826" s="16">
        <v>29279.53</v>
      </c>
      <c r="M3826" s="15" t="s">
        <v>1262</v>
      </c>
      <c r="N3826" s="19">
        <v>45714.732152777797</v>
      </c>
      <c r="P3826" s="20" t="s">
        <v>4256</v>
      </c>
      <c r="Q3826" s="20" t="s">
        <v>4259</v>
      </c>
      <c r="R3826" s="20" t="s">
        <v>4273</v>
      </c>
    </row>
    <row r="3827" spans="1:18" x14ac:dyDescent="0.3">
      <c r="A3827" s="15" t="str">
        <f>VLOOKUP(C3827,销售员!A:D,3,0)</f>
        <v>沪浙</v>
      </c>
      <c r="B3827" s="15">
        <v>823400</v>
      </c>
      <c r="C3827" s="16" t="s">
        <v>3442</v>
      </c>
      <c r="D3827" s="17" t="s">
        <v>3926</v>
      </c>
      <c r="E3827" s="17" t="s">
        <v>4171</v>
      </c>
      <c r="F3827" s="16" t="s">
        <v>234</v>
      </c>
      <c r="G3827" s="16" t="s">
        <v>3927</v>
      </c>
      <c r="H3827" s="16" t="s">
        <v>3928</v>
      </c>
      <c r="I3827" s="16" t="s">
        <v>4161</v>
      </c>
      <c r="J3827" s="40">
        <v>0.13</v>
      </c>
      <c r="K3827" s="16">
        <v>0</v>
      </c>
      <c r="M3827" s="15" t="s">
        <v>1262</v>
      </c>
      <c r="N3827" s="19">
        <v>45714.732152777797</v>
      </c>
      <c r="P3827" s="20" t="s">
        <v>4256</v>
      </c>
      <c r="Q3827" s="20" t="s">
        <v>4259</v>
      </c>
      <c r="R3827" s="20" t="s">
        <v>4273</v>
      </c>
    </row>
    <row r="3828" spans="1:18" x14ac:dyDescent="0.3">
      <c r="A3828" s="15" t="str">
        <f>VLOOKUP(C3828,销售员!A:D,3,0)</f>
        <v>沪浙</v>
      </c>
      <c r="B3828" s="15">
        <v>823400</v>
      </c>
      <c r="C3828" s="16" t="s">
        <v>3442</v>
      </c>
      <c r="D3828" s="17" t="s">
        <v>3926</v>
      </c>
      <c r="E3828" s="17" t="s">
        <v>4171</v>
      </c>
      <c r="F3828" s="16" t="s">
        <v>234</v>
      </c>
      <c r="G3828" s="16" t="s">
        <v>3927</v>
      </c>
      <c r="H3828" s="16" t="s">
        <v>3928</v>
      </c>
      <c r="I3828" s="16" t="s">
        <v>4160</v>
      </c>
      <c r="J3828" s="40">
        <v>0.13</v>
      </c>
      <c r="K3828" s="16">
        <v>7909.14</v>
      </c>
      <c r="M3828" s="15" t="s">
        <v>1262</v>
      </c>
      <c r="N3828" s="19">
        <v>45714.732152777797</v>
      </c>
      <c r="P3828" s="20" t="s">
        <v>4256</v>
      </c>
      <c r="Q3828" s="20" t="s">
        <v>4259</v>
      </c>
      <c r="R3828" s="20" t="s">
        <v>4273</v>
      </c>
    </row>
    <row r="3829" spans="1:18" x14ac:dyDescent="0.3">
      <c r="A3829" s="15" t="str">
        <f>VLOOKUP(C3829,销售员!A:D,3,0)</f>
        <v>陕豫鲁</v>
      </c>
      <c r="B3829" s="15">
        <v>823272</v>
      </c>
      <c r="C3829" s="16" t="s">
        <v>764</v>
      </c>
      <c r="D3829" s="17" t="s">
        <v>3932</v>
      </c>
      <c r="E3829" s="17" t="s">
        <v>4172</v>
      </c>
      <c r="F3829" s="16" t="s">
        <v>3933</v>
      </c>
      <c r="G3829" s="16" t="s">
        <v>3934</v>
      </c>
      <c r="H3829" s="16" t="s">
        <v>3935</v>
      </c>
      <c r="I3829" s="16" t="s">
        <v>4158</v>
      </c>
      <c r="J3829" s="40">
        <v>0.13</v>
      </c>
      <c r="K3829" s="16">
        <v>55244</v>
      </c>
      <c r="L3829" s="18">
        <v>66847</v>
      </c>
      <c r="M3829" s="15" t="s">
        <v>105</v>
      </c>
      <c r="N3829" s="19">
        <v>45714.7394907407</v>
      </c>
      <c r="P3829" s="20" t="s">
        <v>4261</v>
      </c>
      <c r="Q3829" s="20" t="s">
        <v>4269</v>
      </c>
      <c r="R3829" s="20" t="s">
        <v>4270</v>
      </c>
    </row>
    <row r="3830" spans="1:18" x14ac:dyDescent="0.3">
      <c r="A3830" s="15" t="str">
        <f>VLOOKUP(C3830,销售员!A:D,3,0)</f>
        <v>陕豫鲁</v>
      </c>
      <c r="B3830" s="15">
        <v>823272</v>
      </c>
      <c r="C3830" s="16" t="s">
        <v>764</v>
      </c>
      <c r="D3830" s="17" t="s">
        <v>3932</v>
      </c>
      <c r="E3830" s="17" t="s">
        <v>4172</v>
      </c>
      <c r="F3830" s="16" t="s">
        <v>3933</v>
      </c>
      <c r="G3830" s="16" t="s">
        <v>3934</v>
      </c>
      <c r="H3830" s="16" t="s">
        <v>3935</v>
      </c>
      <c r="I3830" s="16" t="s">
        <v>4159</v>
      </c>
      <c r="J3830" s="40">
        <v>0.13</v>
      </c>
      <c r="K3830" s="16">
        <v>6916</v>
      </c>
      <c r="M3830" s="15" t="s">
        <v>105</v>
      </c>
      <c r="N3830" s="19">
        <v>45714.7394907407</v>
      </c>
      <c r="P3830" s="20" t="s">
        <v>4261</v>
      </c>
      <c r="Q3830" s="20" t="s">
        <v>4269</v>
      </c>
      <c r="R3830" s="20" t="s">
        <v>4270</v>
      </c>
    </row>
    <row r="3831" spans="1:18" x14ac:dyDescent="0.3">
      <c r="A3831" s="15" t="str">
        <f>VLOOKUP(C3831,销售员!A:D,3,0)</f>
        <v>陕豫鲁</v>
      </c>
      <c r="B3831" s="15">
        <v>823272</v>
      </c>
      <c r="C3831" s="16" t="s">
        <v>764</v>
      </c>
      <c r="D3831" s="17" t="s">
        <v>3932</v>
      </c>
      <c r="E3831" s="17" t="s">
        <v>4172</v>
      </c>
      <c r="F3831" s="16" t="s">
        <v>3933</v>
      </c>
      <c r="G3831" s="16" t="s">
        <v>3934</v>
      </c>
      <c r="H3831" s="16" t="s">
        <v>3935</v>
      </c>
      <c r="I3831" s="16" t="s">
        <v>4161</v>
      </c>
      <c r="J3831" s="40">
        <v>0.13</v>
      </c>
      <c r="K3831" s="16">
        <v>735</v>
      </c>
      <c r="M3831" s="15" t="s">
        <v>105</v>
      </c>
      <c r="N3831" s="19">
        <v>45714.7394907407</v>
      </c>
      <c r="P3831" s="20" t="s">
        <v>4261</v>
      </c>
      <c r="Q3831" s="20" t="s">
        <v>4269</v>
      </c>
      <c r="R3831" s="20" t="s">
        <v>4270</v>
      </c>
    </row>
    <row r="3832" spans="1:18" x14ac:dyDescent="0.3">
      <c r="A3832" s="15" t="str">
        <f>VLOOKUP(C3832,销售员!A:D,3,0)</f>
        <v>陕豫鲁</v>
      </c>
      <c r="B3832" s="15">
        <v>823272</v>
      </c>
      <c r="C3832" s="16" t="s">
        <v>764</v>
      </c>
      <c r="D3832" s="17" t="s">
        <v>3932</v>
      </c>
      <c r="E3832" s="17" t="s">
        <v>4172</v>
      </c>
      <c r="F3832" s="16" t="s">
        <v>3933</v>
      </c>
      <c r="G3832" s="16" t="s">
        <v>3934</v>
      </c>
      <c r="H3832" s="16" t="s">
        <v>3935</v>
      </c>
      <c r="I3832" s="16" t="s">
        <v>4160</v>
      </c>
      <c r="J3832" s="40">
        <v>0.13</v>
      </c>
      <c r="K3832" s="16">
        <v>944</v>
      </c>
      <c r="M3832" s="15" t="s">
        <v>105</v>
      </c>
      <c r="N3832" s="19">
        <v>45714.7394907407</v>
      </c>
      <c r="P3832" s="20" t="s">
        <v>4261</v>
      </c>
      <c r="Q3832" s="20" t="s">
        <v>4269</v>
      </c>
      <c r="R3832" s="20" t="s">
        <v>4270</v>
      </c>
    </row>
    <row r="3833" spans="1:18" x14ac:dyDescent="0.3">
      <c r="A3833" s="15" t="str">
        <f>VLOOKUP(C3833,销售员!A:D,3,0)</f>
        <v>鄂赣</v>
      </c>
      <c r="B3833" s="15">
        <v>823471</v>
      </c>
      <c r="C3833" s="16" t="s">
        <v>121</v>
      </c>
      <c r="D3833" s="17" t="s">
        <v>3875</v>
      </c>
      <c r="E3833" s="17" t="s">
        <v>4165</v>
      </c>
      <c r="F3833" s="16" t="s">
        <v>699</v>
      </c>
      <c r="G3833" s="16" t="s">
        <v>3876</v>
      </c>
      <c r="H3833" s="16" t="s">
        <v>3877</v>
      </c>
      <c r="I3833" s="16" t="s">
        <v>4158</v>
      </c>
      <c r="J3833" s="40">
        <v>0.13</v>
      </c>
      <c r="K3833" s="16">
        <v>18997.86</v>
      </c>
      <c r="L3833" s="18">
        <v>20196</v>
      </c>
      <c r="M3833" s="15" t="s">
        <v>1262</v>
      </c>
      <c r="N3833" s="19">
        <v>45714.740347222199</v>
      </c>
      <c r="P3833" s="20" t="s">
        <v>4256</v>
      </c>
      <c r="Q3833" s="20" t="s">
        <v>4246</v>
      </c>
      <c r="R3833" s="20" t="s">
        <v>4295</v>
      </c>
    </row>
    <row r="3834" spans="1:18" x14ac:dyDescent="0.3">
      <c r="A3834" s="15" t="str">
        <f>VLOOKUP(C3834,销售员!A:D,3,0)</f>
        <v>鄂赣</v>
      </c>
      <c r="B3834" s="15">
        <v>823471</v>
      </c>
      <c r="C3834" s="16" t="s">
        <v>121</v>
      </c>
      <c r="D3834" s="17" t="s">
        <v>3875</v>
      </c>
      <c r="E3834" s="17" t="s">
        <v>4165</v>
      </c>
      <c r="F3834" s="16" t="s">
        <v>699</v>
      </c>
      <c r="G3834" s="16" t="s">
        <v>3876</v>
      </c>
      <c r="H3834" s="16" t="s">
        <v>3877</v>
      </c>
      <c r="I3834" s="16" t="s">
        <v>4159</v>
      </c>
      <c r="J3834" s="40">
        <v>0.13</v>
      </c>
      <c r="K3834" s="16">
        <v>0</v>
      </c>
      <c r="M3834" s="15" t="s">
        <v>1262</v>
      </c>
      <c r="N3834" s="19">
        <v>45714.740347222199</v>
      </c>
      <c r="P3834" s="20" t="s">
        <v>4256</v>
      </c>
      <c r="Q3834" s="20" t="s">
        <v>4246</v>
      </c>
      <c r="R3834" s="20" t="s">
        <v>4295</v>
      </c>
    </row>
    <row r="3835" spans="1:18" x14ac:dyDescent="0.3">
      <c r="A3835" s="15" t="str">
        <f>VLOOKUP(C3835,销售员!A:D,3,0)</f>
        <v>鄂赣</v>
      </c>
      <c r="B3835" s="15">
        <v>823471</v>
      </c>
      <c r="C3835" s="16" t="s">
        <v>121</v>
      </c>
      <c r="D3835" s="17" t="s">
        <v>3875</v>
      </c>
      <c r="E3835" s="17" t="s">
        <v>4165</v>
      </c>
      <c r="F3835" s="16" t="s">
        <v>699</v>
      </c>
      <c r="G3835" s="16" t="s">
        <v>3876</v>
      </c>
      <c r="H3835" s="16" t="s">
        <v>3877</v>
      </c>
      <c r="I3835" s="16" t="s">
        <v>4161</v>
      </c>
      <c r="J3835" s="40">
        <v>0.13</v>
      </c>
      <c r="K3835" s="16">
        <v>0</v>
      </c>
      <c r="M3835" s="15" t="s">
        <v>1262</v>
      </c>
      <c r="N3835" s="19">
        <v>45714.740347222199</v>
      </c>
      <c r="P3835" s="20" t="s">
        <v>4256</v>
      </c>
      <c r="Q3835" s="20" t="s">
        <v>4246</v>
      </c>
      <c r="R3835" s="20" t="s">
        <v>4295</v>
      </c>
    </row>
    <row r="3836" spans="1:18" x14ac:dyDescent="0.3">
      <c r="A3836" s="15" t="str">
        <f>VLOOKUP(C3836,销售员!A:D,3,0)</f>
        <v>鄂赣</v>
      </c>
      <c r="B3836" s="15">
        <v>823471</v>
      </c>
      <c r="C3836" s="16" t="s">
        <v>121</v>
      </c>
      <c r="D3836" s="17" t="s">
        <v>3875</v>
      </c>
      <c r="E3836" s="17" t="s">
        <v>4165</v>
      </c>
      <c r="F3836" s="16" t="s">
        <v>699</v>
      </c>
      <c r="G3836" s="16" t="s">
        <v>3876</v>
      </c>
      <c r="H3836" s="16" t="s">
        <v>3877</v>
      </c>
      <c r="I3836" s="16" t="s">
        <v>4160</v>
      </c>
      <c r="J3836" s="40">
        <v>0.13</v>
      </c>
      <c r="K3836" s="16">
        <v>289.32</v>
      </c>
      <c r="M3836" s="15" t="s">
        <v>1262</v>
      </c>
      <c r="N3836" s="19">
        <v>45714.740347222199</v>
      </c>
      <c r="P3836" s="20" t="s">
        <v>4256</v>
      </c>
      <c r="Q3836" s="20" t="s">
        <v>4246</v>
      </c>
      <c r="R3836" s="20" t="s">
        <v>4295</v>
      </c>
    </row>
    <row r="3837" spans="1:18" x14ac:dyDescent="0.3">
      <c r="A3837" s="15" t="str">
        <f>VLOOKUP(C3837,销售员!A:D,3,0)</f>
        <v>京津冀</v>
      </c>
      <c r="B3837" s="15">
        <v>823452</v>
      </c>
      <c r="C3837" s="16" t="s">
        <v>485</v>
      </c>
      <c r="D3837" s="17" t="s">
        <v>1442</v>
      </c>
      <c r="E3837" s="17" t="s">
        <v>4165</v>
      </c>
      <c r="F3837" s="16" t="s">
        <v>1443</v>
      </c>
      <c r="G3837" s="16" t="s">
        <v>1444</v>
      </c>
      <c r="H3837" s="16" t="s">
        <v>1445</v>
      </c>
      <c r="I3837" s="16" t="s">
        <v>4158</v>
      </c>
      <c r="J3837" s="40">
        <v>0.13</v>
      </c>
      <c r="K3837" s="16">
        <v>35806.620000000003</v>
      </c>
      <c r="L3837" s="18">
        <v>45219.99</v>
      </c>
      <c r="M3837" s="15" t="s">
        <v>127</v>
      </c>
      <c r="N3837" s="19">
        <v>45714.741527777798</v>
      </c>
      <c r="P3837" s="20" t="s">
        <v>4261</v>
      </c>
      <c r="Q3837" s="20" t="s">
        <v>4243</v>
      </c>
      <c r="R3837" s="20" t="s">
        <v>4274</v>
      </c>
    </row>
    <row r="3838" spans="1:18" x14ac:dyDescent="0.3">
      <c r="A3838" s="15" t="str">
        <f>VLOOKUP(C3838,销售员!A:D,3,0)</f>
        <v>京津冀</v>
      </c>
      <c r="B3838" s="15">
        <v>823452</v>
      </c>
      <c r="C3838" s="16" t="s">
        <v>485</v>
      </c>
      <c r="D3838" s="17" t="s">
        <v>1442</v>
      </c>
      <c r="E3838" s="17" t="s">
        <v>4165</v>
      </c>
      <c r="F3838" s="16" t="s">
        <v>1443</v>
      </c>
      <c r="G3838" s="16" t="s">
        <v>1444</v>
      </c>
      <c r="H3838" s="16" t="s">
        <v>1445</v>
      </c>
      <c r="I3838" s="16" t="s">
        <v>4159</v>
      </c>
      <c r="J3838" s="40">
        <v>0.13</v>
      </c>
      <c r="K3838" s="16">
        <v>6322.27</v>
      </c>
      <c r="M3838" s="15" t="s">
        <v>127</v>
      </c>
      <c r="N3838" s="19">
        <v>45714.741527777798</v>
      </c>
      <c r="P3838" s="20" t="s">
        <v>4261</v>
      </c>
      <c r="Q3838" s="20" t="s">
        <v>4243</v>
      </c>
      <c r="R3838" s="20" t="s">
        <v>4274</v>
      </c>
    </row>
    <row r="3839" spans="1:18" x14ac:dyDescent="0.3">
      <c r="A3839" s="15" t="str">
        <f>VLOOKUP(C3839,销售员!A:D,3,0)</f>
        <v>京津冀</v>
      </c>
      <c r="B3839" s="15">
        <v>823452</v>
      </c>
      <c r="C3839" s="16" t="s">
        <v>485</v>
      </c>
      <c r="D3839" s="17" t="s">
        <v>1442</v>
      </c>
      <c r="E3839" s="17" t="s">
        <v>4165</v>
      </c>
      <c r="F3839" s="16" t="s">
        <v>1443</v>
      </c>
      <c r="G3839" s="16" t="s">
        <v>1444</v>
      </c>
      <c r="H3839" s="16" t="s">
        <v>1445</v>
      </c>
      <c r="I3839" s="16" t="s">
        <v>4161</v>
      </c>
      <c r="J3839" s="40">
        <v>0.13</v>
      </c>
      <c r="K3839" s="16">
        <v>414.64</v>
      </c>
      <c r="M3839" s="15" t="s">
        <v>127</v>
      </c>
      <c r="N3839" s="19">
        <v>45714.741527777798</v>
      </c>
      <c r="P3839" s="20" t="s">
        <v>4261</v>
      </c>
      <c r="Q3839" s="20" t="s">
        <v>4243</v>
      </c>
      <c r="R3839" s="20" t="s">
        <v>4274</v>
      </c>
    </row>
    <row r="3840" spans="1:18" x14ac:dyDescent="0.3">
      <c r="A3840" s="15" t="str">
        <f>VLOOKUP(C3840,销售员!A:D,3,0)</f>
        <v>京津冀</v>
      </c>
      <c r="B3840" s="15">
        <v>823452</v>
      </c>
      <c r="C3840" s="16" t="s">
        <v>485</v>
      </c>
      <c r="D3840" s="17" t="s">
        <v>1442</v>
      </c>
      <c r="E3840" s="17" t="s">
        <v>4165</v>
      </c>
      <c r="F3840" s="16" t="s">
        <v>1443</v>
      </c>
      <c r="G3840" s="16" t="s">
        <v>1444</v>
      </c>
      <c r="H3840" s="16" t="s">
        <v>1445</v>
      </c>
      <c r="I3840" s="16" t="s">
        <v>4160</v>
      </c>
      <c r="J3840" s="40">
        <v>0.13</v>
      </c>
      <c r="K3840" s="16">
        <v>641.54999999999995</v>
      </c>
      <c r="M3840" s="15" t="s">
        <v>127</v>
      </c>
      <c r="N3840" s="19">
        <v>45714.741527777798</v>
      </c>
      <c r="P3840" s="20" t="s">
        <v>4261</v>
      </c>
      <c r="Q3840" s="20" t="s">
        <v>4243</v>
      </c>
      <c r="R3840" s="20" t="s">
        <v>4274</v>
      </c>
    </row>
    <row r="3841" spans="1:18" x14ac:dyDescent="0.3">
      <c r="A3841" s="15" t="str">
        <f>VLOOKUP(C3841,销售员!A:D,3,0)</f>
        <v>云贵川渝</v>
      </c>
      <c r="B3841" s="15">
        <v>823456</v>
      </c>
      <c r="C3841" s="16" t="s">
        <v>1245</v>
      </c>
      <c r="D3841" s="17" t="s">
        <v>3940</v>
      </c>
      <c r="E3841" s="17" t="s">
        <v>4165</v>
      </c>
      <c r="F3841" s="16" t="s">
        <v>3941</v>
      </c>
      <c r="G3841" s="16" t="s">
        <v>3942</v>
      </c>
      <c r="H3841" s="16" t="s">
        <v>3943</v>
      </c>
      <c r="I3841" s="16" t="s">
        <v>4158</v>
      </c>
      <c r="J3841" s="40">
        <v>0.13</v>
      </c>
      <c r="K3841" s="16">
        <v>3311.03</v>
      </c>
      <c r="L3841" s="18">
        <v>4862</v>
      </c>
      <c r="M3841" s="15" t="s">
        <v>54</v>
      </c>
      <c r="N3841" s="19">
        <v>45714.752858796302</v>
      </c>
      <c r="P3841" s="20" t="s">
        <v>4256</v>
      </c>
      <c r="Q3841" s="20" t="s">
        <v>4257</v>
      </c>
      <c r="R3841" s="20" t="s">
        <v>4258</v>
      </c>
    </row>
    <row r="3842" spans="1:18" x14ac:dyDescent="0.3">
      <c r="A3842" s="15" t="str">
        <f>VLOOKUP(C3842,销售员!A:D,3,0)</f>
        <v>云贵川渝</v>
      </c>
      <c r="B3842" s="15">
        <v>823456</v>
      </c>
      <c r="C3842" s="16" t="s">
        <v>1245</v>
      </c>
      <c r="D3842" s="17" t="s">
        <v>3940</v>
      </c>
      <c r="E3842" s="17" t="s">
        <v>4165</v>
      </c>
      <c r="F3842" s="16" t="s">
        <v>3941</v>
      </c>
      <c r="G3842" s="16" t="s">
        <v>3942</v>
      </c>
      <c r="H3842" s="16" t="s">
        <v>3943</v>
      </c>
      <c r="I3842" s="16" t="s">
        <v>4159</v>
      </c>
      <c r="J3842" s="40">
        <v>0.13</v>
      </c>
      <c r="K3842" s="16">
        <v>1218.93</v>
      </c>
      <c r="M3842" s="15" t="s">
        <v>54</v>
      </c>
      <c r="N3842" s="19">
        <v>45714.752858796302</v>
      </c>
      <c r="P3842" s="20" t="s">
        <v>4256</v>
      </c>
      <c r="Q3842" s="20" t="s">
        <v>4257</v>
      </c>
      <c r="R3842" s="20" t="s">
        <v>4258</v>
      </c>
    </row>
    <row r="3843" spans="1:18" x14ac:dyDescent="0.3">
      <c r="A3843" s="15" t="str">
        <f>VLOOKUP(C3843,销售员!A:D,3,0)</f>
        <v>云贵川渝</v>
      </c>
      <c r="B3843" s="15">
        <v>823456</v>
      </c>
      <c r="C3843" s="16" t="s">
        <v>1245</v>
      </c>
      <c r="D3843" s="17" t="s">
        <v>3940</v>
      </c>
      <c r="E3843" s="17" t="s">
        <v>4165</v>
      </c>
      <c r="F3843" s="16" t="s">
        <v>3941</v>
      </c>
      <c r="G3843" s="16" t="s">
        <v>3942</v>
      </c>
      <c r="H3843" s="16" t="s">
        <v>3943</v>
      </c>
      <c r="I3843" s="16" t="s">
        <v>4161</v>
      </c>
      <c r="J3843" s="40">
        <v>0.13</v>
      </c>
      <c r="K3843" s="16">
        <v>44.27</v>
      </c>
      <c r="M3843" s="15" t="s">
        <v>54</v>
      </c>
      <c r="N3843" s="19">
        <v>45714.752858796302</v>
      </c>
      <c r="P3843" s="20" t="s">
        <v>4256</v>
      </c>
      <c r="Q3843" s="20" t="s">
        <v>4257</v>
      </c>
      <c r="R3843" s="20" t="s">
        <v>4258</v>
      </c>
    </row>
    <row r="3844" spans="1:18" x14ac:dyDescent="0.3">
      <c r="A3844" s="15" t="str">
        <f>VLOOKUP(C3844,销售员!A:D,3,0)</f>
        <v>云贵川渝</v>
      </c>
      <c r="B3844" s="15">
        <v>823456</v>
      </c>
      <c r="C3844" s="16" t="s">
        <v>1245</v>
      </c>
      <c r="D3844" s="17" t="s">
        <v>3940</v>
      </c>
      <c r="E3844" s="17" t="s">
        <v>4165</v>
      </c>
      <c r="F3844" s="16" t="s">
        <v>3941</v>
      </c>
      <c r="G3844" s="16" t="s">
        <v>3942</v>
      </c>
      <c r="H3844" s="16" t="s">
        <v>3943</v>
      </c>
      <c r="I3844" s="16" t="s">
        <v>4160</v>
      </c>
      <c r="J3844" s="40">
        <v>0.13</v>
      </c>
      <c r="K3844" s="16">
        <v>68.98</v>
      </c>
      <c r="M3844" s="15" t="s">
        <v>54</v>
      </c>
      <c r="N3844" s="19">
        <v>45714.752858796302</v>
      </c>
      <c r="P3844" s="20" t="s">
        <v>4256</v>
      </c>
      <c r="Q3844" s="20" t="s">
        <v>4257</v>
      </c>
      <c r="R3844" s="20" t="s">
        <v>4258</v>
      </c>
    </row>
    <row r="3845" spans="1:18" x14ac:dyDescent="0.3">
      <c r="A3845" s="15" t="str">
        <f>VLOOKUP(C3845,销售员!A:D,3,0)</f>
        <v>行业业务</v>
      </c>
      <c r="B3845" s="15">
        <v>823484</v>
      </c>
      <c r="C3845" s="16" t="s">
        <v>1590</v>
      </c>
      <c r="D3845" s="17" t="s">
        <v>3945</v>
      </c>
      <c r="E3845" s="17" t="s">
        <v>4165</v>
      </c>
      <c r="F3845" s="16" t="s">
        <v>1363</v>
      </c>
      <c r="G3845" s="16" t="s">
        <v>3946</v>
      </c>
      <c r="H3845" s="16" t="s">
        <v>3947</v>
      </c>
      <c r="I3845" s="16" t="s">
        <v>4158</v>
      </c>
      <c r="J3845" s="40">
        <v>0.13</v>
      </c>
      <c r="K3845" s="16">
        <v>114803.71</v>
      </c>
      <c r="L3845" s="18">
        <v>124319.06</v>
      </c>
      <c r="M3845" s="15" t="s">
        <v>105</v>
      </c>
      <c r="N3845" s="19">
        <v>45714.7597916667</v>
      </c>
      <c r="P3845" s="20" t="s">
        <v>4261</v>
      </c>
      <c r="Q3845" s="20" t="s">
        <v>4244</v>
      </c>
      <c r="R3845" s="20" t="s">
        <v>4274</v>
      </c>
    </row>
    <row r="3846" spans="1:18" x14ac:dyDescent="0.3">
      <c r="A3846" s="15" t="str">
        <f>VLOOKUP(C3846,销售员!A:D,3,0)</f>
        <v>行业业务</v>
      </c>
      <c r="B3846" s="15">
        <v>823484</v>
      </c>
      <c r="C3846" s="16" t="s">
        <v>1590</v>
      </c>
      <c r="D3846" s="17" t="s">
        <v>3945</v>
      </c>
      <c r="E3846" s="17" t="s">
        <v>4165</v>
      </c>
      <c r="F3846" s="16" t="s">
        <v>1363</v>
      </c>
      <c r="G3846" s="16" t="s">
        <v>3946</v>
      </c>
      <c r="H3846" s="16" t="s">
        <v>3947</v>
      </c>
      <c r="I3846" s="16" t="s">
        <v>4159</v>
      </c>
      <c r="J3846" s="40">
        <v>0.13</v>
      </c>
      <c r="K3846" s="16">
        <v>1021.4</v>
      </c>
      <c r="M3846" s="15" t="s">
        <v>105</v>
      </c>
      <c r="N3846" s="19">
        <v>45714.7597916667</v>
      </c>
      <c r="P3846" s="20" t="s">
        <v>4261</v>
      </c>
      <c r="Q3846" s="20" t="s">
        <v>4244</v>
      </c>
      <c r="R3846" s="20" t="s">
        <v>4274</v>
      </c>
    </row>
    <row r="3847" spans="1:18" x14ac:dyDescent="0.3">
      <c r="A3847" s="15" t="str">
        <f>VLOOKUP(C3847,销售员!A:D,3,0)</f>
        <v>行业业务</v>
      </c>
      <c r="B3847" s="15">
        <v>823484</v>
      </c>
      <c r="C3847" s="16" t="s">
        <v>1590</v>
      </c>
      <c r="D3847" s="17" t="s">
        <v>3945</v>
      </c>
      <c r="E3847" s="17" t="s">
        <v>4165</v>
      </c>
      <c r="F3847" s="16" t="s">
        <v>1363</v>
      </c>
      <c r="G3847" s="16" t="s">
        <v>3946</v>
      </c>
      <c r="H3847" s="16" t="s">
        <v>3947</v>
      </c>
      <c r="I3847" s="16" t="s">
        <v>4161</v>
      </c>
      <c r="J3847" s="40">
        <v>0.13</v>
      </c>
      <c r="K3847" s="16">
        <v>1135.74</v>
      </c>
      <c r="M3847" s="15" t="s">
        <v>105</v>
      </c>
      <c r="N3847" s="19">
        <v>45714.7597916667</v>
      </c>
      <c r="P3847" s="20" t="s">
        <v>4261</v>
      </c>
      <c r="Q3847" s="20" t="s">
        <v>4244</v>
      </c>
      <c r="R3847" s="20" t="s">
        <v>4274</v>
      </c>
    </row>
    <row r="3848" spans="1:18" x14ac:dyDescent="0.3">
      <c r="A3848" s="15" t="str">
        <f>VLOOKUP(C3848,销售员!A:D,3,0)</f>
        <v>行业业务</v>
      </c>
      <c r="B3848" s="15">
        <v>823484</v>
      </c>
      <c r="C3848" s="16" t="s">
        <v>1590</v>
      </c>
      <c r="D3848" s="17" t="s">
        <v>3945</v>
      </c>
      <c r="E3848" s="17" t="s">
        <v>4165</v>
      </c>
      <c r="F3848" s="16" t="s">
        <v>1363</v>
      </c>
      <c r="G3848" s="16" t="s">
        <v>3946</v>
      </c>
      <c r="H3848" s="16" t="s">
        <v>3947</v>
      </c>
      <c r="I3848" s="16" t="s">
        <v>4160</v>
      </c>
      <c r="J3848" s="40">
        <v>0.13</v>
      </c>
      <c r="K3848" s="16">
        <v>1763.84</v>
      </c>
      <c r="M3848" s="15" t="s">
        <v>105</v>
      </c>
      <c r="N3848" s="19">
        <v>45714.7597916667</v>
      </c>
      <c r="P3848" s="20" t="s">
        <v>4261</v>
      </c>
      <c r="Q3848" s="20" t="s">
        <v>4244</v>
      </c>
      <c r="R3848" s="20" t="s">
        <v>4274</v>
      </c>
    </row>
    <row r="3849" spans="1:18" x14ac:dyDescent="0.3">
      <c r="A3849" s="15" t="str">
        <f>VLOOKUP(C3849,销售员!A:D,3,0)</f>
        <v>行业业务</v>
      </c>
      <c r="B3849" s="15">
        <v>823478</v>
      </c>
      <c r="C3849" s="16" t="s">
        <v>1590</v>
      </c>
      <c r="D3849" s="17" t="s">
        <v>3949</v>
      </c>
      <c r="E3849" s="17" t="s">
        <v>4165</v>
      </c>
      <c r="F3849" s="16" t="s">
        <v>1363</v>
      </c>
      <c r="G3849" s="16" t="s">
        <v>3950</v>
      </c>
      <c r="H3849" s="16" t="s">
        <v>3951</v>
      </c>
      <c r="I3849" s="16" t="s">
        <v>4158</v>
      </c>
      <c r="J3849" s="40">
        <v>0.13</v>
      </c>
      <c r="K3849" s="16">
        <v>141640.56</v>
      </c>
      <c r="L3849" s="18">
        <v>154611.24</v>
      </c>
      <c r="M3849" s="15" t="s">
        <v>105</v>
      </c>
      <c r="N3849" s="19">
        <v>45714.762800925899</v>
      </c>
      <c r="P3849" s="20" t="s">
        <v>4261</v>
      </c>
      <c r="Q3849" s="20" t="s">
        <v>4244</v>
      </c>
      <c r="R3849" s="20" t="s">
        <v>4274</v>
      </c>
    </row>
    <row r="3850" spans="1:18" x14ac:dyDescent="0.3">
      <c r="A3850" s="15" t="str">
        <f>VLOOKUP(C3850,销售员!A:D,3,0)</f>
        <v>行业业务</v>
      </c>
      <c r="B3850" s="15">
        <v>823478</v>
      </c>
      <c r="C3850" s="16" t="s">
        <v>1590</v>
      </c>
      <c r="D3850" s="17" t="s">
        <v>3949</v>
      </c>
      <c r="E3850" s="17" t="s">
        <v>4165</v>
      </c>
      <c r="F3850" s="16" t="s">
        <v>1363</v>
      </c>
      <c r="G3850" s="16" t="s">
        <v>3950</v>
      </c>
      <c r="H3850" s="16" t="s">
        <v>3951</v>
      </c>
      <c r="I3850" s="16" t="s">
        <v>4159</v>
      </c>
      <c r="J3850" s="40">
        <v>0.13</v>
      </c>
      <c r="K3850" s="16">
        <v>2062.75</v>
      </c>
      <c r="M3850" s="15" t="s">
        <v>105</v>
      </c>
      <c r="N3850" s="19">
        <v>45714.762800925899</v>
      </c>
      <c r="P3850" s="20" t="s">
        <v>4261</v>
      </c>
      <c r="Q3850" s="20" t="s">
        <v>4244</v>
      </c>
      <c r="R3850" s="20" t="s">
        <v>4274</v>
      </c>
    </row>
    <row r="3851" spans="1:18" x14ac:dyDescent="0.3">
      <c r="A3851" s="15" t="str">
        <f>VLOOKUP(C3851,销售员!A:D,3,0)</f>
        <v>行业业务</v>
      </c>
      <c r="B3851" s="15">
        <v>823478</v>
      </c>
      <c r="C3851" s="16" t="s">
        <v>1590</v>
      </c>
      <c r="D3851" s="17" t="s">
        <v>3949</v>
      </c>
      <c r="E3851" s="17" t="s">
        <v>4165</v>
      </c>
      <c r="F3851" s="16" t="s">
        <v>1363</v>
      </c>
      <c r="G3851" s="16" t="s">
        <v>3950</v>
      </c>
      <c r="H3851" s="16" t="s">
        <v>3951</v>
      </c>
      <c r="I3851" s="16" t="s">
        <v>4161</v>
      </c>
      <c r="J3851" s="40">
        <v>0.13</v>
      </c>
      <c r="K3851" s="16">
        <v>1762</v>
      </c>
      <c r="M3851" s="15" t="s">
        <v>105</v>
      </c>
      <c r="N3851" s="19">
        <v>45714.762800925899</v>
      </c>
      <c r="P3851" s="20" t="s">
        <v>4261</v>
      </c>
      <c r="Q3851" s="20" t="s">
        <v>4244</v>
      </c>
      <c r="R3851" s="20" t="s">
        <v>4274</v>
      </c>
    </row>
    <row r="3852" spans="1:18" x14ac:dyDescent="0.3">
      <c r="A3852" s="15" t="str">
        <f>VLOOKUP(C3852,销售员!A:D,3,0)</f>
        <v>行业业务</v>
      </c>
      <c r="B3852" s="15">
        <v>823478</v>
      </c>
      <c r="C3852" s="16" t="s">
        <v>1590</v>
      </c>
      <c r="D3852" s="17" t="s">
        <v>3949</v>
      </c>
      <c r="E3852" s="17" t="s">
        <v>4165</v>
      </c>
      <c r="F3852" s="16" t="s">
        <v>1363</v>
      </c>
      <c r="G3852" s="16" t="s">
        <v>3950</v>
      </c>
      <c r="H3852" s="16" t="s">
        <v>3951</v>
      </c>
      <c r="I3852" s="16" t="s">
        <v>4160</v>
      </c>
      <c r="J3852" s="40">
        <v>0.13</v>
      </c>
      <c r="K3852" s="16">
        <v>2188.39</v>
      </c>
      <c r="M3852" s="15" t="s">
        <v>105</v>
      </c>
      <c r="N3852" s="19">
        <v>45714.762800925899</v>
      </c>
      <c r="P3852" s="20" t="s">
        <v>4261</v>
      </c>
      <c r="Q3852" s="20" t="s">
        <v>4244</v>
      </c>
      <c r="R3852" s="20" t="s">
        <v>4274</v>
      </c>
    </row>
    <row r="3853" spans="1:18" x14ac:dyDescent="0.3">
      <c r="A3853" s="15" t="str">
        <f>VLOOKUP(C3853,销售员!A:D,3,0)</f>
        <v>行业业务</v>
      </c>
      <c r="B3853" s="15">
        <v>823351</v>
      </c>
      <c r="C3853" s="16" t="s">
        <v>3095</v>
      </c>
      <c r="D3853" s="17" t="s">
        <v>3952</v>
      </c>
      <c r="E3853" s="17" t="s">
        <v>4165</v>
      </c>
      <c r="F3853" s="16" t="s">
        <v>3953</v>
      </c>
      <c r="G3853" s="16" t="s">
        <v>3954</v>
      </c>
      <c r="H3853" s="16" t="s">
        <v>4311</v>
      </c>
      <c r="I3853" s="16" t="s">
        <v>4158</v>
      </c>
      <c r="J3853" s="40">
        <v>0.13</v>
      </c>
      <c r="K3853" s="16">
        <v>30072.95</v>
      </c>
      <c r="L3853" s="18">
        <v>35153.4</v>
      </c>
      <c r="M3853" s="15" t="s">
        <v>105</v>
      </c>
      <c r="N3853" s="19">
        <v>45714.768495370401</v>
      </c>
      <c r="P3853" s="20" t="s">
        <v>4261</v>
      </c>
      <c r="Q3853" s="20" t="s">
        <v>4244</v>
      </c>
      <c r="R3853" s="20" t="s">
        <v>4274</v>
      </c>
    </row>
    <row r="3854" spans="1:18" x14ac:dyDescent="0.3">
      <c r="A3854" s="15" t="str">
        <f>VLOOKUP(C3854,销售员!A:D,3,0)</f>
        <v>行业业务</v>
      </c>
      <c r="B3854" s="15">
        <v>823351</v>
      </c>
      <c r="C3854" s="16" t="s">
        <v>3095</v>
      </c>
      <c r="D3854" s="17" t="s">
        <v>3952</v>
      </c>
      <c r="E3854" s="17" t="s">
        <v>4165</v>
      </c>
      <c r="F3854" s="16" t="s">
        <v>3953</v>
      </c>
      <c r="G3854" s="16" t="s">
        <v>3954</v>
      </c>
      <c r="H3854" s="16" t="s">
        <v>4311</v>
      </c>
      <c r="I3854" s="16" t="s">
        <v>4159</v>
      </c>
      <c r="J3854" s="40">
        <v>0.13</v>
      </c>
      <c r="K3854" s="16">
        <v>2624.5</v>
      </c>
      <c r="M3854" s="15" t="s">
        <v>105</v>
      </c>
      <c r="N3854" s="19">
        <v>45714.768495370401</v>
      </c>
      <c r="P3854" s="20" t="s">
        <v>4261</v>
      </c>
      <c r="Q3854" s="20" t="s">
        <v>4244</v>
      </c>
      <c r="R3854" s="20" t="s">
        <v>4274</v>
      </c>
    </row>
    <row r="3855" spans="1:18" x14ac:dyDescent="0.3">
      <c r="A3855" s="15" t="str">
        <f>VLOOKUP(C3855,销售员!A:D,3,0)</f>
        <v>行业业务</v>
      </c>
      <c r="B3855" s="15">
        <v>823351</v>
      </c>
      <c r="C3855" s="16" t="s">
        <v>3095</v>
      </c>
      <c r="D3855" s="17" t="s">
        <v>3952</v>
      </c>
      <c r="E3855" s="17" t="s">
        <v>4165</v>
      </c>
      <c r="F3855" s="16" t="s">
        <v>3953</v>
      </c>
      <c r="G3855" s="16" t="s">
        <v>3954</v>
      </c>
      <c r="H3855" s="16" t="s">
        <v>4311</v>
      </c>
      <c r="I3855" s="16" t="s">
        <v>4161</v>
      </c>
      <c r="J3855" s="40">
        <v>0.13</v>
      </c>
      <c r="K3855" s="16">
        <v>376</v>
      </c>
      <c r="M3855" s="15" t="s">
        <v>105</v>
      </c>
      <c r="N3855" s="19">
        <v>45714.768495370401</v>
      </c>
      <c r="P3855" s="20" t="s">
        <v>4261</v>
      </c>
      <c r="Q3855" s="20" t="s">
        <v>4244</v>
      </c>
      <c r="R3855" s="20" t="s">
        <v>4274</v>
      </c>
    </row>
    <row r="3856" spans="1:18" x14ac:dyDescent="0.3">
      <c r="A3856" s="15" t="str">
        <f>VLOOKUP(C3856,销售员!A:D,3,0)</f>
        <v>行业业务</v>
      </c>
      <c r="B3856" s="15">
        <v>823351</v>
      </c>
      <c r="C3856" s="16" t="s">
        <v>3095</v>
      </c>
      <c r="D3856" s="17" t="s">
        <v>3952</v>
      </c>
      <c r="E3856" s="17" t="s">
        <v>4165</v>
      </c>
      <c r="F3856" s="16" t="s">
        <v>3953</v>
      </c>
      <c r="G3856" s="16" t="s">
        <v>3954</v>
      </c>
      <c r="H3856" s="16" t="s">
        <v>4311</v>
      </c>
      <c r="I3856" s="16" t="s">
        <v>4160</v>
      </c>
      <c r="J3856" s="40">
        <v>0.13</v>
      </c>
      <c r="K3856" s="16">
        <v>497.95</v>
      </c>
      <c r="M3856" s="15" t="s">
        <v>105</v>
      </c>
      <c r="N3856" s="19">
        <v>45714.768495370401</v>
      </c>
      <c r="P3856" s="20" t="s">
        <v>4261</v>
      </c>
      <c r="Q3856" s="20" t="s">
        <v>4244</v>
      </c>
      <c r="R3856" s="20" t="s">
        <v>4274</v>
      </c>
    </row>
    <row r="3857" spans="1:18" x14ac:dyDescent="0.3">
      <c r="A3857" s="15" t="str">
        <f>VLOOKUP(C3857,销售员!A:D,3,0)</f>
        <v>行业业务</v>
      </c>
      <c r="B3857" s="15">
        <v>823351</v>
      </c>
      <c r="C3857" s="16" t="s">
        <v>3095</v>
      </c>
      <c r="D3857" s="17" t="s">
        <v>3952</v>
      </c>
      <c r="E3857" s="17" t="s">
        <v>4165</v>
      </c>
      <c r="F3857" s="16" t="s">
        <v>3953</v>
      </c>
      <c r="G3857" s="16" t="s">
        <v>3954</v>
      </c>
      <c r="H3857" s="16" t="s">
        <v>4312</v>
      </c>
      <c r="I3857" s="16" t="s">
        <v>4158</v>
      </c>
      <c r="J3857" s="40">
        <v>0.13</v>
      </c>
      <c r="K3857" s="16">
        <v>610949.9</v>
      </c>
      <c r="L3857" s="18">
        <v>761540.01</v>
      </c>
      <c r="M3857" s="15" t="s">
        <v>105</v>
      </c>
      <c r="N3857" s="19">
        <v>45714.768495370401</v>
      </c>
      <c r="P3857" s="20" t="s">
        <v>4261</v>
      </c>
      <c r="Q3857" s="20" t="s">
        <v>4244</v>
      </c>
      <c r="R3857" s="20" t="s">
        <v>4274</v>
      </c>
    </row>
    <row r="3858" spans="1:18" x14ac:dyDescent="0.3">
      <c r="A3858" s="15" t="str">
        <f>VLOOKUP(C3858,销售员!A:D,3,0)</f>
        <v>行业业务</v>
      </c>
      <c r="B3858" s="15">
        <v>823351</v>
      </c>
      <c r="C3858" s="16" t="s">
        <v>3095</v>
      </c>
      <c r="D3858" s="17" t="s">
        <v>3952</v>
      </c>
      <c r="E3858" s="17" t="s">
        <v>4165</v>
      </c>
      <c r="F3858" s="16" t="s">
        <v>3953</v>
      </c>
      <c r="G3858" s="16" t="s">
        <v>3954</v>
      </c>
      <c r="H3858" s="16" t="s">
        <v>4312</v>
      </c>
      <c r="I3858" s="16" t="s">
        <v>4159</v>
      </c>
      <c r="J3858" s="40">
        <v>0.13</v>
      </c>
      <c r="K3858" s="16">
        <v>99292.06</v>
      </c>
      <c r="M3858" s="15" t="s">
        <v>105</v>
      </c>
      <c r="N3858" s="19">
        <v>45714.768495370401</v>
      </c>
      <c r="P3858" s="20" t="s">
        <v>4261</v>
      </c>
      <c r="Q3858" s="20" t="s">
        <v>4244</v>
      </c>
      <c r="R3858" s="20" t="s">
        <v>4274</v>
      </c>
    </row>
    <row r="3859" spans="1:18" x14ac:dyDescent="0.3">
      <c r="A3859" s="15" t="str">
        <f>VLOOKUP(C3859,销售员!A:D,3,0)</f>
        <v>行业业务</v>
      </c>
      <c r="B3859" s="15">
        <v>823351</v>
      </c>
      <c r="C3859" s="16" t="s">
        <v>3095</v>
      </c>
      <c r="D3859" s="17" t="s">
        <v>3952</v>
      </c>
      <c r="E3859" s="17" t="s">
        <v>4165</v>
      </c>
      <c r="F3859" s="16" t="s">
        <v>3953</v>
      </c>
      <c r="G3859" s="16" t="s">
        <v>3954</v>
      </c>
      <c r="H3859" s="16" t="s">
        <v>4312</v>
      </c>
      <c r="I3859" s="16" t="s">
        <v>4161</v>
      </c>
      <c r="J3859" s="40">
        <v>0.13</v>
      </c>
      <c r="K3859" s="16">
        <v>6211.87</v>
      </c>
      <c r="M3859" s="15" t="s">
        <v>105</v>
      </c>
      <c r="N3859" s="19">
        <v>45714.768495370401</v>
      </c>
      <c r="P3859" s="20" t="s">
        <v>4261</v>
      </c>
      <c r="Q3859" s="20" t="s">
        <v>4244</v>
      </c>
      <c r="R3859" s="20" t="s">
        <v>4274</v>
      </c>
    </row>
    <row r="3860" spans="1:18" x14ac:dyDescent="0.3">
      <c r="A3860" s="15" t="str">
        <f>VLOOKUP(C3860,销售员!A:D,3,0)</f>
        <v>行业业务</v>
      </c>
      <c r="B3860" s="15">
        <v>823351</v>
      </c>
      <c r="C3860" s="16" t="s">
        <v>3095</v>
      </c>
      <c r="D3860" s="17" t="s">
        <v>3952</v>
      </c>
      <c r="E3860" s="17" t="s">
        <v>4165</v>
      </c>
      <c r="F3860" s="16" t="s">
        <v>3953</v>
      </c>
      <c r="G3860" s="16" t="s">
        <v>3954</v>
      </c>
      <c r="H3860" s="16" t="s">
        <v>4312</v>
      </c>
      <c r="I3860" s="16" t="s">
        <v>4160</v>
      </c>
      <c r="J3860" s="40">
        <v>0.13</v>
      </c>
      <c r="K3860" s="16">
        <v>10815.85</v>
      </c>
      <c r="M3860" s="15" t="s">
        <v>105</v>
      </c>
      <c r="N3860" s="19">
        <v>45714.768495370401</v>
      </c>
      <c r="P3860" s="20" t="s">
        <v>4261</v>
      </c>
      <c r="Q3860" s="20" t="s">
        <v>4244</v>
      </c>
      <c r="R3860" s="20" t="s">
        <v>4274</v>
      </c>
    </row>
    <row r="3861" spans="1:18" x14ac:dyDescent="0.3">
      <c r="A3861" s="15" t="str">
        <f>VLOOKUP(C3861,销售员!A:D,3,0)</f>
        <v>行业业务</v>
      </c>
      <c r="B3861" s="15">
        <v>823351</v>
      </c>
      <c r="C3861" s="16" t="s">
        <v>3095</v>
      </c>
      <c r="D3861" s="17" t="s">
        <v>3952</v>
      </c>
      <c r="E3861" s="17" t="s">
        <v>4165</v>
      </c>
      <c r="F3861" s="16" t="s">
        <v>3953</v>
      </c>
      <c r="G3861" s="16" t="s">
        <v>3954</v>
      </c>
      <c r="H3861" s="16" t="s">
        <v>4313</v>
      </c>
      <c r="I3861" s="16" t="s">
        <v>4158</v>
      </c>
      <c r="J3861" s="40">
        <v>0.13</v>
      </c>
      <c r="K3861" s="16">
        <v>23272.23</v>
      </c>
      <c r="L3861" s="18">
        <v>35483.730000000003</v>
      </c>
      <c r="M3861" s="15" t="s">
        <v>105</v>
      </c>
      <c r="N3861" s="19">
        <v>45714.768495370401</v>
      </c>
      <c r="P3861" s="20" t="s">
        <v>4261</v>
      </c>
      <c r="Q3861" s="20" t="s">
        <v>4244</v>
      </c>
      <c r="R3861" s="20" t="s">
        <v>4274</v>
      </c>
    </row>
    <row r="3862" spans="1:18" x14ac:dyDescent="0.3">
      <c r="A3862" s="15" t="str">
        <f>VLOOKUP(C3862,销售员!A:D,3,0)</f>
        <v>行业业务</v>
      </c>
      <c r="B3862" s="15">
        <v>823351</v>
      </c>
      <c r="C3862" s="16" t="s">
        <v>3095</v>
      </c>
      <c r="D3862" s="17" t="s">
        <v>3952</v>
      </c>
      <c r="E3862" s="17" t="s">
        <v>4165</v>
      </c>
      <c r="F3862" s="16" t="s">
        <v>3953</v>
      </c>
      <c r="G3862" s="16" t="s">
        <v>3954</v>
      </c>
      <c r="H3862" s="16" t="s">
        <v>4313</v>
      </c>
      <c r="I3862" s="16" t="s">
        <v>4159</v>
      </c>
      <c r="J3862" s="40">
        <v>0.13</v>
      </c>
      <c r="K3862" s="16">
        <v>9918.8700000000008</v>
      </c>
      <c r="M3862" s="15" t="s">
        <v>105</v>
      </c>
      <c r="N3862" s="19">
        <v>45714.768495370401</v>
      </c>
      <c r="P3862" s="20" t="s">
        <v>4261</v>
      </c>
      <c r="Q3862" s="20" t="s">
        <v>4244</v>
      </c>
      <c r="R3862" s="20" t="s">
        <v>4274</v>
      </c>
    </row>
    <row r="3863" spans="1:18" x14ac:dyDescent="0.3">
      <c r="A3863" s="15" t="str">
        <f>VLOOKUP(C3863,销售员!A:D,3,0)</f>
        <v>行业业务</v>
      </c>
      <c r="B3863" s="15">
        <v>823351</v>
      </c>
      <c r="C3863" s="16" t="s">
        <v>3095</v>
      </c>
      <c r="D3863" s="17" t="s">
        <v>3952</v>
      </c>
      <c r="E3863" s="17" t="s">
        <v>4165</v>
      </c>
      <c r="F3863" s="16" t="s">
        <v>3953</v>
      </c>
      <c r="G3863" s="16" t="s">
        <v>3954</v>
      </c>
      <c r="H3863" s="16" t="s">
        <v>4313</v>
      </c>
      <c r="I3863" s="16" t="s">
        <v>4161</v>
      </c>
      <c r="J3863" s="40">
        <v>0.13</v>
      </c>
      <c r="K3863" s="16">
        <v>190.32</v>
      </c>
      <c r="M3863" s="15" t="s">
        <v>105</v>
      </c>
      <c r="N3863" s="19">
        <v>45714.768495370401</v>
      </c>
      <c r="P3863" s="20" t="s">
        <v>4261</v>
      </c>
      <c r="Q3863" s="20" t="s">
        <v>4244</v>
      </c>
      <c r="R3863" s="20" t="s">
        <v>4274</v>
      </c>
    </row>
    <row r="3864" spans="1:18" x14ac:dyDescent="0.3">
      <c r="A3864" s="15" t="str">
        <f>VLOOKUP(C3864,销售员!A:D,3,0)</f>
        <v>行业业务</v>
      </c>
      <c r="B3864" s="15">
        <v>823351</v>
      </c>
      <c r="C3864" s="16" t="s">
        <v>3095</v>
      </c>
      <c r="D3864" s="17" t="s">
        <v>3952</v>
      </c>
      <c r="E3864" s="17" t="s">
        <v>4165</v>
      </c>
      <c r="F3864" s="16" t="s">
        <v>3953</v>
      </c>
      <c r="G3864" s="16" t="s">
        <v>3954</v>
      </c>
      <c r="H3864" s="16" t="s">
        <v>4313</v>
      </c>
      <c r="I3864" s="16" t="s">
        <v>4160</v>
      </c>
      <c r="J3864" s="40">
        <v>0.13</v>
      </c>
      <c r="K3864" s="16">
        <v>505.49</v>
      </c>
      <c r="M3864" s="15" t="s">
        <v>105</v>
      </c>
      <c r="N3864" s="19">
        <v>45714.768495370401</v>
      </c>
      <c r="P3864" s="20" t="s">
        <v>4261</v>
      </c>
      <c r="Q3864" s="20" t="s">
        <v>4244</v>
      </c>
      <c r="R3864" s="20" t="s">
        <v>4274</v>
      </c>
    </row>
    <row r="3865" spans="1:18" x14ac:dyDescent="0.3">
      <c r="A3865" s="15" t="str">
        <f>VLOOKUP(C3865,销售员!A:D,3,0)</f>
        <v>行业业务</v>
      </c>
      <c r="B3865" s="15">
        <v>823351</v>
      </c>
      <c r="C3865" s="16" t="s">
        <v>3095</v>
      </c>
      <c r="D3865" s="17" t="s">
        <v>3952</v>
      </c>
      <c r="E3865" s="17" t="s">
        <v>4165</v>
      </c>
      <c r="F3865" s="16" t="s">
        <v>3953</v>
      </c>
      <c r="G3865" s="16" t="s">
        <v>3954</v>
      </c>
      <c r="H3865" s="16" t="s">
        <v>4314</v>
      </c>
      <c r="I3865" s="16" t="s">
        <v>4158</v>
      </c>
      <c r="J3865" s="40">
        <v>0.13</v>
      </c>
      <c r="K3865" s="16">
        <v>3133859.6</v>
      </c>
      <c r="L3865" s="18">
        <v>3865467.72</v>
      </c>
      <c r="M3865" s="15" t="s">
        <v>105</v>
      </c>
      <c r="N3865" s="19">
        <v>45714.768495370401</v>
      </c>
      <c r="P3865" s="20" t="s">
        <v>4261</v>
      </c>
      <c r="Q3865" s="20" t="s">
        <v>4244</v>
      </c>
      <c r="R3865" s="20" t="s">
        <v>4274</v>
      </c>
    </row>
    <row r="3866" spans="1:18" x14ac:dyDescent="0.3">
      <c r="A3866" s="15" t="str">
        <f>VLOOKUP(C3866,销售员!A:D,3,0)</f>
        <v>行业业务</v>
      </c>
      <c r="B3866" s="15">
        <v>823351</v>
      </c>
      <c r="C3866" s="16" t="s">
        <v>3095</v>
      </c>
      <c r="D3866" s="17" t="s">
        <v>3952</v>
      </c>
      <c r="E3866" s="17" t="s">
        <v>4165</v>
      </c>
      <c r="F3866" s="16" t="s">
        <v>3953</v>
      </c>
      <c r="G3866" s="16" t="s">
        <v>3954</v>
      </c>
      <c r="H3866" s="16" t="s">
        <v>4314</v>
      </c>
      <c r="I3866" s="16" t="s">
        <v>4159</v>
      </c>
      <c r="J3866" s="40">
        <v>0.13</v>
      </c>
      <c r="K3866" s="16">
        <v>468578.67</v>
      </c>
      <c r="M3866" s="15" t="s">
        <v>105</v>
      </c>
      <c r="N3866" s="19">
        <v>45714.768495370401</v>
      </c>
      <c r="P3866" s="20" t="s">
        <v>4261</v>
      </c>
      <c r="Q3866" s="20" t="s">
        <v>4244</v>
      </c>
      <c r="R3866" s="20" t="s">
        <v>4274</v>
      </c>
    </row>
    <row r="3867" spans="1:18" x14ac:dyDescent="0.3">
      <c r="A3867" s="15" t="str">
        <f>VLOOKUP(C3867,销售员!A:D,3,0)</f>
        <v>行业业务</v>
      </c>
      <c r="B3867" s="15">
        <v>823351</v>
      </c>
      <c r="C3867" s="16" t="s">
        <v>3095</v>
      </c>
      <c r="D3867" s="17" t="s">
        <v>3952</v>
      </c>
      <c r="E3867" s="17" t="s">
        <v>4165</v>
      </c>
      <c r="F3867" s="16" t="s">
        <v>3953</v>
      </c>
      <c r="G3867" s="16" t="s">
        <v>3954</v>
      </c>
      <c r="H3867" s="16" t="s">
        <v>4314</v>
      </c>
      <c r="I3867" s="16" t="s">
        <v>4161</v>
      </c>
      <c r="J3867" s="40">
        <v>0.13</v>
      </c>
      <c r="K3867" s="16">
        <v>34219.1</v>
      </c>
      <c r="M3867" s="15" t="s">
        <v>105</v>
      </c>
      <c r="N3867" s="19">
        <v>45714.768495370401</v>
      </c>
      <c r="P3867" s="20" t="s">
        <v>4261</v>
      </c>
      <c r="Q3867" s="20" t="s">
        <v>4244</v>
      </c>
      <c r="R3867" s="20" t="s">
        <v>4274</v>
      </c>
    </row>
    <row r="3868" spans="1:18" x14ac:dyDescent="0.3">
      <c r="A3868" s="15" t="str">
        <f>VLOOKUP(C3868,销售员!A:D,3,0)</f>
        <v>行业业务</v>
      </c>
      <c r="B3868" s="15">
        <v>823351</v>
      </c>
      <c r="C3868" s="16" t="s">
        <v>3095</v>
      </c>
      <c r="D3868" s="17" t="s">
        <v>3952</v>
      </c>
      <c r="E3868" s="17" t="s">
        <v>4165</v>
      </c>
      <c r="F3868" s="16" t="s">
        <v>3953</v>
      </c>
      <c r="G3868" s="16" t="s">
        <v>3954</v>
      </c>
      <c r="H3868" s="16" t="s">
        <v>4314</v>
      </c>
      <c r="I3868" s="16" t="s">
        <v>4160</v>
      </c>
      <c r="J3868" s="40">
        <v>0.13</v>
      </c>
      <c r="K3868" s="16">
        <v>54856.81</v>
      </c>
      <c r="M3868" s="15" t="s">
        <v>105</v>
      </c>
      <c r="N3868" s="19">
        <v>45714.768495370401</v>
      </c>
      <c r="P3868" s="20" t="s">
        <v>4261</v>
      </c>
      <c r="Q3868" s="20" t="s">
        <v>4244</v>
      </c>
      <c r="R3868" s="20" t="s">
        <v>4274</v>
      </c>
    </row>
    <row r="3869" spans="1:18" x14ac:dyDescent="0.3">
      <c r="A3869" s="15" t="str">
        <f>VLOOKUP(C3869,销售员!A:D,3,0)</f>
        <v>行业业务</v>
      </c>
      <c r="B3869" s="15">
        <v>823351</v>
      </c>
      <c r="C3869" s="16" t="s">
        <v>3095</v>
      </c>
      <c r="D3869" s="17" t="s">
        <v>3952</v>
      </c>
      <c r="E3869" s="17" t="s">
        <v>4165</v>
      </c>
      <c r="F3869" s="16" t="s">
        <v>3953</v>
      </c>
      <c r="G3869" s="16" t="s">
        <v>3954</v>
      </c>
      <c r="H3869" s="16" t="s">
        <v>4315</v>
      </c>
      <c r="I3869" s="16" t="s">
        <v>4158</v>
      </c>
      <c r="J3869" s="40">
        <v>0.13</v>
      </c>
      <c r="K3869" s="16">
        <v>9880084.6600000001</v>
      </c>
      <c r="L3869" s="18">
        <v>12054857.91</v>
      </c>
      <c r="M3869" s="15" t="s">
        <v>105</v>
      </c>
      <c r="N3869" s="19">
        <v>45714.768495370401</v>
      </c>
      <c r="P3869" s="20" t="s">
        <v>4261</v>
      </c>
      <c r="Q3869" s="20" t="s">
        <v>4244</v>
      </c>
      <c r="R3869" s="20" t="s">
        <v>4274</v>
      </c>
    </row>
    <row r="3870" spans="1:18" x14ac:dyDescent="0.3">
      <c r="A3870" s="15" t="str">
        <f>VLOOKUP(C3870,销售员!A:D,3,0)</f>
        <v>行业业务</v>
      </c>
      <c r="B3870" s="15">
        <v>823351</v>
      </c>
      <c r="C3870" s="16" t="s">
        <v>3095</v>
      </c>
      <c r="D3870" s="17" t="s">
        <v>3952</v>
      </c>
      <c r="E3870" s="17" t="s">
        <v>4165</v>
      </c>
      <c r="F3870" s="16" t="s">
        <v>3953</v>
      </c>
      <c r="G3870" s="16" t="s">
        <v>3954</v>
      </c>
      <c r="H3870" s="16" t="s">
        <v>4315</v>
      </c>
      <c r="I3870" s="16" t="s">
        <v>4159</v>
      </c>
      <c r="J3870" s="40">
        <v>0.13</v>
      </c>
      <c r="K3870" s="16">
        <v>1347044.21</v>
      </c>
      <c r="M3870" s="15" t="s">
        <v>105</v>
      </c>
      <c r="N3870" s="19">
        <v>45714.768495370401</v>
      </c>
      <c r="P3870" s="20" t="s">
        <v>4261</v>
      </c>
      <c r="Q3870" s="20" t="s">
        <v>4244</v>
      </c>
      <c r="R3870" s="20" t="s">
        <v>4274</v>
      </c>
    </row>
    <row r="3871" spans="1:18" x14ac:dyDescent="0.3">
      <c r="A3871" s="15" t="str">
        <f>VLOOKUP(C3871,销售员!A:D,3,0)</f>
        <v>行业业务</v>
      </c>
      <c r="B3871" s="15">
        <v>823351</v>
      </c>
      <c r="C3871" s="16" t="s">
        <v>3095</v>
      </c>
      <c r="D3871" s="17" t="s">
        <v>3952</v>
      </c>
      <c r="E3871" s="17" t="s">
        <v>4165</v>
      </c>
      <c r="F3871" s="16" t="s">
        <v>3953</v>
      </c>
      <c r="G3871" s="16" t="s">
        <v>3954</v>
      </c>
      <c r="H3871" s="16" t="s">
        <v>4315</v>
      </c>
      <c r="I3871" s="16" t="s">
        <v>4161</v>
      </c>
      <c r="J3871" s="40">
        <v>0.13</v>
      </c>
      <c r="K3871" s="16">
        <v>114267.24</v>
      </c>
      <c r="M3871" s="15" t="s">
        <v>105</v>
      </c>
      <c r="N3871" s="19">
        <v>45714.768495370401</v>
      </c>
      <c r="P3871" s="20" t="s">
        <v>4261</v>
      </c>
      <c r="Q3871" s="20" t="s">
        <v>4244</v>
      </c>
      <c r="R3871" s="20" t="s">
        <v>4274</v>
      </c>
    </row>
    <row r="3872" spans="1:18" x14ac:dyDescent="0.3">
      <c r="A3872" s="15" t="str">
        <f>VLOOKUP(C3872,销售员!A:D,3,0)</f>
        <v>行业业务</v>
      </c>
      <c r="B3872" s="15">
        <v>823351</v>
      </c>
      <c r="C3872" s="16" t="s">
        <v>3095</v>
      </c>
      <c r="D3872" s="17" t="s">
        <v>3952</v>
      </c>
      <c r="E3872" s="17" t="s">
        <v>4165</v>
      </c>
      <c r="F3872" s="16" t="s">
        <v>3953</v>
      </c>
      <c r="G3872" s="16" t="s">
        <v>3954</v>
      </c>
      <c r="H3872" s="16" t="s">
        <v>4315</v>
      </c>
      <c r="I3872" s="16" t="s">
        <v>4160</v>
      </c>
      <c r="J3872" s="40">
        <v>0.13</v>
      </c>
      <c r="K3872" s="16">
        <v>170969.72</v>
      </c>
      <c r="M3872" s="15" t="s">
        <v>105</v>
      </c>
      <c r="N3872" s="19">
        <v>45714.768495370401</v>
      </c>
      <c r="P3872" s="20" t="s">
        <v>4261</v>
      </c>
      <c r="Q3872" s="20" t="s">
        <v>4244</v>
      </c>
      <c r="R3872" s="20" t="s">
        <v>4274</v>
      </c>
    </row>
    <row r="3873" spans="1:18" x14ac:dyDescent="0.3">
      <c r="A3873" s="15" t="str">
        <f>VLOOKUP(C3873,销售员!A:D,3,0)</f>
        <v>鄂赣</v>
      </c>
      <c r="B3873" s="15">
        <v>823512</v>
      </c>
      <c r="C3873" s="16" t="s">
        <v>454</v>
      </c>
      <c r="D3873" s="17" t="s">
        <v>3960</v>
      </c>
      <c r="E3873" s="17" t="s">
        <v>4172</v>
      </c>
      <c r="F3873" s="16" t="s">
        <v>3961</v>
      </c>
      <c r="G3873" s="16" t="s">
        <v>3962</v>
      </c>
      <c r="H3873" s="16" t="s">
        <v>3963</v>
      </c>
      <c r="I3873" s="16" t="s">
        <v>4158</v>
      </c>
      <c r="J3873" s="40">
        <v>0.13</v>
      </c>
      <c r="K3873" s="16">
        <v>131056.21</v>
      </c>
      <c r="L3873" s="18">
        <v>141042.95000000001</v>
      </c>
      <c r="M3873" s="15" t="s">
        <v>1262</v>
      </c>
      <c r="N3873" s="19">
        <v>45715.404097222199</v>
      </c>
      <c r="P3873" s="20" t="s">
        <v>4256</v>
      </c>
      <c r="Q3873" s="20" t="s">
        <v>4246</v>
      </c>
      <c r="R3873" s="20" t="s">
        <v>4295</v>
      </c>
    </row>
    <row r="3874" spans="1:18" x14ac:dyDescent="0.3">
      <c r="A3874" s="15" t="str">
        <f>VLOOKUP(C3874,销售员!A:D,3,0)</f>
        <v>鄂赣</v>
      </c>
      <c r="B3874" s="15">
        <v>823512</v>
      </c>
      <c r="C3874" s="16" t="s">
        <v>454</v>
      </c>
      <c r="D3874" s="17" t="s">
        <v>3960</v>
      </c>
      <c r="E3874" s="17" t="s">
        <v>4172</v>
      </c>
      <c r="F3874" s="16" t="s">
        <v>3961</v>
      </c>
      <c r="G3874" s="16" t="s">
        <v>3962</v>
      </c>
      <c r="H3874" s="16" t="s">
        <v>3963</v>
      </c>
      <c r="I3874" s="16" t="s">
        <v>4159</v>
      </c>
      <c r="J3874" s="40">
        <v>0.13</v>
      </c>
      <c r="K3874" s="16">
        <v>2091.0300000000002</v>
      </c>
      <c r="M3874" s="15" t="s">
        <v>1262</v>
      </c>
      <c r="N3874" s="19">
        <v>45715.404097222199</v>
      </c>
      <c r="P3874" s="20" t="s">
        <v>4256</v>
      </c>
      <c r="Q3874" s="20" t="s">
        <v>4246</v>
      </c>
      <c r="R3874" s="20" t="s">
        <v>4295</v>
      </c>
    </row>
    <row r="3875" spans="1:18" x14ac:dyDescent="0.3">
      <c r="A3875" s="15" t="str">
        <f>VLOOKUP(C3875,销售员!A:D,3,0)</f>
        <v>鄂赣</v>
      </c>
      <c r="B3875" s="15">
        <v>823512</v>
      </c>
      <c r="C3875" s="16" t="s">
        <v>454</v>
      </c>
      <c r="D3875" s="17" t="s">
        <v>3960</v>
      </c>
      <c r="E3875" s="17" t="s">
        <v>4172</v>
      </c>
      <c r="F3875" s="16" t="s">
        <v>3961</v>
      </c>
      <c r="G3875" s="16" t="s">
        <v>3962</v>
      </c>
      <c r="H3875" s="16" t="s">
        <v>3963</v>
      </c>
      <c r="I3875" s="16" t="s">
        <v>4161</v>
      </c>
      <c r="J3875" s="40">
        <v>0.13</v>
      </c>
      <c r="K3875" s="16">
        <v>1636.8</v>
      </c>
      <c r="M3875" s="15" t="s">
        <v>1262</v>
      </c>
      <c r="N3875" s="19">
        <v>45715.404097222199</v>
      </c>
      <c r="P3875" s="20" t="s">
        <v>4256</v>
      </c>
      <c r="Q3875" s="20" t="s">
        <v>4246</v>
      </c>
      <c r="R3875" s="20" t="s">
        <v>4295</v>
      </c>
    </row>
    <row r="3876" spans="1:18" x14ac:dyDescent="0.3">
      <c r="A3876" s="15" t="str">
        <f>VLOOKUP(C3876,销售员!A:D,3,0)</f>
        <v>鄂赣</v>
      </c>
      <c r="B3876" s="15">
        <v>823512</v>
      </c>
      <c r="C3876" s="16" t="s">
        <v>454</v>
      </c>
      <c r="D3876" s="17" t="s">
        <v>3960</v>
      </c>
      <c r="E3876" s="17" t="s">
        <v>4172</v>
      </c>
      <c r="F3876" s="16" t="s">
        <v>3961</v>
      </c>
      <c r="G3876" s="16" t="s">
        <v>3962</v>
      </c>
      <c r="H3876" s="16" t="s">
        <v>3963</v>
      </c>
      <c r="I3876" s="16" t="s">
        <v>4160</v>
      </c>
      <c r="J3876" s="40">
        <v>0.13</v>
      </c>
      <c r="K3876" s="16">
        <v>2027.62</v>
      </c>
      <c r="M3876" s="15" t="s">
        <v>1262</v>
      </c>
      <c r="N3876" s="19">
        <v>45715.404097222199</v>
      </c>
      <c r="P3876" s="20" t="s">
        <v>4256</v>
      </c>
      <c r="Q3876" s="20" t="s">
        <v>4246</v>
      </c>
      <c r="R3876" s="20" t="s">
        <v>4295</v>
      </c>
    </row>
    <row r="3877" spans="1:18" x14ac:dyDescent="0.3">
      <c r="A3877" s="15" t="str">
        <f>VLOOKUP(C3877,销售员!A:D,3,0)</f>
        <v>陕豫鲁</v>
      </c>
      <c r="B3877" s="15">
        <v>823517</v>
      </c>
      <c r="C3877" s="16" t="s">
        <v>140</v>
      </c>
      <c r="D3877" s="17" t="s">
        <v>3965</v>
      </c>
      <c r="E3877" s="17" t="s">
        <v>4165</v>
      </c>
      <c r="F3877" s="16" t="s">
        <v>3966</v>
      </c>
      <c r="G3877" s="16" t="s">
        <v>3967</v>
      </c>
      <c r="H3877" s="16" t="s">
        <v>3968</v>
      </c>
      <c r="I3877" s="16" t="s">
        <v>4158</v>
      </c>
      <c r="J3877" s="40">
        <v>0.13</v>
      </c>
      <c r="K3877" s="16">
        <v>14586.6</v>
      </c>
      <c r="L3877" s="18">
        <v>15960</v>
      </c>
      <c r="M3877" s="15" t="s">
        <v>105</v>
      </c>
      <c r="N3877" s="19">
        <v>45715.431192129603</v>
      </c>
      <c r="P3877" s="20" t="s">
        <v>4261</v>
      </c>
      <c r="Q3877" s="20" t="s">
        <v>4269</v>
      </c>
      <c r="R3877" s="20" t="s">
        <v>4270</v>
      </c>
    </row>
    <row r="3878" spans="1:18" x14ac:dyDescent="0.3">
      <c r="A3878" s="15" t="str">
        <f>VLOOKUP(C3878,销售员!A:D,3,0)</f>
        <v>陕豫鲁</v>
      </c>
      <c r="B3878" s="15">
        <v>823517</v>
      </c>
      <c r="C3878" s="16" t="s">
        <v>140</v>
      </c>
      <c r="D3878" s="17" t="s">
        <v>3965</v>
      </c>
      <c r="E3878" s="17" t="s">
        <v>4165</v>
      </c>
      <c r="F3878" s="16" t="s">
        <v>3966</v>
      </c>
      <c r="G3878" s="16" t="s">
        <v>3967</v>
      </c>
      <c r="H3878" s="16" t="s">
        <v>3968</v>
      </c>
      <c r="I3878" s="16" t="s">
        <v>4159</v>
      </c>
      <c r="J3878" s="40">
        <v>0.13</v>
      </c>
      <c r="K3878" s="16">
        <v>0</v>
      </c>
      <c r="M3878" s="15" t="s">
        <v>105</v>
      </c>
      <c r="N3878" s="19">
        <v>45715.431192129603</v>
      </c>
      <c r="P3878" s="20" t="s">
        <v>4261</v>
      </c>
      <c r="Q3878" s="20" t="s">
        <v>4269</v>
      </c>
      <c r="R3878" s="20" t="s">
        <v>4270</v>
      </c>
    </row>
    <row r="3879" spans="1:18" x14ac:dyDescent="0.3">
      <c r="A3879" s="15" t="str">
        <f>VLOOKUP(C3879,销售员!A:D,3,0)</f>
        <v>陕豫鲁</v>
      </c>
      <c r="B3879" s="15">
        <v>823517</v>
      </c>
      <c r="C3879" s="16" t="s">
        <v>140</v>
      </c>
      <c r="D3879" s="17" t="s">
        <v>3965</v>
      </c>
      <c r="E3879" s="17" t="s">
        <v>4165</v>
      </c>
      <c r="F3879" s="16" t="s">
        <v>3966</v>
      </c>
      <c r="G3879" s="16" t="s">
        <v>3967</v>
      </c>
      <c r="H3879" s="16" t="s">
        <v>3968</v>
      </c>
      <c r="I3879" s="16" t="s">
        <v>4161</v>
      </c>
      <c r="J3879" s="40">
        <v>0.13</v>
      </c>
      <c r="K3879" s="16">
        <v>193.2</v>
      </c>
      <c r="M3879" s="15" t="s">
        <v>105</v>
      </c>
      <c r="N3879" s="19">
        <v>45715.431192129603</v>
      </c>
      <c r="P3879" s="20" t="s">
        <v>4261</v>
      </c>
      <c r="Q3879" s="20" t="s">
        <v>4269</v>
      </c>
      <c r="R3879" s="20" t="s">
        <v>4270</v>
      </c>
    </row>
    <row r="3880" spans="1:18" x14ac:dyDescent="0.3">
      <c r="A3880" s="15" t="str">
        <f>VLOOKUP(C3880,销售员!A:D,3,0)</f>
        <v>陕豫鲁</v>
      </c>
      <c r="B3880" s="15">
        <v>823517</v>
      </c>
      <c r="C3880" s="16" t="s">
        <v>140</v>
      </c>
      <c r="D3880" s="17" t="s">
        <v>3965</v>
      </c>
      <c r="E3880" s="17" t="s">
        <v>4165</v>
      </c>
      <c r="F3880" s="16" t="s">
        <v>3966</v>
      </c>
      <c r="G3880" s="16" t="s">
        <v>3967</v>
      </c>
      <c r="H3880" s="16" t="s">
        <v>3968</v>
      </c>
      <c r="I3880" s="16" t="s">
        <v>4160</v>
      </c>
      <c r="J3880" s="40">
        <v>0.13</v>
      </c>
      <c r="K3880" s="16">
        <v>222.6</v>
      </c>
      <c r="M3880" s="15" t="s">
        <v>105</v>
      </c>
      <c r="N3880" s="19">
        <v>45715.431192129603</v>
      </c>
      <c r="P3880" s="20" t="s">
        <v>4261</v>
      </c>
      <c r="Q3880" s="20" t="s">
        <v>4269</v>
      </c>
      <c r="R3880" s="20" t="s">
        <v>4270</v>
      </c>
    </row>
    <row r="3881" spans="1:18" x14ac:dyDescent="0.3">
      <c r="A3881" s="15" t="str">
        <f>VLOOKUP(C3881,销售员!A:D,3,0)</f>
        <v>黑吉辽</v>
      </c>
      <c r="B3881" s="15">
        <v>823513</v>
      </c>
      <c r="C3881" s="16" t="s">
        <v>569</v>
      </c>
      <c r="D3881" s="17" t="s">
        <v>3970</v>
      </c>
      <c r="E3881" s="17" t="s">
        <v>4171</v>
      </c>
      <c r="F3881" s="16" t="s">
        <v>2561</v>
      </c>
      <c r="G3881" s="16" t="s">
        <v>3971</v>
      </c>
      <c r="H3881" s="16" t="s">
        <v>3972</v>
      </c>
      <c r="I3881" s="16" t="s">
        <v>4158</v>
      </c>
      <c r="J3881" s="40">
        <v>0.13</v>
      </c>
      <c r="K3881" s="16">
        <v>508945.87</v>
      </c>
      <c r="L3881" s="18">
        <v>532676.96</v>
      </c>
      <c r="M3881" s="15" t="s">
        <v>127</v>
      </c>
      <c r="N3881" s="19">
        <v>45715.432696759301</v>
      </c>
      <c r="P3881" s="20" t="s">
        <v>4261</v>
      </c>
      <c r="Q3881" s="20" t="s">
        <v>4242</v>
      </c>
      <c r="R3881" s="20" t="s">
        <v>4316</v>
      </c>
    </row>
    <row r="3882" spans="1:18" x14ac:dyDescent="0.3">
      <c r="A3882" s="15" t="str">
        <f>VLOOKUP(C3882,销售员!A:D,3,0)</f>
        <v>黑吉辽</v>
      </c>
      <c r="B3882" s="15">
        <v>823513</v>
      </c>
      <c r="C3882" s="16" t="s">
        <v>569</v>
      </c>
      <c r="D3882" s="17" t="s">
        <v>3970</v>
      </c>
      <c r="E3882" s="17" t="s">
        <v>4171</v>
      </c>
      <c r="F3882" s="16" t="s">
        <v>2561</v>
      </c>
      <c r="G3882" s="16" t="s">
        <v>3971</v>
      </c>
      <c r="H3882" s="16" t="s">
        <v>3972</v>
      </c>
      <c r="I3882" s="16" t="s">
        <v>4159</v>
      </c>
      <c r="J3882" s="40">
        <v>0.13</v>
      </c>
      <c r="K3882" s="16">
        <v>0</v>
      </c>
      <c r="M3882" s="15" t="s">
        <v>127</v>
      </c>
      <c r="N3882" s="19">
        <v>45715.432696759301</v>
      </c>
      <c r="P3882" s="20" t="s">
        <v>4261</v>
      </c>
      <c r="Q3882" s="20" t="s">
        <v>4242</v>
      </c>
      <c r="R3882" s="20" t="s">
        <v>4316</v>
      </c>
    </row>
    <row r="3883" spans="1:18" x14ac:dyDescent="0.3">
      <c r="A3883" s="15" t="str">
        <f>VLOOKUP(C3883,销售员!A:D,3,0)</f>
        <v>黑吉辽</v>
      </c>
      <c r="B3883" s="15">
        <v>823513</v>
      </c>
      <c r="C3883" s="16" t="s">
        <v>569</v>
      </c>
      <c r="D3883" s="17" t="s">
        <v>3970</v>
      </c>
      <c r="E3883" s="17" t="s">
        <v>4171</v>
      </c>
      <c r="F3883" s="16" t="s">
        <v>2561</v>
      </c>
      <c r="G3883" s="16" t="s">
        <v>3971</v>
      </c>
      <c r="H3883" s="16" t="s">
        <v>3972</v>
      </c>
      <c r="I3883" s="16" t="s">
        <v>4161</v>
      </c>
      <c r="J3883" s="40">
        <v>0.13</v>
      </c>
      <c r="K3883" s="16">
        <v>0</v>
      </c>
      <c r="M3883" s="15" t="s">
        <v>127</v>
      </c>
      <c r="N3883" s="19">
        <v>45715.432696759301</v>
      </c>
      <c r="P3883" s="20" t="s">
        <v>4261</v>
      </c>
      <c r="Q3883" s="20" t="s">
        <v>4242</v>
      </c>
      <c r="R3883" s="20" t="s">
        <v>4316</v>
      </c>
    </row>
    <row r="3884" spans="1:18" x14ac:dyDescent="0.3">
      <c r="A3884" s="15" t="str">
        <f>VLOOKUP(C3884,销售员!A:D,3,0)</f>
        <v>黑吉辽</v>
      </c>
      <c r="B3884" s="15">
        <v>823513</v>
      </c>
      <c r="C3884" s="16" t="s">
        <v>569</v>
      </c>
      <c r="D3884" s="17" t="s">
        <v>3970</v>
      </c>
      <c r="E3884" s="17" t="s">
        <v>4171</v>
      </c>
      <c r="F3884" s="16" t="s">
        <v>2561</v>
      </c>
      <c r="G3884" s="16" t="s">
        <v>3971</v>
      </c>
      <c r="H3884" s="16" t="s">
        <v>3972</v>
      </c>
      <c r="I3884" s="16" t="s">
        <v>4160</v>
      </c>
      <c r="J3884" s="40">
        <v>0.13</v>
      </c>
      <c r="K3884" s="16">
        <v>7751.12</v>
      </c>
      <c r="M3884" s="15" t="s">
        <v>127</v>
      </c>
      <c r="N3884" s="19">
        <v>45715.432696759301</v>
      </c>
      <c r="P3884" s="20" t="s">
        <v>4261</v>
      </c>
      <c r="Q3884" s="20" t="s">
        <v>4242</v>
      </c>
      <c r="R3884" s="20" t="s">
        <v>4316</v>
      </c>
    </row>
    <row r="3885" spans="1:18" x14ac:dyDescent="0.3">
      <c r="A3885" s="15" t="str">
        <f>VLOOKUP(C3885,销售员!A:D,3,0)</f>
        <v>京津冀</v>
      </c>
      <c r="B3885" s="15">
        <v>822946</v>
      </c>
      <c r="C3885" s="16" t="s">
        <v>267</v>
      </c>
      <c r="D3885" s="17" t="s">
        <v>3310</v>
      </c>
      <c r="E3885" s="17" t="s">
        <v>4165</v>
      </c>
      <c r="F3885" s="16" t="s">
        <v>3311</v>
      </c>
      <c r="G3885" s="16" t="s">
        <v>3312</v>
      </c>
      <c r="H3885" s="16" t="s">
        <v>3313</v>
      </c>
      <c r="I3885" s="16" t="s">
        <v>4158</v>
      </c>
      <c r="J3885" s="40">
        <v>0.13</v>
      </c>
      <c r="K3885" s="16">
        <v>282018.40000000002</v>
      </c>
      <c r="L3885" s="18">
        <v>306357.59999999998</v>
      </c>
      <c r="M3885" s="15" t="s">
        <v>127</v>
      </c>
      <c r="N3885" s="19">
        <v>45715.435138888897</v>
      </c>
      <c r="P3885" s="20" t="s">
        <v>4261</v>
      </c>
      <c r="Q3885" s="20" t="s">
        <v>4243</v>
      </c>
      <c r="R3885" s="20" t="s">
        <v>4274</v>
      </c>
    </row>
    <row r="3886" spans="1:18" x14ac:dyDescent="0.3">
      <c r="A3886" s="15" t="str">
        <f>VLOOKUP(C3886,销售员!A:D,3,0)</f>
        <v>京津冀</v>
      </c>
      <c r="B3886" s="15">
        <v>822946</v>
      </c>
      <c r="C3886" s="16" t="s">
        <v>267</v>
      </c>
      <c r="D3886" s="17" t="s">
        <v>3310</v>
      </c>
      <c r="E3886" s="17" t="s">
        <v>4165</v>
      </c>
      <c r="F3886" s="16" t="s">
        <v>3311</v>
      </c>
      <c r="G3886" s="16" t="s">
        <v>3312</v>
      </c>
      <c r="H3886" s="16" t="s">
        <v>3313</v>
      </c>
      <c r="I3886" s="16" t="s">
        <v>4159</v>
      </c>
      <c r="J3886" s="40">
        <v>0.13</v>
      </c>
      <c r="K3886" s="16">
        <v>3741.53</v>
      </c>
      <c r="M3886" s="15" t="s">
        <v>127</v>
      </c>
      <c r="N3886" s="19">
        <v>45715.435138888897</v>
      </c>
      <c r="P3886" s="20" t="s">
        <v>4261</v>
      </c>
      <c r="Q3886" s="20" t="s">
        <v>4243</v>
      </c>
      <c r="R3886" s="20" t="s">
        <v>4274</v>
      </c>
    </row>
    <row r="3887" spans="1:18" x14ac:dyDescent="0.3">
      <c r="A3887" s="15" t="str">
        <f>VLOOKUP(C3887,销售员!A:D,3,0)</f>
        <v>京津冀</v>
      </c>
      <c r="B3887" s="15">
        <v>822946</v>
      </c>
      <c r="C3887" s="16" t="s">
        <v>267</v>
      </c>
      <c r="D3887" s="17" t="s">
        <v>3310</v>
      </c>
      <c r="E3887" s="17" t="s">
        <v>4165</v>
      </c>
      <c r="F3887" s="16" t="s">
        <v>3311</v>
      </c>
      <c r="G3887" s="16" t="s">
        <v>3312</v>
      </c>
      <c r="H3887" s="16" t="s">
        <v>3313</v>
      </c>
      <c r="I3887" s="16" t="s">
        <v>4161</v>
      </c>
      <c r="J3887" s="40">
        <v>0.13</v>
      </c>
      <c r="K3887" s="16">
        <v>2460.38</v>
      </c>
      <c r="M3887" s="15" t="s">
        <v>127</v>
      </c>
      <c r="N3887" s="19">
        <v>45715.435138888897</v>
      </c>
      <c r="P3887" s="20" t="s">
        <v>4261</v>
      </c>
      <c r="Q3887" s="20" t="s">
        <v>4243</v>
      </c>
      <c r="R3887" s="20" t="s">
        <v>4274</v>
      </c>
    </row>
    <row r="3888" spans="1:18" x14ac:dyDescent="0.3">
      <c r="A3888" s="15" t="str">
        <f>VLOOKUP(C3888,销售员!A:D,3,0)</f>
        <v>京津冀</v>
      </c>
      <c r="B3888" s="15">
        <v>822946</v>
      </c>
      <c r="C3888" s="16" t="s">
        <v>267</v>
      </c>
      <c r="D3888" s="17" t="s">
        <v>3310</v>
      </c>
      <c r="E3888" s="17" t="s">
        <v>4165</v>
      </c>
      <c r="F3888" s="16" t="s">
        <v>3311</v>
      </c>
      <c r="G3888" s="16" t="s">
        <v>3312</v>
      </c>
      <c r="H3888" s="16" t="s">
        <v>3313</v>
      </c>
      <c r="I3888" s="16" t="s">
        <v>4160</v>
      </c>
      <c r="J3888" s="40">
        <v>0.13</v>
      </c>
      <c r="K3888" s="16">
        <v>4351.1000000000004</v>
      </c>
      <c r="M3888" s="15" t="s">
        <v>127</v>
      </c>
      <c r="N3888" s="19">
        <v>45715.435138888897</v>
      </c>
      <c r="P3888" s="20" t="s">
        <v>4261</v>
      </c>
      <c r="Q3888" s="20" t="s">
        <v>4243</v>
      </c>
      <c r="R3888" s="20" t="s">
        <v>4274</v>
      </c>
    </row>
    <row r="3889" spans="1:18" x14ac:dyDescent="0.3">
      <c r="A3889" s="15" t="str">
        <f>VLOOKUP(C3889,销售员!A:D,3,0)</f>
        <v>福建</v>
      </c>
      <c r="B3889" s="15">
        <v>823531</v>
      </c>
      <c r="C3889" s="16" t="s">
        <v>226</v>
      </c>
      <c r="D3889" s="17" t="s">
        <v>2835</v>
      </c>
      <c r="E3889" s="17" t="s">
        <v>4165</v>
      </c>
      <c r="F3889" s="16" t="s">
        <v>756</v>
      </c>
      <c r="G3889" s="16" t="s">
        <v>2836</v>
      </c>
      <c r="H3889" s="16" t="s">
        <v>2837</v>
      </c>
      <c r="I3889" s="16" t="s">
        <v>4158</v>
      </c>
      <c r="J3889" s="40">
        <v>0.13</v>
      </c>
      <c r="K3889" s="16">
        <v>22909.4</v>
      </c>
      <c r="L3889" s="18">
        <v>24675</v>
      </c>
      <c r="M3889" s="15" t="s">
        <v>94</v>
      </c>
      <c r="N3889" s="19">
        <v>45715.443576388898</v>
      </c>
      <c r="P3889" s="20" t="s">
        <v>4256</v>
      </c>
      <c r="Q3889" s="20" t="s">
        <v>4268</v>
      </c>
      <c r="R3889" s="20" t="s">
        <v>4268</v>
      </c>
    </row>
    <row r="3890" spans="1:18" x14ac:dyDescent="0.3">
      <c r="A3890" s="15" t="str">
        <f>VLOOKUP(C3890,销售员!A:D,3,0)</f>
        <v>福建</v>
      </c>
      <c r="B3890" s="15">
        <v>823531</v>
      </c>
      <c r="C3890" s="16" t="s">
        <v>226</v>
      </c>
      <c r="D3890" s="17" t="s">
        <v>2835</v>
      </c>
      <c r="E3890" s="17" t="s">
        <v>4165</v>
      </c>
      <c r="F3890" s="16" t="s">
        <v>756</v>
      </c>
      <c r="G3890" s="16" t="s">
        <v>2836</v>
      </c>
      <c r="H3890" s="16" t="s">
        <v>2837</v>
      </c>
      <c r="I3890" s="16" t="s">
        <v>4159</v>
      </c>
      <c r="J3890" s="40">
        <v>0.13</v>
      </c>
      <c r="K3890" s="16">
        <v>0</v>
      </c>
      <c r="M3890" s="15" t="s">
        <v>94</v>
      </c>
      <c r="N3890" s="19">
        <v>45715.443576388898</v>
      </c>
      <c r="P3890" s="20" t="s">
        <v>4256</v>
      </c>
      <c r="Q3890" s="20" t="s">
        <v>4268</v>
      </c>
      <c r="R3890" s="20" t="s">
        <v>4268</v>
      </c>
    </row>
    <row r="3891" spans="1:18" x14ac:dyDescent="0.3">
      <c r="A3891" s="15" t="str">
        <f>VLOOKUP(C3891,销售员!A:D,3,0)</f>
        <v>福建</v>
      </c>
      <c r="B3891" s="15">
        <v>823531</v>
      </c>
      <c r="C3891" s="16" t="s">
        <v>226</v>
      </c>
      <c r="D3891" s="17" t="s">
        <v>2835</v>
      </c>
      <c r="E3891" s="17" t="s">
        <v>4165</v>
      </c>
      <c r="F3891" s="16" t="s">
        <v>756</v>
      </c>
      <c r="G3891" s="16" t="s">
        <v>2836</v>
      </c>
      <c r="H3891" s="16" t="s">
        <v>2837</v>
      </c>
      <c r="I3891" s="16" t="s">
        <v>4161</v>
      </c>
      <c r="J3891" s="40">
        <v>0.13</v>
      </c>
      <c r="K3891" s="16">
        <v>306.35000000000002</v>
      </c>
      <c r="M3891" s="15" t="s">
        <v>94</v>
      </c>
      <c r="N3891" s="19">
        <v>45715.443576388898</v>
      </c>
      <c r="P3891" s="20" t="s">
        <v>4256</v>
      </c>
      <c r="Q3891" s="20" t="s">
        <v>4268</v>
      </c>
      <c r="R3891" s="20" t="s">
        <v>4268</v>
      </c>
    </row>
    <row r="3892" spans="1:18" x14ac:dyDescent="0.3">
      <c r="A3892" s="15" t="str">
        <f>VLOOKUP(C3892,销售员!A:D,3,0)</f>
        <v>福建</v>
      </c>
      <c r="B3892" s="15">
        <v>823531</v>
      </c>
      <c r="C3892" s="16" t="s">
        <v>226</v>
      </c>
      <c r="D3892" s="17" t="s">
        <v>2835</v>
      </c>
      <c r="E3892" s="17" t="s">
        <v>4165</v>
      </c>
      <c r="F3892" s="16" t="s">
        <v>756</v>
      </c>
      <c r="G3892" s="16" t="s">
        <v>2836</v>
      </c>
      <c r="H3892" s="16" t="s">
        <v>2837</v>
      </c>
      <c r="I3892" s="16" t="s">
        <v>4160</v>
      </c>
      <c r="J3892" s="40">
        <v>0.13</v>
      </c>
      <c r="K3892" s="16">
        <v>348.85</v>
      </c>
      <c r="M3892" s="15" t="s">
        <v>94</v>
      </c>
      <c r="N3892" s="19">
        <v>45715.443576388898</v>
      </c>
      <c r="P3892" s="20" t="s">
        <v>4256</v>
      </c>
      <c r="Q3892" s="20" t="s">
        <v>4268</v>
      </c>
      <c r="R3892" s="20" t="s">
        <v>4268</v>
      </c>
    </row>
    <row r="3893" spans="1:18" x14ac:dyDescent="0.3">
      <c r="A3893" s="15" t="str">
        <f>VLOOKUP(C3893,销售员!A:D,3,0)</f>
        <v>陕豫鲁</v>
      </c>
      <c r="B3893" s="15">
        <v>823488</v>
      </c>
      <c r="C3893" s="16" t="s">
        <v>1755</v>
      </c>
      <c r="D3893" s="17" t="s">
        <v>3976</v>
      </c>
      <c r="E3893" s="17" t="s">
        <v>4165</v>
      </c>
      <c r="F3893" s="16" t="s">
        <v>2356</v>
      </c>
      <c r="G3893" s="16" t="s">
        <v>3977</v>
      </c>
      <c r="H3893" s="16" t="s">
        <v>3978</v>
      </c>
      <c r="I3893" s="16" t="s">
        <v>4158</v>
      </c>
      <c r="J3893" s="40">
        <v>0.13</v>
      </c>
      <c r="K3893" s="16">
        <v>848822.58</v>
      </c>
      <c r="L3893" s="18">
        <v>909902.14</v>
      </c>
      <c r="M3893" s="15" t="s">
        <v>105</v>
      </c>
      <c r="N3893" s="19">
        <v>45715.444490740701</v>
      </c>
      <c r="P3893" s="20" t="s">
        <v>4261</v>
      </c>
      <c r="Q3893" s="20" t="s">
        <v>4269</v>
      </c>
      <c r="R3893" s="20" t="s">
        <v>4287</v>
      </c>
    </row>
    <row r="3894" spans="1:18" x14ac:dyDescent="0.3">
      <c r="A3894" s="15" t="str">
        <f>VLOOKUP(C3894,销售员!A:D,3,0)</f>
        <v>陕豫鲁</v>
      </c>
      <c r="B3894" s="15">
        <v>823488</v>
      </c>
      <c r="C3894" s="16" t="s">
        <v>1755</v>
      </c>
      <c r="D3894" s="17" t="s">
        <v>3976</v>
      </c>
      <c r="E3894" s="17" t="s">
        <v>4165</v>
      </c>
      <c r="F3894" s="16" t="s">
        <v>2356</v>
      </c>
      <c r="G3894" s="16" t="s">
        <v>3977</v>
      </c>
      <c r="H3894" s="16" t="s">
        <v>3978</v>
      </c>
      <c r="I3894" s="16" t="s">
        <v>4159</v>
      </c>
      <c r="J3894" s="40">
        <v>0.13</v>
      </c>
      <c r="K3894" s="16">
        <v>9363.41</v>
      </c>
      <c r="M3894" s="15" t="s">
        <v>105</v>
      </c>
      <c r="N3894" s="19">
        <v>45715.444490740701</v>
      </c>
      <c r="P3894" s="20" t="s">
        <v>4261</v>
      </c>
      <c r="Q3894" s="20" t="s">
        <v>4269</v>
      </c>
      <c r="R3894" s="20" t="s">
        <v>4287</v>
      </c>
    </row>
    <row r="3895" spans="1:18" x14ac:dyDescent="0.3">
      <c r="A3895" s="15" t="str">
        <f>VLOOKUP(C3895,销售员!A:D,3,0)</f>
        <v>陕豫鲁</v>
      </c>
      <c r="B3895" s="15">
        <v>823488</v>
      </c>
      <c r="C3895" s="16" t="s">
        <v>1755</v>
      </c>
      <c r="D3895" s="17" t="s">
        <v>3976</v>
      </c>
      <c r="E3895" s="17" t="s">
        <v>4165</v>
      </c>
      <c r="F3895" s="16" t="s">
        <v>2356</v>
      </c>
      <c r="G3895" s="16" t="s">
        <v>3977</v>
      </c>
      <c r="H3895" s="16" t="s">
        <v>3978</v>
      </c>
      <c r="I3895" s="16" t="s">
        <v>4161</v>
      </c>
      <c r="J3895" s="40">
        <v>0.13</v>
      </c>
      <c r="K3895" s="16">
        <v>11350.3</v>
      </c>
      <c r="M3895" s="15" t="s">
        <v>105</v>
      </c>
      <c r="N3895" s="19">
        <v>45715.444490740701</v>
      </c>
      <c r="P3895" s="20" t="s">
        <v>4261</v>
      </c>
      <c r="Q3895" s="20" t="s">
        <v>4269</v>
      </c>
      <c r="R3895" s="20" t="s">
        <v>4287</v>
      </c>
    </row>
    <row r="3896" spans="1:18" x14ac:dyDescent="0.3">
      <c r="A3896" s="15" t="str">
        <f>VLOOKUP(C3896,销售员!A:D,3,0)</f>
        <v>陕豫鲁</v>
      </c>
      <c r="B3896" s="15">
        <v>823488</v>
      </c>
      <c r="C3896" s="16" t="s">
        <v>1755</v>
      </c>
      <c r="D3896" s="17" t="s">
        <v>3976</v>
      </c>
      <c r="E3896" s="17" t="s">
        <v>4165</v>
      </c>
      <c r="F3896" s="16" t="s">
        <v>2356</v>
      </c>
      <c r="G3896" s="16" t="s">
        <v>3977</v>
      </c>
      <c r="H3896" s="16" t="s">
        <v>3978</v>
      </c>
      <c r="I3896" s="16" t="s">
        <v>4160</v>
      </c>
      <c r="J3896" s="40">
        <v>0.13</v>
      </c>
      <c r="K3896" s="16">
        <v>13068.76</v>
      </c>
      <c r="M3896" s="15" t="s">
        <v>105</v>
      </c>
      <c r="N3896" s="19">
        <v>45715.444490740701</v>
      </c>
      <c r="P3896" s="20" t="s">
        <v>4261</v>
      </c>
      <c r="Q3896" s="20" t="s">
        <v>4269</v>
      </c>
      <c r="R3896" s="20" t="s">
        <v>4287</v>
      </c>
    </row>
    <row r="3897" spans="1:18" x14ac:dyDescent="0.3">
      <c r="A3897" s="15" t="str">
        <f>VLOOKUP(C3897,销售员!A:D,3,0)</f>
        <v>鄂赣</v>
      </c>
      <c r="B3897" s="15">
        <v>823525</v>
      </c>
      <c r="C3897" s="16" t="s">
        <v>670</v>
      </c>
      <c r="D3897" s="17" t="s">
        <v>3981</v>
      </c>
      <c r="E3897" s="17" t="s">
        <v>4165</v>
      </c>
      <c r="F3897" s="16" t="s">
        <v>1390</v>
      </c>
      <c r="G3897" s="16" t="s">
        <v>3982</v>
      </c>
      <c r="H3897" s="16" t="s">
        <v>3983</v>
      </c>
      <c r="I3897" s="16" t="s">
        <v>4158</v>
      </c>
      <c r="J3897" s="40">
        <v>0.13</v>
      </c>
      <c r="K3897" s="16">
        <v>95682.12</v>
      </c>
      <c r="L3897" s="18">
        <v>111704.98</v>
      </c>
      <c r="M3897" s="15" t="s">
        <v>1262</v>
      </c>
      <c r="N3897" s="19">
        <v>45715.445162037002</v>
      </c>
      <c r="P3897" s="20" t="s">
        <v>4256</v>
      </c>
      <c r="Q3897" s="20" t="s">
        <v>4246</v>
      </c>
      <c r="R3897" s="20" t="s">
        <v>4265</v>
      </c>
    </row>
    <row r="3898" spans="1:18" x14ac:dyDescent="0.3">
      <c r="A3898" s="15" t="str">
        <f>VLOOKUP(C3898,销售员!A:D,3,0)</f>
        <v>鄂赣</v>
      </c>
      <c r="B3898" s="15">
        <v>823525</v>
      </c>
      <c r="C3898" s="16" t="s">
        <v>670</v>
      </c>
      <c r="D3898" s="17" t="s">
        <v>3981</v>
      </c>
      <c r="E3898" s="17" t="s">
        <v>4165</v>
      </c>
      <c r="F3898" s="16" t="s">
        <v>1390</v>
      </c>
      <c r="G3898" s="16" t="s">
        <v>3982</v>
      </c>
      <c r="H3898" s="16" t="s">
        <v>3983</v>
      </c>
      <c r="I3898" s="16" t="s">
        <v>4159</v>
      </c>
      <c r="J3898" s="40">
        <v>0.13</v>
      </c>
      <c r="K3898" s="16">
        <v>7076.05</v>
      </c>
      <c r="M3898" s="15" t="s">
        <v>1262</v>
      </c>
      <c r="N3898" s="19">
        <v>45715.445162037002</v>
      </c>
      <c r="P3898" s="20" t="s">
        <v>4256</v>
      </c>
      <c r="Q3898" s="20" t="s">
        <v>4246</v>
      </c>
      <c r="R3898" s="20" t="s">
        <v>4265</v>
      </c>
    </row>
    <row r="3899" spans="1:18" x14ac:dyDescent="0.3">
      <c r="A3899" s="15" t="str">
        <f>VLOOKUP(C3899,销售员!A:D,3,0)</f>
        <v>鄂赣</v>
      </c>
      <c r="B3899" s="15">
        <v>823525</v>
      </c>
      <c r="C3899" s="16" t="s">
        <v>670</v>
      </c>
      <c r="D3899" s="17" t="s">
        <v>3981</v>
      </c>
      <c r="E3899" s="17" t="s">
        <v>4165</v>
      </c>
      <c r="F3899" s="16" t="s">
        <v>1390</v>
      </c>
      <c r="G3899" s="16" t="s">
        <v>3982</v>
      </c>
      <c r="H3899" s="16" t="s">
        <v>3983</v>
      </c>
      <c r="I3899" s="16" t="s">
        <v>4161</v>
      </c>
      <c r="J3899" s="40">
        <v>0.13</v>
      </c>
      <c r="K3899" s="16">
        <v>1158.9000000000001</v>
      </c>
      <c r="M3899" s="15" t="s">
        <v>1262</v>
      </c>
      <c r="N3899" s="19">
        <v>45715.445162037002</v>
      </c>
      <c r="P3899" s="20" t="s">
        <v>4256</v>
      </c>
      <c r="Q3899" s="20" t="s">
        <v>4246</v>
      </c>
      <c r="R3899" s="20" t="s">
        <v>4265</v>
      </c>
    </row>
    <row r="3900" spans="1:18" x14ac:dyDescent="0.3">
      <c r="A3900" s="15" t="str">
        <f>VLOOKUP(C3900,销售员!A:D,3,0)</f>
        <v>鄂赣</v>
      </c>
      <c r="B3900" s="15">
        <v>823525</v>
      </c>
      <c r="C3900" s="16" t="s">
        <v>670</v>
      </c>
      <c r="D3900" s="17" t="s">
        <v>3981</v>
      </c>
      <c r="E3900" s="17" t="s">
        <v>4165</v>
      </c>
      <c r="F3900" s="16" t="s">
        <v>1390</v>
      </c>
      <c r="G3900" s="16" t="s">
        <v>3982</v>
      </c>
      <c r="H3900" s="16" t="s">
        <v>3983</v>
      </c>
      <c r="I3900" s="16" t="s">
        <v>4160</v>
      </c>
      <c r="J3900" s="40">
        <v>0.13</v>
      </c>
      <c r="K3900" s="16">
        <v>1565.12</v>
      </c>
      <c r="M3900" s="15" t="s">
        <v>1262</v>
      </c>
      <c r="N3900" s="19">
        <v>45715.445162037002</v>
      </c>
      <c r="P3900" s="20" t="s">
        <v>4256</v>
      </c>
      <c r="Q3900" s="20" t="s">
        <v>4246</v>
      </c>
      <c r="R3900" s="20" t="s">
        <v>4265</v>
      </c>
    </row>
    <row r="3901" spans="1:18" x14ac:dyDescent="0.3">
      <c r="A3901" s="15" t="str">
        <f>VLOOKUP(C3901,销售员!A:D,3,0)</f>
        <v>京津冀</v>
      </c>
      <c r="B3901" s="15">
        <v>822946</v>
      </c>
      <c r="C3901" s="16" t="s">
        <v>267</v>
      </c>
      <c r="D3901" s="17" t="s">
        <v>3310</v>
      </c>
      <c r="E3901" s="17" t="s">
        <v>4165</v>
      </c>
      <c r="F3901" s="16" t="s">
        <v>3311</v>
      </c>
      <c r="G3901" s="16" t="s">
        <v>3312</v>
      </c>
      <c r="H3901" s="16" t="s">
        <v>3313</v>
      </c>
      <c r="I3901" s="16" t="s">
        <v>4158</v>
      </c>
      <c r="J3901" s="40">
        <v>0.13</v>
      </c>
      <c r="K3901" s="16">
        <v>282018.40000000002</v>
      </c>
      <c r="L3901" s="18">
        <v>306357.59999999998</v>
      </c>
      <c r="M3901" s="15" t="s">
        <v>127</v>
      </c>
      <c r="N3901" s="19">
        <v>45715.449178240699</v>
      </c>
      <c r="P3901" s="20" t="s">
        <v>4261</v>
      </c>
      <c r="Q3901" s="20" t="s">
        <v>4243</v>
      </c>
      <c r="R3901" s="20" t="s">
        <v>4274</v>
      </c>
    </row>
    <row r="3902" spans="1:18" x14ac:dyDescent="0.3">
      <c r="A3902" s="15" t="str">
        <f>VLOOKUP(C3902,销售员!A:D,3,0)</f>
        <v>京津冀</v>
      </c>
      <c r="B3902" s="15">
        <v>822946</v>
      </c>
      <c r="C3902" s="16" t="s">
        <v>267</v>
      </c>
      <c r="D3902" s="17" t="s">
        <v>3310</v>
      </c>
      <c r="E3902" s="17" t="s">
        <v>4165</v>
      </c>
      <c r="F3902" s="16" t="s">
        <v>3311</v>
      </c>
      <c r="G3902" s="16" t="s">
        <v>3312</v>
      </c>
      <c r="H3902" s="16" t="s">
        <v>3313</v>
      </c>
      <c r="I3902" s="16" t="s">
        <v>4159</v>
      </c>
      <c r="J3902" s="40">
        <v>0.13</v>
      </c>
      <c r="K3902" s="16">
        <v>3741.53</v>
      </c>
      <c r="M3902" s="15" t="s">
        <v>127</v>
      </c>
      <c r="N3902" s="19">
        <v>45715.449178240699</v>
      </c>
      <c r="P3902" s="20" t="s">
        <v>4261</v>
      </c>
      <c r="Q3902" s="20" t="s">
        <v>4243</v>
      </c>
      <c r="R3902" s="20" t="s">
        <v>4274</v>
      </c>
    </row>
    <row r="3903" spans="1:18" x14ac:dyDescent="0.3">
      <c r="A3903" s="15" t="str">
        <f>VLOOKUP(C3903,销售员!A:D,3,0)</f>
        <v>京津冀</v>
      </c>
      <c r="B3903" s="15">
        <v>822946</v>
      </c>
      <c r="C3903" s="16" t="s">
        <v>267</v>
      </c>
      <c r="D3903" s="17" t="s">
        <v>3310</v>
      </c>
      <c r="E3903" s="17" t="s">
        <v>4165</v>
      </c>
      <c r="F3903" s="16" t="s">
        <v>3311</v>
      </c>
      <c r="G3903" s="16" t="s">
        <v>3312</v>
      </c>
      <c r="H3903" s="16" t="s">
        <v>3313</v>
      </c>
      <c r="I3903" s="16" t="s">
        <v>4161</v>
      </c>
      <c r="J3903" s="40">
        <v>0.13</v>
      </c>
      <c r="K3903" s="16">
        <v>2460.38</v>
      </c>
      <c r="M3903" s="15" t="s">
        <v>127</v>
      </c>
      <c r="N3903" s="19">
        <v>45715.449178240699</v>
      </c>
      <c r="P3903" s="20" t="s">
        <v>4261</v>
      </c>
      <c r="Q3903" s="20" t="s">
        <v>4243</v>
      </c>
      <c r="R3903" s="20" t="s">
        <v>4274</v>
      </c>
    </row>
    <row r="3904" spans="1:18" x14ac:dyDescent="0.3">
      <c r="A3904" s="15" t="str">
        <f>VLOOKUP(C3904,销售员!A:D,3,0)</f>
        <v>京津冀</v>
      </c>
      <c r="B3904" s="15">
        <v>822946</v>
      </c>
      <c r="C3904" s="16" t="s">
        <v>267</v>
      </c>
      <c r="D3904" s="17" t="s">
        <v>3310</v>
      </c>
      <c r="E3904" s="17" t="s">
        <v>4165</v>
      </c>
      <c r="F3904" s="16" t="s">
        <v>3311</v>
      </c>
      <c r="G3904" s="16" t="s">
        <v>3312</v>
      </c>
      <c r="H3904" s="16" t="s">
        <v>3313</v>
      </c>
      <c r="I3904" s="16" t="s">
        <v>4160</v>
      </c>
      <c r="J3904" s="40">
        <v>0.13</v>
      </c>
      <c r="K3904" s="16">
        <v>4351.1000000000004</v>
      </c>
      <c r="M3904" s="15" t="s">
        <v>127</v>
      </c>
      <c r="N3904" s="19">
        <v>45715.449178240699</v>
      </c>
      <c r="P3904" s="20" t="s">
        <v>4261</v>
      </c>
      <c r="Q3904" s="20" t="s">
        <v>4243</v>
      </c>
      <c r="R3904" s="20" t="s">
        <v>4274</v>
      </c>
    </row>
    <row r="3905" spans="1:18" x14ac:dyDescent="0.3">
      <c r="A3905" s="15" t="str">
        <f>VLOOKUP(C3905,销售员!A:D,3,0)</f>
        <v>广深</v>
      </c>
      <c r="B3905" s="15">
        <v>823398</v>
      </c>
      <c r="C3905" s="16" t="s">
        <v>97</v>
      </c>
      <c r="D3905" s="17" t="s">
        <v>3985</v>
      </c>
      <c r="E3905" s="17" t="s">
        <v>4165</v>
      </c>
      <c r="F3905" s="16" t="s">
        <v>462</v>
      </c>
      <c r="G3905" s="16" t="s">
        <v>3986</v>
      </c>
      <c r="H3905" s="16" t="s">
        <v>464</v>
      </c>
      <c r="I3905" s="16" t="s">
        <v>4166</v>
      </c>
      <c r="J3905" s="40">
        <v>0.13</v>
      </c>
      <c r="K3905" s="16">
        <v>53922.03</v>
      </c>
      <c r="L3905" s="18">
        <v>62386.39</v>
      </c>
      <c r="M3905" s="15" t="s">
        <v>94</v>
      </c>
      <c r="N3905" s="19">
        <v>45715.463043981501</v>
      </c>
      <c r="P3905" s="20" t="s">
        <v>4256</v>
      </c>
      <c r="Q3905" s="20" t="s">
        <v>4271</v>
      </c>
      <c r="R3905" s="20" t="s">
        <v>4281</v>
      </c>
    </row>
    <row r="3906" spans="1:18" x14ac:dyDescent="0.3">
      <c r="A3906" s="15" t="str">
        <f>VLOOKUP(C3906,销售员!A:D,3,0)</f>
        <v>广深</v>
      </c>
      <c r="B3906" s="15">
        <v>823398</v>
      </c>
      <c r="C3906" s="16" t="s">
        <v>97</v>
      </c>
      <c r="D3906" s="17" t="s">
        <v>3985</v>
      </c>
      <c r="E3906" s="17" t="s">
        <v>4165</v>
      </c>
      <c r="F3906" s="16" t="s">
        <v>462</v>
      </c>
      <c r="G3906" s="16" t="s">
        <v>3986</v>
      </c>
      <c r="H3906" s="16" t="s">
        <v>464</v>
      </c>
      <c r="I3906" s="16" t="s">
        <v>4167</v>
      </c>
      <c r="J3906" s="40">
        <v>0.13</v>
      </c>
      <c r="K3906" s="16">
        <v>4053.1</v>
      </c>
      <c r="M3906" s="15" t="s">
        <v>94</v>
      </c>
      <c r="N3906" s="19">
        <v>45715.463043981501</v>
      </c>
      <c r="P3906" s="20" t="s">
        <v>4256</v>
      </c>
      <c r="Q3906" s="20" t="s">
        <v>4271</v>
      </c>
      <c r="R3906" s="20" t="s">
        <v>4281</v>
      </c>
    </row>
    <row r="3907" spans="1:18" x14ac:dyDescent="0.3">
      <c r="A3907" s="15" t="str">
        <f>VLOOKUP(C3907,销售员!A:D,3,0)</f>
        <v>广深</v>
      </c>
      <c r="B3907" s="15">
        <v>823398</v>
      </c>
      <c r="C3907" s="16" t="s">
        <v>97</v>
      </c>
      <c r="D3907" s="17" t="s">
        <v>3985</v>
      </c>
      <c r="E3907" s="17" t="s">
        <v>4165</v>
      </c>
      <c r="F3907" s="16" t="s">
        <v>462</v>
      </c>
      <c r="G3907" s="16" t="s">
        <v>3986</v>
      </c>
      <c r="H3907" s="16" t="s">
        <v>464</v>
      </c>
      <c r="I3907" s="16" t="s">
        <v>4161</v>
      </c>
      <c r="J3907" s="40">
        <v>0.13</v>
      </c>
      <c r="K3907" s="16">
        <v>700.98639000000003</v>
      </c>
      <c r="M3907" s="15" t="s">
        <v>94</v>
      </c>
      <c r="N3907" s="19">
        <v>45715.463043981501</v>
      </c>
      <c r="P3907" s="20" t="s">
        <v>4256</v>
      </c>
      <c r="Q3907" s="20" t="s">
        <v>4271</v>
      </c>
      <c r="R3907" s="20" t="s">
        <v>4281</v>
      </c>
    </row>
    <row r="3908" spans="1:18" x14ac:dyDescent="0.3">
      <c r="A3908" s="15" t="str">
        <f>VLOOKUP(C3908,销售员!A:D,3,0)</f>
        <v>广深</v>
      </c>
      <c r="B3908" s="15">
        <v>823398</v>
      </c>
      <c r="C3908" s="16" t="s">
        <v>97</v>
      </c>
      <c r="D3908" s="17" t="s">
        <v>3985</v>
      </c>
      <c r="E3908" s="17" t="s">
        <v>4165</v>
      </c>
      <c r="F3908" s="16" t="s">
        <v>462</v>
      </c>
      <c r="G3908" s="16" t="s">
        <v>3986</v>
      </c>
      <c r="H3908" s="16" t="s">
        <v>464</v>
      </c>
      <c r="I3908" s="16" t="s">
        <v>4160</v>
      </c>
      <c r="J3908" s="40">
        <v>0.13</v>
      </c>
      <c r="K3908" s="16">
        <v>869.62694999999997</v>
      </c>
      <c r="M3908" s="15" t="s">
        <v>94</v>
      </c>
      <c r="N3908" s="19">
        <v>45715.463043981501</v>
      </c>
      <c r="P3908" s="20" t="s">
        <v>4256</v>
      </c>
      <c r="Q3908" s="20" t="s">
        <v>4271</v>
      </c>
      <c r="R3908" s="20" t="s">
        <v>4281</v>
      </c>
    </row>
    <row r="3909" spans="1:18" x14ac:dyDescent="0.3">
      <c r="A3909" s="15" t="str">
        <f>VLOOKUP(C3909,销售员!A:D,3,0)</f>
        <v>沪浙</v>
      </c>
      <c r="B3909" s="15">
        <v>823540</v>
      </c>
      <c r="C3909" s="16" t="s">
        <v>604</v>
      </c>
      <c r="D3909" s="17" t="s">
        <v>3749</v>
      </c>
      <c r="E3909" s="17" t="s">
        <v>4165</v>
      </c>
      <c r="F3909" s="16" t="s">
        <v>3750</v>
      </c>
      <c r="G3909" s="16" t="s">
        <v>3751</v>
      </c>
      <c r="H3909" s="16" t="s">
        <v>3752</v>
      </c>
      <c r="I3909" s="16" t="s">
        <v>4158</v>
      </c>
      <c r="J3909" s="40">
        <v>0.13</v>
      </c>
      <c r="K3909" s="16">
        <v>2270752.6</v>
      </c>
      <c r="L3909" s="18">
        <v>2536100.6800000002</v>
      </c>
      <c r="M3909" s="15" t="s">
        <v>1262</v>
      </c>
      <c r="N3909" s="19">
        <v>45715.477245370399</v>
      </c>
      <c r="P3909" s="20" t="s">
        <v>4256</v>
      </c>
      <c r="Q3909" s="20" t="s">
        <v>4259</v>
      </c>
      <c r="R3909" s="20" t="s">
        <v>4260</v>
      </c>
    </row>
    <row r="3910" spans="1:18" x14ac:dyDescent="0.3">
      <c r="A3910" s="15" t="str">
        <f>VLOOKUP(C3910,销售员!A:D,3,0)</f>
        <v>沪浙</v>
      </c>
      <c r="B3910" s="15">
        <v>823540</v>
      </c>
      <c r="C3910" s="16" t="s">
        <v>604</v>
      </c>
      <c r="D3910" s="17" t="s">
        <v>3749</v>
      </c>
      <c r="E3910" s="17" t="s">
        <v>4165</v>
      </c>
      <c r="F3910" s="16" t="s">
        <v>3750</v>
      </c>
      <c r="G3910" s="16" t="s">
        <v>3751</v>
      </c>
      <c r="H3910" s="16" t="s">
        <v>3752</v>
      </c>
      <c r="I3910" s="16" t="s">
        <v>4159</v>
      </c>
      <c r="J3910" s="40">
        <v>0.13</v>
      </c>
      <c r="K3910" s="16">
        <v>122456.18</v>
      </c>
      <c r="M3910" s="15" t="s">
        <v>1262</v>
      </c>
      <c r="N3910" s="19">
        <v>45715.477245370399</v>
      </c>
      <c r="P3910" s="20" t="s">
        <v>4256</v>
      </c>
      <c r="Q3910" s="20" t="s">
        <v>4259</v>
      </c>
      <c r="R3910" s="20" t="s">
        <v>4260</v>
      </c>
    </row>
    <row r="3911" spans="1:18" x14ac:dyDescent="0.3">
      <c r="A3911" s="15" t="str">
        <f>VLOOKUP(C3911,销售员!A:D,3,0)</f>
        <v>沪浙</v>
      </c>
      <c r="B3911" s="15">
        <v>823540</v>
      </c>
      <c r="C3911" s="16" t="s">
        <v>604</v>
      </c>
      <c r="D3911" s="17" t="s">
        <v>3749</v>
      </c>
      <c r="E3911" s="17" t="s">
        <v>4165</v>
      </c>
      <c r="F3911" s="16" t="s">
        <v>3750</v>
      </c>
      <c r="G3911" s="16" t="s">
        <v>3751</v>
      </c>
      <c r="H3911" s="16" t="s">
        <v>3752</v>
      </c>
      <c r="I3911" s="16" t="s">
        <v>4161</v>
      </c>
      <c r="J3911" s="40">
        <v>0.13</v>
      </c>
      <c r="K3911" s="16">
        <v>30362.79</v>
      </c>
      <c r="M3911" s="15" t="s">
        <v>1262</v>
      </c>
      <c r="N3911" s="19">
        <v>45715.477245370399</v>
      </c>
      <c r="P3911" s="20" t="s">
        <v>4256</v>
      </c>
      <c r="Q3911" s="20" t="s">
        <v>4259</v>
      </c>
      <c r="R3911" s="20" t="s">
        <v>4260</v>
      </c>
    </row>
    <row r="3912" spans="1:18" x14ac:dyDescent="0.3">
      <c r="A3912" s="15" t="str">
        <f>VLOOKUP(C3912,销售员!A:D,3,0)</f>
        <v>沪浙</v>
      </c>
      <c r="B3912" s="15">
        <v>823540</v>
      </c>
      <c r="C3912" s="16" t="s">
        <v>604</v>
      </c>
      <c r="D3912" s="17" t="s">
        <v>3749</v>
      </c>
      <c r="E3912" s="17" t="s">
        <v>4165</v>
      </c>
      <c r="F3912" s="16" t="s">
        <v>3750</v>
      </c>
      <c r="G3912" s="16" t="s">
        <v>3751</v>
      </c>
      <c r="H3912" s="16" t="s">
        <v>3752</v>
      </c>
      <c r="I3912" s="16" t="s">
        <v>4160</v>
      </c>
      <c r="J3912" s="40">
        <v>0.13</v>
      </c>
      <c r="K3912" s="16">
        <v>36445.519999999997</v>
      </c>
      <c r="M3912" s="15" t="s">
        <v>1262</v>
      </c>
      <c r="N3912" s="19">
        <v>45715.477245370399</v>
      </c>
      <c r="P3912" s="20" t="s">
        <v>4256</v>
      </c>
      <c r="Q3912" s="20" t="s">
        <v>4259</v>
      </c>
      <c r="R3912" s="20" t="s">
        <v>4260</v>
      </c>
    </row>
    <row r="3913" spans="1:18" x14ac:dyDescent="0.3">
      <c r="A3913" s="15" t="str">
        <f>VLOOKUP(C3913,销售员!A:D,3,0)</f>
        <v>苏皖</v>
      </c>
      <c r="B3913" s="15">
        <v>823538</v>
      </c>
      <c r="C3913" s="16" t="s">
        <v>425</v>
      </c>
      <c r="D3913" s="17" t="s">
        <v>3992</v>
      </c>
      <c r="E3913" s="17" t="s">
        <v>4165</v>
      </c>
      <c r="F3913" s="16" t="s">
        <v>182</v>
      </c>
      <c r="G3913" s="16" t="s">
        <v>3993</v>
      </c>
      <c r="H3913" s="16" t="s">
        <v>4317</v>
      </c>
      <c r="I3913" s="16" t="s">
        <v>4158</v>
      </c>
      <c r="J3913" s="40">
        <v>0.13</v>
      </c>
      <c r="K3913" s="16">
        <v>7916.19</v>
      </c>
      <c r="L3913" s="18">
        <v>10371.200000000001</v>
      </c>
      <c r="M3913" s="15" t="s">
        <v>83</v>
      </c>
      <c r="N3913" s="19">
        <v>45715.489317129599</v>
      </c>
      <c r="P3913" s="20" t="s">
        <v>4256</v>
      </c>
      <c r="Q3913" s="20" t="s">
        <v>4282</v>
      </c>
      <c r="R3913" s="20" t="s">
        <v>4283</v>
      </c>
    </row>
    <row r="3914" spans="1:18" x14ac:dyDescent="0.3">
      <c r="A3914" s="15" t="str">
        <f>VLOOKUP(C3914,销售员!A:D,3,0)</f>
        <v>苏皖</v>
      </c>
      <c r="B3914" s="15">
        <v>823538</v>
      </c>
      <c r="C3914" s="16" t="s">
        <v>425</v>
      </c>
      <c r="D3914" s="17" t="s">
        <v>3992</v>
      </c>
      <c r="E3914" s="17" t="s">
        <v>4165</v>
      </c>
      <c r="F3914" s="16" t="s">
        <v>182</v>
      </c>
      <c r="G3914" s="16" t="s">
        <v>3993</v>
      </c>
      <c r="H3914" s="16" t="s">
        <v>4317</v>
      </c>
      <c r="I3914" s="16" t="s">
        <v>4159</v>
      </c>
      <c r="J3914" s="40">
        <v>0.13</v>
      </c>
      <c r="K3914" s="16">
        <v>1910.9</v>
      </c>
      <c r="M3914" s="15" t="s">
        <v>83</v>
      </c>
      <c r="N3914" s="19">
        <v>45715.489317129599</v>
      </c>
      <c r="P3914" s="20" t="s">
        <v>4256</v>
      </c>
      <c r="Q3914" s="20" t="s">
        <v>4282</v>
      </c>
      <c r="R3914" s="20" t="s">
        <v>4283</v>
      </c>
    </row>
    <row r="3915" spans="1:18" x14ac:dyDescent="0.3">
      <c r="A3915" s="15" t="str">
        <f>VLOOKUP(C3915,销售员!A:D,3,0)</f>
        <v>苏皖</v>
      </c>
      <c r="B3915" s="15">
        <v>823538</v>
      </c>
      <c r="C3915" s="16" t="s">
        <v>425</v>
      </c>
      <c r="D3915" s="17" t="s">
        <v>3992</v>
      </c>
      <c r="E3915" s="17" t="s">
        <v>4165</v>
      </c>
      <c r="F3915" s="16" t="s">
        <v>182</v>
      </c>
      <c r="G3915" s="16" t="s">
        <v>3993</v>
      </c>
      <c r="H3915" s="16" t="s">
        <v>4317</v>
      </c>
      <c r="I3915" s="16" t="s">
        <v>4161</v>
      </c>
      <c r="J3915" s="40">
        <v>0.13</v>
      </c>
      <c r="K3915" s="16">
        <v>0</v>
      </c>
      <c r="M3915" s="15" t="s">
        <v>83</v>
      </c>
      <c r="N3915" s="19">
        <v>45715.489317129599</v>
      </c>
      <c r="P3915" s="20" t="s">
        <v>4256</v>
      </c>
      <c r="Q3915" s="20" t="s">
        <v>4282</v>
      </c>
      <c r="R3915" s="20" t="s">
        <v>4283</v>
      </c>
    </row>
    <row r="3916" spans="1:18" x14ac:dyDescent="0.3">
      <c r="A3916" s="15" t="str">
        <f>VLOOKUP(C3916,销售员!A:D,3,0)</f>
        <v>苏皖</v>
      </c>
      <c r="B3916" s="15">
        <v>823538</v>
      </c>
      <c r="C3916" s="16" t="s">
        <v>425</v>
      </c>
      <c r="D3916" s="17" t="s">
        <v>3992</v>
      </c>
      <c r="E3916" s="17" t="s">
        <v>4165</v>
      </c>
      <c r="F3916" s="16" t="s">
        <v>182</v>
      </c>
      <c r="G3916" s="16" t="s">
        <v>3993</v>
      </c>
      <c r="H3916" s="16" t="s">
        <v>4317</v>
      </c>
      <c r="I3916" s="16" t="s">
        <v>4160</v>
      </c>
      <c r="J3916" s="40">
        <v>0.13</v>
      </c>
      <c r="K3916" s="16">
        <v>149.35</v>
      </c>
      <c r="M3916" s="15" t="s">
        <v>83</v>
      </c>
      <c r="N3916" s="19">
        <v>45715.489317129599</v>
      </c>
      <c r="P3916" s="20" t="s">
        <v>4256</v>
      </c>
      <c r="Q3916" s="20" t="s">
        <v>4282</v>
      </c>
      <c r="R3916" s="20" t="s">
        <v>4283</v>
      </c>
    </row>
    <row r="3917" spans="1:18" x14ac:dyDescent="0.3">
      <c r="A3917" s="15" t="str">
        <f>VLOOKUP(C3917,销售员!A:D,3,0)</f>
        <v>苏皖</v>
      </c>
      <c r="B3917" s="15">
        <v>823538</v>
      </c>
      <c r="C3917" s="16" t="s">
        <v>425</v>
      </c>
      <c r="D3917" s="17" t="s">
        <v>3992</v>
      </c>
      <c r="E3917" s="17" t="s">
        <v>4168</v>
      </c>
      <c r="F3917" s="16" t="s">
        <v>182</v>
      </c>
      <c r="G3917" s="16" t="s">
        <v>3993</v>
      </c>
      <c r="H3917" s="16" t="s">
        <v>4318</v>
      </c>
      <c r="I3917" s="16" t="s">
        <v>4158</v>
      </c>
      <c r="J3917" s="40">
        <v>0.13</v>
      </c>
      <c r="K3917" s="16">
        <v>2516320.56</v>
      </c>
      <c r="L3917" s="18">
        <v>6156689.7199999997</v>
      </c>
      <c r="M3917" s="15" t="s">
        <v>83</v>
      </c>
      <c r="N3917" s="19">
        <v>45715.489317129599</v>
      </c>
      <c r="P3917" s="20" t="s">
        <v>4256</v>
      </c>
      <c r="Q3917" s="20" t="s">
        <v>4282</v>
      </c>
      <c r="R3917" s="20" t="s">
        <v>4283</v>
      </c>
    </row>
    <row r="3918" spans="1:18" x14ac:dyDescent="0.3">
      <c r="A3918" s="15" t="str">
        <f>VLOOKUP(C3918,销售员!A:D,3,0)</f>
        <v>苏皖</v>
      </c>
      <c r="B3918" s="15">
        <v>823538</v>
      </c>
      <c r="C3918" s="16" t="s">
        <v>425</v>
      </c>
      <c r="D3918" s="17" t="s">
        <v>3992</v>
      </c>
      <c r="E3918" s="17" t="s">
        <v>4168</v>
      </c>
      <c r="F3918" s="16" t="s">
        <v>182</v>
      </c>
      <c r="G3918" s="16" t="s">
        <v>3993</v>
      </c>
      <c r="H3918" s="16" t="s">
        <v>4318</v>
      </c>
      <c r="I3918" s="16" t="s">
        <v>4159</v>
      </c>
      <c r="J3918" s="40">
        <v>0.13</v>
      </c>
      <c r="K3918" s="16">
        <v>3366108.24</v>
      </c>
      <c r="M3918" s="15" t="s">
        <v>83</v>
      </c>
      <c r="N3918" s="19">
        <v>45715.489317129599</v>
      </c>
      <c r="P3918" s="20" t="s">
        <v>4256</v>
      </c>
      <c r="Q3918" s="20" t="s">
        <v>4282</v>
      </c>
      <c r="R3918" s="20" t="s">
        <v>4283</v>
      </c>
    </row>
    <row r="3919" spans="1:18" x14ac:dyDescent="0.3">
      <c r="A3919" s="15" t="str">
        <f>VLOOKUP(C3919,销售员!A:D,3,0)</f>
        <v>苏皖</v>
      </c>
      <c r="B3919" s="15">
        <v>823538</v>
      </c>
      <c r="C3919" s="16" t="s">
        <v>425</v>
      </c>
      <c r="D3919" s="17" t="s">
        <v>3992</v>
      </c>
      <c r="E3919" s="17" t="s">
        <v>4168</v>
      </c>
      <c r="F3919" s="16" t="s">
        <v>182</v>
      </c>
      <c r="G3919" s="16" t="s">
        <v>3993</v>
      </c>
      <c r="H3919" s="16" t="s">
        <v>4318</v>
      </c>
      <c r="I3919" s="16" t="s">
        <v>4161</v>
      </c>
      <c r="J3919" s="40">
        <v>0.13</v>
      </c>
      <c r="K3919" s="16">
        <v>0</v>
      </c>
      <c r="M3919" s="15" t="s">
        <v>83</v>
      </c>
      <c r="N3919" s="19">
        <v>45715.489317129599</v>
      </c>
      <c r="P3919" s="20" t="s">
        <v>4256</v>
      </c>
      <c r="Q3919" s="20" t="s">
        <v>4282</v>
      </c>
      <c r="R3919" s="20" t="s">
        <v>4283</v>
      </c>
    </row>
    <row r="3920" spans="1:18" x14ac:dyDescent="0.3">
      <c r="A3920" s="15" t="str">
        <f>VLOOKUP(C3920,销售员!A:D,3,0)</f>
        <v>苏皖</v>
      </c>
      <c r="B3920" s="15">
        <v>823538</v>
      </c>
      <c r="C3920" s="16" t="s">
        <v>425</v>
      </c>
      <c r="D3920" s="17" t="s">
        <v>3992</v>
      </c>
      <c r="E3920" s="17" t="s">
        <v>4168</v>
      </c>
      <c r="F3920" s="16" t="s">
        <v>182</v>
      </c>
      <c r="G3920" s="16" t="s">
        <v>3993</v>
      </c>
      <c r="H3920" s="16" t="s">
        <v>4318</v>
      </c>
      <c r="I3920" s="16" t="s">
        <v>4160</v>
      </c>
      <c r="J3920" s="40">
        <v>0.13</v>
      </c>
      <c r="K3920" s="16">
        <v>89570.91</v>
      </c>
      <c r="M3920" s="15" t="s">
        <v>83</v>
      </c>
      <c r="N3920" s="19">
        <v>45715.489317129599</v>
      </c>
      <c r="P3920" s="20" t="s">
        <v>4256</v>
      </c>
      <c r="Q3920" s="20" t="s">
        <v>4282</v>
      </c>
      <c r="R3920" s="20" t="s">
        <v>4283</v>
      </c>
    </row>
    <row r="3921" spans="1:18" x14ac:dyDescent="0.3">
      <c r="A3921" s="15" t="str">
        <f>VLOOKUP(C3921,销售员!A:D,3,0)</f>
        <v>苏皖</v>
      </c>
      <c r="B3921" s="15">
        <v>823538</v>
      </c>
      <c r="C3921" s="16" t="s">
        <v>425</v>
      </c>
      <c r="D3921" s="17" t="s">
        <v>3992</v>
      </c>
      <c r="E3921" s="17" t="s">
        <v>4165</v>
      </c>
      <c r="F3921" s="16" t="s">
        <v>182</v>
      </c>
      <c r="G3921" s="16" t="s">
        <v>3993</v>
      </c>
      <c r="H3921" s="16" t="s">
        <v>4319</v>
      </c>
      <c r="I3921" s="16" t="s">
        <v>4158</v>
      </c>
      <c r="J3921" s="40">
        <v>0.13</v>
      </c>
      <c r="K3921" s="16">
        <v>734779.56</v>
      </c>
      <c r="L3921" s="18">
        <v>1599279.62</v>
      </c>
      <c r="M3921" s="15" t="s">
        <v>83</v>
      </c>
      <c r="N3921" s="19">
        <v>45715.489317129599</v>
      </c>
      <c r="P3921" s="20" t="s">
        <v>4256</v>
      </c>
      <c r="Q3921" s="20" t="s">
        <v>4282</v>
      </c>
      <c r="R3921" s="20" t="s">
        <v>4283</v>
      </c>
    </row>
    <row r="3922" spans="1:18" x14ac:dyDescent="0.3">
      <c r="A3922" s="15" t="str">
        <f>VLOOKUP(C3922,销售员!A:D,3,0)</f>
        <v>苏皖</v>
      </c>
      <c r="B3922" s="15">
        <v>823538</v>
      </c>
      <c r="C3922" s="16" t="s">
        <v>425</v>
      </c>
      <c r="D3922" s="17" t="s">
        <v>3992</v>
      </c>
      <c r="E3922" s="17" t="s">
        <v>4165</v>
      </c>
      <c r="F3922" s="16" t="s">
        <v>182</v>
      </c>
      <c r="G3922" s="16" t="s">
        <v>3993</v>
      </c>
      <c r="H3922" s="16" t="s">
        <v>4319</v>
      </c>
      <c r="I3922" s="16" t="s">
        <v>4159</v>
      </c>
      <c r="J3922" s="40">
        <v>0.13</v>
      </c>
      <c r="K3922" s="16">
        <v>762457.92</v>
      </c>
      <c r="M3922" s="15" t="s">
        <v>83</v>
      </c>
      <c r="N3922" s="19">
        <v>45715.489317129599</v>
      </c>
      <c r="P3922" s="20" t="s">
        <v>4256</v>
      </c>
      <c r="Q3922" s="20" t="s">
        <v>4282</v>
      </c>
      <c r="R3922" s="20" t="s">
        <v>4283</v>
      </c>
    </row>
    <row r="3923" spans="1:18" x14ac:dyDescent="0.3">
      <c r="A3923" s="15" t="str">
        <f>VLOOKUP(C3923,销售员!A:D,3,0)</f>
        <v>苏皖</v>
      </c>
      <c r="B3923" s="15">
        <v>823538</v>
      </c>
      <c r="C3923" s="16" t="s">
        <v>425</v>
      </c>
      <c r="D3923" s="17" t="s">
        <v>3992</v>
      </c>
      <c r="E3923" s="17" t="s">
        <v>4165</v>
      </c>
      <c r="F3923" s="16" t="s">
        <v>182</v>
      </c>
      <c r="G3923" s="16" t="s">
        <v>3993</v>
      </c>
      <c r="H3923" s="16" t="s">
        <v>4319</v>
      </c>
      <c r="I3923" s="16" t="s">
        <v>4161</v>
      </c>
      <c r="J3923" s="40">
        <v>0.13</v>
      </c>
      <c r="K3923" s="16">
        <v>7274.81</v>
      </c>
      <c r="M3923" s="15" t="s">
        <v>83</v>
      </c>
      <c r="N3923" s="19">
        <v>45715.489317129599</v>
      </c>
      <c r="P3923" s="20" t="s">
        <v>4256</v>
      </c>
      <c r="Q3923" s="20" t="s">
        <v>4282</v>
      </c>
      <c r="R3923" s="20" t="s">
        <v>4283</v>
      </c>
    </row>
    <row r="3924" spans="1:18" x14ac:dyDescent="0.3">
      <c r="A3924" s="15" t="str">
        <f>VLOOKUP(C3924,销售员!A:D,3,0)</f>
        <v>苏皖</v>
      </c>
      <c r="B3924" s="15">
        <v>823538</v>
      </c>
      <c r="C3924" s="16" t="s">
        <v>425</v>
      </c>
      <c r="D3924" s="17" t="s">
        <v>3992</v>
      </c>
      <c r="E3924" s="17" t="s">
        <v>4165</v>
      </c>
      <c r="F3924" s="16" t="s">
        <v>182</v>
      </c>
      <c r="G3924" s="16" t="s">
        <v>3993</v>
      </c>
      <c r="H3924" s="16" t="s">
        <v>4319</v>
      </c>
      <c r="I3924" s="16" t="s">
        <v>4160</v>
      </c>
      <c r="J3924" s="40">
        <v>0.13</v>
      </c>
      <c r="K3924" s="16">
        <v>22799.75</v>
      </c>
      <c r="M3924" s="15" t="s">
        <v>83</v>
      </c>
      <c r="N3924" s="19">
        <v>45715.489317129599</v>
      </c>
      <c r="P3924" s="20" t="s">
        <v>4256</v>
      </c>
      <c r="Q3924" s="20" t="s">
        <v>4282</v>
      </c>
      <c r="R3924" s="20" t="s">
        <v>4283</v>
      </c>
    </row>
    <row r="3925" spans="1:18" x14ac:dyDescent="0.3">
      <c r="A3925" s="15" t="str">
        <f>VLOOKUP(C3925,销售员!A:D,3,0)</f>
        <v>京津冀</v>
      </c>
      <c r="B3925" s="15">
        <v>823606</v>
      </c>
      <c r="C3925" s="16" t="s">
        <v>392</v>
      </c>
      <c r="D3925" s="17" t="s">
        <v>3997</v>
      </c>
      <c r="E3925" s="17" t="s">
        <v>4165</v>
      </c>
      <c r="F3925" s="16" t="s">
        <v>3998</v>
      </c>
      <c r="G3925" s="16" t="s">
        <v>3999</v>
      </c>
      <c r="H3925" s="16" t="s">
        <v>4000</v>
      </c>
      <c r="I3925" s="16" t="s">
        <v>4166</v>
      </c>
      <c r="J3925" s="40">
        <v>0.13</v>
      </c>
      <c r="K3925" s="16">
        <v>70215.34</v>
      </c>
      <c r="L3925" s="18">
        <v>74457.22</v>
      </c>
      <c r="M3925" s="15" t="s">
        <v>127</v>
      </c>
      <c r="N3925" s="19">
        <v>45715.528518518498</v>
      </c>
      <c r="P3925" s="20" t="s">
        <v>4261</v>
      </c>
      <c r="Q3925" s="20" t="s">
        <v>4243</v>
      </c>
      <c r="R3925" s="20" t="s">
        <v>4280</v>
      </c>
    </row>
    <row r="3926" spans="1:18" x14ac:dyDescent="0.3">
      <c r="A3926" s="15" t="str">
        <f>VLOOKUP(C3926,销售员!A:D,3,0)</f>
        <v>京津冀</v>
      </c>
      <c r="B3926" s="15">
        <v>823606</v>
      </c>
      <c r="C3926" s="16" t="s">
        <v>392</v>
      </c>
      <c r="D3926" s="17" t="s">
        <v>3997</v>
      </c>
      <c r="E3926" s="17" t="s">
        <v>4165</v>
      </c>
      <c r="F3926" s="16" t="s">
        <v>3998</v>
      </c>
      <c r="G3926" s="16" t="s">
        <v>3999</v>
      </c>
      <c r="H3926" s="16" t="s">
        <v>4000</v>
      </c>
      <c r="I3926" s="16" t="s">
        <v>4167</v>
      </c>
      <c r="J3926" s="40">
        <v>0.13</v>
      </c>
      <c r="K3926" s="16">
        <v>0</v>
      </c>
      <c r="M3926" s="15" t="s">
        <v>127</v>
      </c>
      <c r="N3926" s="19">
        <v>45715.528518518498</v>
      </c>
      <c r="P3926" s="20" t="s">
        <v>4261</v>
      </c>
      <c r="Q3926" s="20" t="s">
        <v>4243</v>
      </c>
      <c r="R3926" s="20" t="s">
        <v>4280</v>
      </c>
    </row>
    <row r="3927" spans="1:18" x14ac:dyDescent="0.3">
      <c r="A3927" s="15" t="str">
        <f>VLOOKUP(C3927,销售员!A:D,3,0)</f>
        <v>京津冀</v>
      </c>
      <c r="B3927" s="15">
        <v>823606</v>
      </c>
      <c r="C3927" s="16" t="s">
        <v>392</v>
      </c>
      <c r="D3927" s="17" t="s">
        <v>3997</v>
      </c>
      <c r="E3927" s="17" t="s">
        <v>4165</v>
      </c>
      <c r="F3927" s="16" t="s">
        <v>3998</v>
      </c>
      <c r="G3927" s="16" t="s">
        <v>3999</v>
      </c>
      <c r="H3927" s="16" t="s">
        <v>4000</v>
      </c>
      <c r="I3927" s="16" t="s">
        <v>4161</v>
      </c>
      <c r="J3927" s="40">
        <v>0.13</v>
      </c>
      <c r="K3927" s="16">
        <v>912.79942000000005</v>
      </c>
      <c r="M3927" s="15" t="s">
        <v>127</v>
      </c>
      <c r="N3927" s="19">
        <v>45715.528518518498</v>
      </c>
      <c r="P3927" s="20" t="s">
        <v>4261</v>
      </c>
      <c r="Q3927" s="20" t="s">
        <v>4243</v>
      </c>
      <c r="R3927" s="20" t="s">
        <v>4280</v>
      </c>
    </row>
    <row r="3928" spans="1:18" x14ac:dyDescent="0.3">
      <c r="A3928" s="15" t="str">
        <f>VLOOKUP(C3928,销售员!A:D,3,0)</f>
        <v>京津冀</v>
      </c>
      <c r="B3928" s="15">
        <v>823606</v>
      </c>
      <c r="C3928" s="16" t="s">
        <v>392</v>
      </c>
      <c r="D3928" s="17" t="s">
        <v>3997</v>
      </c>
      <c r="E3928" s="17" t="s">
        <v>4165</v>
      </c>
      <c r="F3928" s="16" t="s">
        <v>3998</v>
      </c>
      <c r="G3928" s="16" t="s">
        <v>3999</v>
      </c>
      <c r="H3928" s="16" t="s">
        <v>4000</v>
      </c>
      <c r="I3928" s="16" t="s">
        <v>4160</v>
      </c>
      <c r="J3928" s="40">
        <v>0.13</v>
      </c>
      <c r="K3928" s="16">
        <v>1053.2301</v>
      </c>
      <c r="M3928" s="15" t="s">
        <v>127</v>
      </c>
      <c r="N3928" s="19">
        <v>45715.528518518498</v>
      </c>
      <c r="P3928" s="20" t="s">
        <v>4261</v>
      </c>
      <c r="Q3928" s="20" t="s">
        <v>4243</v>
      </c>
      <c r="R3928" s="20" t="s">
        <v>4280</v>
      </c>
    </row>
    <row r="3929" spans="1:18" x14ac:dyDescent="0.3">
      <c r="A3929" s="15" t="str">
        <f>VLOOKUP(C3929,销售员!A:D,3,0)</f>
        <v>京津冀</v>
      </c>
      <c r="B3929" s="15">
        <v>823615</v>
      </c>
      <c r="C3929" s="16" t="s">
        <v>267</v>
      </c>
      <c r="D3929" s="17" t="s">
        <v>4003</v>
      </c>
      <c r="E3929" s="17" t="s">
        <v>4165</v>
      </c>
      <c r="F3929" s="16" t="s">
        <v>3214</v>
      </c>
      <c r="G3929" s="16" t="s">
        <v>4004</v>
      </c>
      <c r="H3929" s="16" t="s">
        <v>4005</v>
      </c>
      <c r="I3929" s="16" t="s">
        <v>4158</v>
      </c>
      <c r="J3929" s="40">
        <v>0.13</v>
      </c>
      <c r="K3929" s="16">
        <v>90027.97</v>
      </c>
      <c r="L3929" s="18">
        <v>101316.4</v>
      </c>
      <c r="M3929" s="15" t="s">
        <v>127</v>
      </c>
      <c r="N3929" s="19">
        <v>45715.557905092603</v>
      </c>
      <c r="P3929" s="20" t="s">
        <v>4261</v>
      </c>
      <c r="Q3929" s="20" t="s">
        <v>4243</v>
      </c>
      <c r="R3929" s="20" t="s">
        <v>4274</v>
      </c>
    </row>
    <row r="3930" spans="1:18" x14ac:dyDescent="0.3">
      <c r="A3930" s="15" t="str">
        <f>VLOOKUP(C3930,销售员!A:D,3,0)</f>
        <v>京津冀</v>
      </c>
      <c r="B3930" s="15">
        <v>823615</v>
      </c>
      <c r="C3930" s="16" t="s">
        <v>267</v>
      </c>
      <c r="D3930" s="17" t="s">
        <v>4003</v>
      </c>
      <c r="E3930" s="17" t="s">
        <v>4165</v>
      </c>
      <c r="F3930" s="16" t="s">
        <v>3214</v>
      </c>
      <c r="G3930" s="16" t="s">
        <v>4004</v>
      </c>
      <c r="H3930" s="16" t="s">
        <v>4005</v>
      </c>
      <c r="I3930" s="16" t="s">
        <v>4159</v>
      </c>
      <c r="J3930" s="40">
        <v>0.13</v>
      </c>
      <c r="K3930" s="16">
        <v>4433.5</v>
      </c>
      <c r="M3930" s="15" t="s">
        <v>127</v>
      </c>
      <c r="N3930" s="19">
        <v>45715.557905092603</v>
      </c>
      <c r="P3930" s="20" t="s">
        <v>4261</v>
      </c>
      <c r="Q3930" s="20" t="s">
        <v>4243</v>
      </c>
      <c r="R3930" s="20" t="s">
        <v>4274</v>
      </c>
    </row>
    <row r="3931" spans="1:18" x14ac:dyDescent="0.3">
      <c r="A3931" s="15" t="str">
        <f>VLOOKUP(C3931,销售员!A:D,3,0)</f>
        <v>京津冀</v>
      </c>
      <c r="B3931" s="15">
        <v>823615</v>
      </c>
      <c r="C3931" s="16" t="s">
        <v>267</v>
      </c>
      <c r="D3931" s="17" t="s">
        <v>4003</v>
      </c>
      <c r="E3931" s="17" t="s">
        <v>4165</v>
      </c>
      <c r="F3931" s="16" t="s">
        <v>3214</v>
      </c>
      <c r="G3931" s="16" t="s">
        <v>4004</v>
      </c>
      <c r="H3931" s="16" t="s">
        <v>4005</v>
      </c>
      <c r="I3931" s="16" t="s">
        <v>4161</v>
      </c>
      <c r="J3931" s="40">
        <v>0.13</v>
      </c>
      <c r="K3931" s="16">
        <v>856.89</v>
      </c>
      <c r="M3931" s="15" t="s">
        <v>127</v>
      </c>
      <c r="N3931" s="19">
        <v>45715.557905092603</v>
      </c>
      <c r="P3931" s="20" t="s">
        <v>4261</v>
      </c>
      <c r="Q3931" s="20" t="s">
        <v>4243</v>
      </c>
      <c r="R3931" s="20" t="s">
        <v>4274</v>
      </c>
    </row>
    <row r="3932" spans="1:18" x14ac:dyDescent="0.3">
      <c r="A3932" s="15" t="str">
        <f>VLOOKUP(C3932,销售员!A:D,3,0)</f>
        <v>京津冀</v>
      </c>
      <c r="B3932" s="15">
        <v>823615</v>
      </c>
      <c r="C3932" s="16" t="s">
        <v>267</v>
      </c>
      <c r="D3932" s="17" t="s">
        <v>4003</v>
      </c>
      <c r="E3932" s="17" t="s">
        <v>4165</v>
      </c>
      <c r="F3932" s="16" t="s">
        <v>3214</v>
      </c>
      <c r="G3932" s="16" t="s">
        <v>4004</v>
      </c>
      <c r="H3932" s="16" t="s">
        <v>4005</v>
      </c>
      <c r="I3932" s="16" t="s">
        <v>4160</v>
      </c>
      <c r="J3932" s="40">
        <v>0.13</v>
      </c>
      <c r="K3932" s="16">
        <v>1438.41</v>
      </c>
      <c r="M3932" s="15" t="s">
        <v>127</v>
      </c>
      <c r="N3932" s="19">
        <v>45715.557905092603</v>
      </c>
      <c r="P3932" s="20" t="s">
        <v>4261</v>
      </c>
      <c r="Q3932" s="20" t="s">
        <v>4243</v>
      </c>
      <c r="R3932" s="20" t="s">
        <v>4274</v>
      </c>
    </row>
    <row r="3933" spans="1:18" x14ac:dyDescent="0.3">
      <c r="A3933" s="15" t="str">
        <f>VLOOKUP(C3933,销售员!A:D,3,0)</f>
        <v>云贵川渝</v>
      </c>
      <c r="B3933" s="15">
        <v>823590</v>
      </c>
      <c r="C3933" s="16" t="s">
        <v>871</v>
      </c>
      <c r="D3933" s="17" t="s">
        <v>4007</v>
      </c>
      <c r="E3933" s="17" t="s">
        <v>4165</v>
      </c>
      <c r="F3933" s="16" t="s">
        <v>4008</v>
      </c>
      <c r="G3933" s="16" t="s">
        <v>4009</v>
      </c>
      <c r="H3933" s="16" t="s">
        <v>4010</v>
      </c>
      <c r="I3933" s="16" t="s">
        <v>4158</v>
      </c>
      <c r="J3933" s="40">
        <v>0.13</v>
      </c>
      <c r="K3933" s="16">
        <v>25257.63</v>
      </c>
      <c r="L3933" s="18">
        <v>25980</v>
      </c>
      <c r="M3933" s="15" t="s">
        <v>54</v>
      </c>
      <c r="N3933" s="19">
        <v>45715.588391203702</v>
      </c>
      <c r="P3933" s="20" t="s">
        <v>4256</v>
      </c>
      <c r="Q3933" s="20" t="s">
        <v>4257</v>
      </c>
      <c r="R3933" s="20" t="s">
        <v>4320</v>
      </c>
    </row>
    <row r="3934" spans="1:18" x14ac:dyDescent="0.3">
      <c r="A3934" s="15" t="str">
        <f>VLOOKUP(C3934,销售员!A:D,3,0)</f>
        <v>云贵川渝</v>
      </c>
      <c r="B3934" s="15">
        <v>823590</v>
      </c>
      <c r="C3934" s="16" t="s">
        <v>871</v>
      </c>
      <c r="D3934" s="17" t="s">
        <v>4007</v>
      </c>
      <c r="E3934" s="17" t="s">
        <v>4165</v>
      </c>
      <c r="F3934" s="16" t="s">
        <v>4008</v>
      </c>
      <c r="G3934" s="16" t="s">
        <v>4009</v>
      </c>
      <c r="H3934" s="16" t="s">
        <v>4010</v>
      </c>
      <c r="I3934" s="16" t="s">
        <v>4159</v>
      </c>
      <c r="J3934" s="40">
        <v>0.13</v>
      </c>
      <c r="K3934" s="16">
        <v>0</v>
      </c>
      <c r="M3934" s="15" t="s">
        <v>54</v>
      </c>
      <c r="N3934" s="19">
        <v>45715.588391203702</v>
      </c>
      <c r="P3934" s="20" t="s">
        <v>4256</v>
      </c>
      <c r="Q3934" s="20" t="s">
        <v>4257</v>
      </c>
      <c r="R3934" s="20" t="s">
        <v>4320</v>
      </c>
    </row>
    <row r="3935" spans="1:18" x14ac:dyDescent="0.3">
      <c r="A3935" s="15" t="str">
        <f>VLOOKUP(C3935,销售员!A:D,3,0)</f>
        <v>云贵川渝</v>
      </c>
      <c r="B3935" s="15">
        <v>823590</v>
      </c>
      <c r="C3935" s="16" t="s">
        <v>871</v>
      </c>
      <c r="D3935" s="17" t="s">
        <v>4007</v>
      </c>
      <c r="E3935" s="17" t="s">
        <v>4165</v>
      </c>
      <c r="F3935" s="16" t="s">
        <v>4008</v>
      </c>
      <c r="G3935" s="16" t="s">
        <v>4009</v>
      </c>
      <c r="H3935" s="16" t="s">
        <v>4010</v>
      </c>
      <c r="I3935" s="16" t="s">
        <v>4161</v>
      </c>
      <c r="J3935" s="40">
        <v>0.13</v>
      </c>
      <c r="K3935" s="16">
        <v>332.67</v>
      </c>
      <c r="M3935" s="15" t="s">
        <v>54</v>
      </c>
      <c r="N3935" s="19">
        <v>45715.588391203702</v>
      </c>
      <c r="P3935" s="20" t="s">
        <v>4256</v>
      </c>
      <c r="Q3935" s="20" t="s">
        <v>4257</v>
      </c>
      <c r="R3935" s="20" t="s">
        <v>4320</v>
      </c>
    </row>
    <row r="3936" spans="1:18" x14ac:dyDescent="0.3">
      <c r="A3936" s="15" t="str">
        <f>VLOOKUP(C3936,销售员!A:D,3,0)</f>
        <v>云贵川渝</v>
      </c>
      <c r="B3936" s="15">
        <v>823590</v>
      </c>
      <c r="C3936" s="16" t="s">
        <v>871</v>
      </c>
      <c r="D3936" s="17" t="s">
        <v>4007</v>
      </c>
      <c r="E3936" s="17" t="s">
        <v>4165</v>
      </c>
      <c r="F3936" s="16" t="s">
        <v>4008</v>
      </c>
      <c r="G3936" s="16" t="s">
        <v>4009</v>
      </c>
      <c r="H3936" s="16" t="s">
        <v>4010</v>
      </c>
      <c r="I3936" s="16" t="s">
        <v>4160</v>
      </c>
      <c r="J3936" s="40">
        <v>0.13</v>
      </c>
      <c r="K3936" s="16">
        <v>0</v>
      </c>
      <c r="M3936" s="15" t="s">
        <v>54</v>
      </c>
      <c r="N3936" s="19">
        <v>45715.588391203702</v>
      </c>
      <c r="P3936" s="20" t="s">
        <v>4256</v>
      </c>
      <c r="Q3936" s="20" t="s">
        <v>4257</v>
      </c>
      <c r="R3936" s="20" t="s">
        <v>4320</v>
      </c>
    </row>
    <row r="3937" spans="1:18" x14ac:dyDescent="0.3">
      <c r="A3937" s="15" t="str">
        <f>VLOOKUP(C3937,销售员!A:D,3,0)</f>
        <v>沪浙</v>
      </c>
      <c r="B3937" s="15">
        <v>823605</v>
      </c>
      <c r="C3937" s="16" t="s">
        <v>288</v>
      </c>
      <c r="D3937" s="17" t="s">
        <v>4012</v>
      </c>
      <c r="E3937" s="17" t="s">
        <v>4165</v>
      </c>
      <c r="F3937" s="16" t="s">
        <v>1427</v>
      </c>
      <c r="G3937" s="16" t="s">
        <v>4013</v>
      </c>
      <c r="H3937" s="16" t="s">
        <v>4014</v>
      </c>
      <c r="I3937" s="16" t="s">
        <v>4158</v>
      </c>
      <c r="J3937" s="40">
        <v>0.13</v>
      </c>
      <c r="K3937" s="16">
        <v>13910.36</v>
      </c>
      <c r="L3937" s="18">
        <v>15766.96</v>
      </c>
      <c r="M3937" s="15" t="s">
        <v>1262</v>
      </c>
      <c r="N3937" s="19">
        <v>45715.589097222197</v>
      </c>
      <c r="P3937" s="20" t="s">
        <v>4256</v>
      </c>
      <c r="Q3937" s="20" t="s">
        <v>4259</v>
      </c>
      <c r="R3937" s="20" t="s">
        <v>4273</v>
      </c>
    </row>
    <row r="3938" spans="1:18" x14ac:dyDescent="0.3">
      <c r="A3938" s="15" t="str">
        <f>VLOOKUP(C3938,销售员!A:D,3,0)</f>
        <v>沪浙</v>
      </c>
      <c r="B3938" s="15">
        <v>823605</v>
      </c>
      <c r="C3938" s="16" t="s">
        <v>288</v>
      </c>
      <c r="D3938" s="17" t="s">
        <v>4012</v>
      </c>
      <c r="E3938" s="17" t="s">
        <v>4165</v>
      </c>
      <c r="F3938" s="16" t="s">
        <v>1427</v>
      </c>
      <c r="G3938" s="16" t="s">
        <v>4013</v>
      </c>
      <c r="H3938" s="16" t="s">
        <v>4014</v>
      </c>
      <c r="I3938" s="16" t="s">
        <v>4159</v>
      </c>
      <c r="J3938" s="40">
        <v>0.13</v>
      </c>
      <c r="K3938" s="16">
        <v>754.96</v>
      </c>
      <c r="M3938" s="15" t="s">
        <v>1262</v>
      </c>
      <c r="N3938" s="19">
        <v>45715.589097222197</v>
      </c>
      <c r="P3938" s="20" t="s">
        <v>4256</v>
      </c>
      <c r="Q3938" s="20" t="s">
        <v>4259</v>
      </c>
      <c r="R3938" s="20" t="s">
        <v>4273</v>
      </c>
    </row>
    <row r="3939" spans="1:18" x14ac:dyDescent="0.3">
      <c r="A3939" s="15" t="str">
        <f>VLOOKUP(C3939,销售员!A:D,3,0)</f>
        <v>沪浙</v>
      </c>
      <c r="B3939" s="15">
        <v>823605</v>
      </c>
      <c r="C3939" s="16" t="s">
        <v>288</v>
      </c>
      <c r="D3939" s="17" t="s">
        <v>4012</v>
      </c>
      <c r="E3939" s="17" t="s">
        <v>4165</v>
      </c>
      <c r="F3939" s="16" t="s">
        <v>1427</v>
      </c>
      <c r="G3939" s="16" t="s">
        <v>4013</v>
      </c>
      <c r="H3939" s="16" t="s">
        <v>4014</v>
      </c>
      <c r="I3939" s="16" t="s">
        <v>4161</v>
      </c>
      <c r="J3939" s="40">
        <v>0.13</v>
      </c>
      <c r="K3939" s="16">
        <v>168.84</v>
      </c>
      <c r="M3939" s="15" t="s">
        <v>1262</v>
      </c>
      <c r="N3939" s="19">
        <v>45715.589097222197</v>
      </c>
      <c r="P3939" s="20" t="s">
        <v>4256</v>
      </c>
      <c r="Q3939" s="20" t="s">
        <v>4259</v>
      </c>
      <c r="R3939" s="20" t="s">
        <v>4273</v>
      </c>
    </row>
    <row r="3940" spans="1:18" x14ac:dyDescent="0.3">
      <c r="A3940" s="15" t="str">
        <f>VLOOKUP(C3940,销售员!A:D,3,0)</f>
        <v>沪浙</v>
      </c>
      <c r="B3940" s="15">
        <v>823605</v>
      </c>
      <c r="C3940" s="16" t="s">
        <v>288</v>
      </c>
      <c r="D3940" s="17" t="s">
        <v>4012</v>
      </c>
      <c r="E3940" s="17" t="s">
        <v>4165</v>
      </c>
      <c r="F3940" s="16" t="s">
        <v>1427</v>
      </c>
      <c r="G3940" s="16" t="s">
        <v>4013</v>
      </c>
      <c r="H3940" s="16" t="s">
        <v>4014</v>
      </c>
      <c r="I3940" s="16" t="s">
        <v>4160</v>
      </c>
      <c r="J3940" s="40">
        <v>0.13</v>
      </c>
      <c r="K3940" s="16">
        <v>223.28</v>
      </c>
      <c r="M3940" s="15" t="s">
        <v>1262</v>
      </c>
      <c r="N3940" s="19">
        <v>45715.589097222197</v>
      </c>
      <c r="P3940" s="20" t="s">
        <v>4256</v>
      </c>
      <c r="Q3940" s="20" t="s">
        <v>4259</v>
      </c>
      <c r="R3940" s="20" t="s">
        <v>4273</v>
      </c>
    </row>
    <row r="3941" spans="1:18" x14ac:dyDescent="0.3">
      <c r="A3941" s="15" t="str">
        <f>VLOOKUP(C3941,销售员!A:D,3,0)</f>
        <v>京津冀</v>
      </c>
      <c r="B3941" s="15">
        <v>823622</v>
      </c>
      <c r="C3941" s="16" t="s">
        <v>267</v>
      </c>
      <c r="D3941" s="17" t="s">
        <v>4015</v>
      </c>
      <c r="E3941" s="17" t="s">
        <v>4165</v>
      </c>
      <c r="F3941" s="16" t="s">
        <v>4016</v>
      </c>
      <c r="G3941" s="16" t="s">
        <v>4017</v>
      </c>
      <c r="H3941" s="16" t="s">
        <v>4018</v>
      </c>
      <c r="I3941" s="16" t="s">
        <v>4158</v>
      </c>
      <c r="J3941" s="40">
        <v>0.13</v>
      </c>
      <c r="K3941" s="16">
        <v>248343.77</v>
      </c>
      <c r="L3941" s="18">
        <v>267333.21999999997</v>
      </c>
      <c r="M3941" s="15" t="s">
        <v>127</v>
      </c>
      <c r="N3941" s="19">
        <v>45715.604375000003</v>
      </c>
      <c r="P3941" s="20" t="s">
        <v>4261</v>
      </c>
      <c r="Q3941" s="20" t="s">
        <v>4243</v>
      </c>
      <c r="R3941" s="20" t="s">
        <v>4274</v>
      </c>
    </row>
    <row r="3942" spans="1:18" x14ac:dyDescent="0.3">
      <c r="A3942" s="15" t="str">
        <f>VLOOKUP(C3942,销售员!A:D,3,0)</f>
        <v>京津冀</v>
      </c>
      <c r="B3942" s="15">
        <v>823622</v>
      </c>
      <c r="C3942" s="16" t="s">
        <v>267</v>
      </c>
      <c r="D3942" s="17" t="s">
        <v>4015</v>
      </c>
      <c r="E3942" s="17" t="s">
        <v>4165</v>
      </c>
      <c r="F3942" s="16" t="s">
        <v>4016</v>
      </c>
      <c r="G3942" s="16" t="s">
        <v>4017</v>
      </c>
      <c r="H3942" s="16" t="s">
        <v>4018</v>
      </c>
      <c r="I3942" s="16" t="s">
        <v>4159</v>
      </c>
      <c r="J3942" s="40">
        <v>0.13</v>
      </c>
      <c r="K3942" s="16">
        <v>0</v>
      </c>
      <c r="M3942" s="15" t="s">
        <v>127</v>
      </c>
      <c r="N3942" s="19">
        <v>45715.604375000003</v>
      </c>
      <c r="P3942" s="20" t="s">
        <v>4261</v>
      </c>
      <c r="Q3942" s="20" t="s">
        <v>4243</v>
      </c>
      <c r="R3942" s="20" t="s">
        <v>4274</v>
      </c>
    </row>
    <row r="3943" spans="1:18" x14ac:dyDescent="0.3">
      <c r="A3943" s="15" t="str">
        <f>VLOOKUP(C3943,销售员!A:D,3,0)</f>
        <v>京津冀</v>
      </c>
      <c r="B3943" s="15">
        <v>823622</v>
      </c>
      <c r="C3943" s="16" t="s">
        <v>267</v>
      </c>
      <c r="D3943" s="17" t="s">
        <v>4015</v>
      </c>
      <c r="E3943" s="17" t="s">
        <v>4165</v>
      </c>
      <c r="F3943" s="16" t="s">
        <v>4016</v>
      </c>
      <c r="G3943" s="16" t="s">
        <v>4017</v>
      </c>
      <c r="H3943" s="16" t="s">
        <v>4018</v>
      </c>
      <c r="I3943" s="16" t="s">
        <v>4161</v>
      </c>
      <c r="J3943" s="40">
        <v>0.13</v>
      </c>
      <c r="K3943" s="16">
        <v>3177.08</v>
      </c>
      <c r="M3943" s="15" t="s">
        <v>127</v>
      </c>
      <c r="N3943" s="19">
        <v>45715.604375000003</v>
      </c>
      <c r="P3943" s="20" t="s">
        <v>4261</v>
      </c>
      <c r="Q3943" s="20" t="s">
        <v>4243</v>
      </c>
      <c r="R3943" s="20" t="s">
        <v>4274</v>
      </c>
    </row>
    <row r="3944" spans="1:18" x14ac:dyDescent="0.3">
      <c r="A3944" s="15" t="str">
        <f>VLOOKUP(C3944,销售员!A:D,3,0)</f>
        <v>京津冀</v>
      </c>
      <c r="B3944" s="15">
        <v>823622</v>
      </c>
      <c r="C3944" s="16" t="s">
        <v>267</v>
      </c>
      <c r="D3944" s="17" t="s">
        <v>4015</v>
      </c>
      <c r="E3944" s="17" t="s">
        <v>4165</v>
      </c>
      <c r="F3944" s="16" t="s">
        <v>4016</v>
      </c>
      <c r="G3944" s="16" t="s">
        <v>4017</v>
      </c>
      <c r="H3944" s="16" t="s">
        <v>4018</v>
      </c>
      <c r="I3944" s="16" t="s">
        <v>4160</v>
      </c>
      <c r="J3944" s="40">
        <v>0.13</v>
      </c>
      <c r="K3944" s="16">
        <v>3782.38</v>
      </c>
      <c r="M3944" s="15" t="s">
        <v>127</v>
      </c>
      <c r="N3944" s="19">
        <v>45715.604375000003</v>
      </c>
      <c r="P3944" s="20" t="s">
        <v>4261</v>
      </c>
      <c r="Q3944" s="20" t="s">
        <v>4243</v>
      </c>
      <c r="R3944" s="20" t="s">
        <v>4274</v>
      </c>
    </row>
    <row r="3945" spans="1:18" x14ac:dyDescent="0.3">
      <c r="A3945" s="15" t="str">
        <f>VLOOKUP(C3945,销售员!A:D,3,0)</f>
        <v>福建</v>
      </c>
      <c r="B3945" s="15">
        <v>823577</v>
      </c>
      <c r="C3945" s="16" t="s">
        <v>226</v>
      </c>
      <c r="D3945" s="17" t="s">
        <v>2428</v>
      </c>
      <c r="E3945" s="17" t="s">
        <v>4165</v>
      </c>
      <c r="F3945" s="16" t="s">
        <v>747</v>
      </c>
      <c r="G3945" s="16" t="s">
        <v>2429</v>
      </c>
      <c r="H3945" s="16" t="s">
        <v>2430</v>
      </c>
      <c r="I3945" s="16" t="s">
        <v>4158</v>
      </c>
      <c r="J3945" s="40">
        <v>0.13</v>
      </c>
      <c r="K3945" s="16">
        <v>57651.67</v>
      </c>
      <c r="L3945" s="18">
        <v>64351.8</v>
      </c>
      <c r="M3945" s="15" t="s">
        <v>94</v>
      </c>
      <c r="N3945" s="19">
        <v>45715.605416666702</v>
      </c>
      <c r="P3945" s="20" t="s">
        <v>4256</v>
      </c>
      <c r="Q3945" s="20" t="s">
        <v>4268</v>
      </c>
      <c r="R3945" s="20" t="s">
        <v>4268</v>
      </c>
    </row>
    <row r="3946" spans="1:18" x14ac:dyDescent="0.3">
      <c r="A3946" s="15" t="str">
        <f>VLOOKUP(C3946,销售员!A:D,3,0)</f>
        <v>福建</v>
      </c>
      <c r="B3946" s="15">
        <v>823577</v>
      </c>
      <c r="C3946" s="16" t="s">
        <v>226</v>
      </c>
      <c r="D3946" s="17" t="s">
        <v>2428</v>
      </c>
      <c r="E3946" s="17" t="s">
        <v>4165</v>
      </c>
      <c r="F3946" s="16" t="s">
        <v>747</v>
      </c>
      <c r="G3946" s="16" t="s">
        <v>2429</v>
      </c>
      <c r="H3946" s="16" t="s">
        <v>2430</v>
      </c>
      <c r="I3946" s="16" t="s">
        <v>4159</v>
      </c>
      <c r="J3946" s="40">
        <v>0.13</v>
      </c>
      <c r="K3946" s="16">
        <v>2194.29</v>
      </c>
      <c r="M3946" s="15" t="s">
        <v>94</v>
      </c>
      <c r="N3946" s="19">
        <v>45715.605416666702</v>
      </c>
      <c r="P3946" s="20" t="s">
        <v>4256</v>
      </c>
      <c r="Q3946" s="20" t="s">
        <v>4268</v>
      </c>
      <c r="R3946" s="20" t="s">
        <v>4268</v>
      </c>
    </row>
    <row r="3947" spans="1:18" x14ac:dyDescent="0.3">
      <c r="A3947" s="15" t="str">
        <f>VLOOKUP(C3947,销售员!A:D,3,0)</f>
        <v>福建</v>
      </c>
      <c r="B3947" s="15">
        <v>823577</v>
      </c>
      <c r="C3947" s="16" t="s">
        <v>226</v>
      </c>
      <c r="D3947" s="17" t="s">
        <v>2428</v>
      </c>
      <c r="E3947" s="17" t="s">
        <v>4165</v>
      </c>
      <c r="F3947" s="16" t="s">
        <v>747</v>
      </c>
      <c r="G3947" s="16" t="s">
        <v>2429</v>
      </c>
      <c r="H3947" s="16" t="s">
        <v>2430</v>
      </c>
      <c r="I3947" s="16" t="s">
        <v>4161</v>
      </c>
      <c r="J3947" s="40">
        <v>0.13</v>
      </c>
      <c r="K3947" s="16">
        <v>698.11</v>
      </c>
      <c r="M3947" s="15" t="s">
        <v>94</v>
      </c>
      <c r="N3947" s="19">
        <v>45715.605416666702</v>
      </c>
      <c r="P3947" s="20" t="s">
        <v>4256</v>
      </c>
      <c r="Q3947" s="20" t="s">
        <v>4268</v>
      </c>
      <c r="R3947" s="20" t="s">
        <v>4268</v>
      </c>
    </row>
    <row r="3948" spans="1:18" x14ac:dyDescent="0.3">
      <c r="A3948" s="15" t="str">
        <f>VLOOKUP(C3948,销售员!A:D,3,0)</f>
        <v>福建</v>
      </c>
      <c r="B3948" s="15">
        <v>823577</v>
      </c>
      <c r="C3948" s="16" t="s">
        <v>226</v>
      </c>
      <c r="D3948" s="17" t="s">
        <v>2428</v>
      </c>
      <c r="E3948" s="17" t="s">
        <v>4165</v>
      </c>
      <c r="F3948" s="16" t="s">
        <v>747</v>
      </c>
      <c r="G3948" s="16" t="s">
        <v>2429</v>
      </c>
      <c r="H3948" s="16" t="s">
        <v>2430</v>
      </c>
      <c r="I3948" s="16" t="s">
        <v>4160</v>
      </c>
      <c r="J3948" s="40">
        <v>0.13</v>
      </c>
      <c r="K3948" s="16">
        <v>911.7</v>
      </c>
      <c r="M3948" s="15" t="s">
        <v>94</v>
      </c>
      <c r="N3948" s="19">
        <v>45715.605416666702</v>
      </c>
      <c r="P3948" s="20" t="s">
        <v>4256</v>
      </c>
      <c r="Q3948" s="20" t="s">
        <v>4268</v>
      </c>
      <c r="R3948" s="20" t="s">
        <v>4268</v>
      </c>
    </row>
    <row r="3949" spans="1:18" x14ac:dyDescent="0.3">
      <c r="A3949" s="15" t="str">
        <f>VLOOKUP(C3949,销售员!A:D,3,0)</f>
        <v>京津冀</v>
      </c>
      <c r="B3949" s="15">
        <v>823629</v>
      </c>
      <c r="C3949" s="16" t="s">
        <v>323</v>
      </c>
      <c r="D3949" s="17" t="s">
        <v>4021</v>
      </c>
      <c r="E3949" s="17" t="s">
        <v>4165</v>
      </c>
      <c r="F3949" s="16" t="s">
        <v>1443</v>
      </c>
      <c r="G3949" s="16" t="s">
        <v>4022</v>
      </c>
      <c r="H3949" s="16" t="s">
        <v>4023</v>
      </c>
      <c r="I3949" s="16" t="s">
        <v>4158</v>
      </c>
      <c r="J3949" s="40">
        <v>0.13</v>
      </c>
      <c r="K3949" s="16">
        <v>35806.620000000003</v>
      </c>
      <c r="L3949" s="18">
        <v>47413.47</v>
      </c>
      <c r="M3949" s="15" t="s">
        <v>127</v>
      </c>
      <c r="N3949" s="19">
        <v>45715.605902777803</v>
      </c>
      <c r="P3949" s="20" t="s">
        <v>4261</v>
      </c>
      <c r="Q3949" s="20" t="s">
        <v>4243</v>
      </c>
      <c r="R3949" s="20" t="s">
        <v>4274</v>
      </c>
    </row>
    <row r="3950" spans="1:18" x14ac:dyDescent="0.3">
      <c r="A3950" s="15" t="str">
        <f>VLOOKUP(C3950,销售员!A:D,3,0)</f>
        <v>京津冀</v>
      </c>
      <c r="B3950" s="15">
        <v>823629</v>
      </c>
      <c r="C3950" s="16" t="s">
        <v>323</v>
      </c>
      <c r="D3950" s="17" t="s">
        <v>4021</v>
      </c>
      <c r="E3950" s="17" t="s">
        <v>4165</v>
      </c>
      <c r="F3950" s="16" t="s">
        <v>1443</v>
      </c>
      <c r="G3950" s="16" t="s">
        <v>4022</v>
      </c>
      <c r="H3950" s="16" t="s">
        <v>4023</v>
      </c>
      <c r="I3950" s="16" t="s">
        <v>4159</v>
      </c>
      <c r="J3950" s="40">
        <v>0.13</v>
      </c>
      <c r="K3950" s="16">
        <v>8385.6200000000008</v>
      </c>
      <c r="M3950" s="15" t="s">
        <v>127</v>
      </c>
      <c r="N3950" s="19">
        <v>45715.605902777803</v>
      </c>
      <c r="P3950" s="20" t="s">
        <v>4261</v>
      </c>
      <c r="Q3950" s="20" t="s">
        <v>4243</v>
      </c>
      <c r="R3950" s="20" t="s">
        <v>4274</v>
      </c>
    </row>
    <row r="3951" spans="1:18" x14ac:dyDescent="0.3">
      <c r="A3951" s="15" t="str">
        <f>VLOOKUP(C3951,销售员!A:D,3,0)</f>
        <v>京津冀</v>
      </c>
      <c r="B3951" s="15">
        <v>823629</v>
      </c>
      <c r="C3951" s="16" t="s">
        <v>323</v>
      </c>
      <c r="D3951" s="17" t="s">
        <v>4021</v>
      </c>
      <c r="E3951" s="17" t="s">
        <v>4165</v>
      </c>
      <c r="F3951" s="16" t="s">
        <v>1443</v>
      </c>
      <c r="G3951" s="16" t="s">
        <v>4022</v>
      </c>
      <c r="H3951" s="16" t="s">
        <v>4023</v>
      </c>
      <c r="I3951" s="16" t="s">
        <v>4161</v>
      </c>
      <c r="J3951" s="40">
        <v>0.13</v>
      </c>
      <c r="K3951" s="16">
        <v>414.64</v>
      </c>
      <c r="M3951" s="15" t="s">
        <v>127</v>
      </c>
      <c r="N3951" s="19">
        <v>45715.605902777803</v>
      </c>
      <c r="P3951" s="20" t="s">
        <v>4261</v>
      </c>
      <c r="Q3951" s="20" t="s">
        <v>4243</v>
      </c>
      <c r="R3951" s="20" t="s">
        <v>4274</v>
      </c>
    </row>
    <row r="3952" spans="1:18" x14ac:dyDescent="0.3">
      <c r="A3952" s="15" t="str">
        <f>VLOOKUP(C3952,销售员!A:D,3,0)</f>
        <v>京津冀</v>
      </c>
      <c r="B3952" s="15">
        <v>823629</v>
      </c>
      <c r="C3952" s="16" t="s">
        <v>323</v>
      </c>
      <c r="D3952" s="17" t="s">
        <v>4021</v>
      </c>
      <c r="E3952" s="17" t="s">
        <v>4165</v>
      </c>
      <c r="F3952" s="16" t="s">
        <v>1443</v>
      </c>
      <c r="G3952" s="16" t="s">
        <v>4022</v>
      </c>
      <c r="H3952" s="16" t="s">
        <v>4023</v>
      </c>
      <c r="I3952" s="16" t="s">
        <v>4160</v>
      </c>
      <c r="J3952" s="40">
        <v>0.13</v>
      </c>
      <c r="K3952" s="16">
        <v>672.98</v>
      </c>
      <c r="M3952" s="15" t="s">
        <v>127</v>
      </c>
      <c r="N3952" s="19">
        <v>45715.605902777803</v>
      </c>
      <c r="P3952" s="20" t="s">
        <v>4261</v>
      </c>
      <c r="Q3952" s="20" t="s">
        <v>4243</v>
      </c>
      <c r="R3952" s="20" t="s">
        <v>4274</v>
      </c>
    </row>
    <row r="3953" spans="1:18" x14ac:dyDescent="0.3">
      <c r="A3953" s="15" t="str">
        <f>VLOOKUP(C3953,销售员!A:D,3,0)</f>
        <v>苏皖</v>
      </c>
      <c r="B3953" s="15">
        <v>823612</v>
      </c>
      <c r="C3953" s="16" t="s">
        <v>632</v>
      </c>
      <c r="D3953" s="17" t="s">
        <v>4024</v>
      </c>
      <c r="E3953" s="17" t="s">
        <v>4171</v>
      </c>
      <c r="F3953" s="16" t="s">
        <v>4025</v>
      </c>
      <c r="G3953" s="16" t="s">
        <v>4026</v>
      </c>
      <c r="H3953" s="16" t="s">
        <v>4027</v>
      </c>
      <c r="I3953" s="16" t="s">
        <v>4158</v>
      </c>
      <c r="J3953" s="40">
        <v>0.13</v>
      </c>
      <c r="K3953" s="16">
        <v>396420.26</v>
      </c>
      <c r="L3953" s="18">
        <v>443563.1</v>
      </c>
      <c r="M3953" s="15" t="s">
        <v>83</v>
      </c>
      <c r="N3953" s="19">
        <v>45715.605925925898</v>
      </c>
      <c r="P3953" s="20" t="s">
        <v>4256</v>
      </c>
      <c r="Q3953" s="20" t="s">
        <v>4282</v>
      </c>
      <c r="R3953" s="20" t="s">
        <v>4286</v>
      </c>
    </row>
    <row r="3954" spans="1:18" x14ac:dyDescent="0.3">
      <c r="A3954" s="15" t="str">
        <f>VLOOKUP(C3954,销售员!A:D,3,0)</f>
        <v>苏皖</v>
      </c>
      <c r="B3954" s="15">
        <v>823612</v>
      </c>
      <c r="C3954" s="16" t="s">
        <v>632</v>
      </c>
      <c r="D3954" s="17" t="s">
        <v>4024</v>
      </c>
      <c r="E3954" s="17" t="s">
        <v>4171</v>
      </c>
      <c r="F3954" s="16" t="s">
        <v>4025</v>
      </c>
      <c r="G3954" s="16" t="s">
        <v>4026</v>
      </c>
      <c r="H3954" s="16" t="s">
        <v>4027</v>
      </c>
      <c r="I3954" s="16" t="s">
        <v>4159</v>
      </c>
      <c r="J3954" s="40">
        <v>0.13</v>
      </c>
      <c r="K3954" s="16">
        <v>27381.63</v>
      </c>
      <c r="M3954" s="15" t="s">
        <v>83</v>
      </c>
      <c r="N3954" s="19">
        <v>45715.605925925898</v>
      </c>
      <c r="P3954" s="20" t="s">
        <v>4256</v>
      </c>
      <c r="Q3954" s="20" t="s">
        <v>4282</v>
      </c>
      <c r="R3954" s="20" t="s">
        <v>4286</v>
      </c>
    </row>
    <row r="3955" spans="1:18" x14ac:dyDescent="0.3">
      <c r="A3955" s="15" t="str">
        <f>VLOOKUP(C3955,销售员!A:D,3,0)</f>
        <v>苏皖</v>
      </c>
      <c r="B3955" s="15">
        <v>823612</v>
      </c>
      <c r="C3955" s="16" t="s">
        <v>632</v>
      </c>
      <c r="D3955" s="17" t="s">
        <v>4024</v>
      </c>
      <c r="E3955" s="17" t="s">
        <v>4171</v>
      </c>
      <c r="F3955" s="16" t="s">
        <v>4025</v>
      </c>
      <c r="G3955" s="16" t="s">
        <v>4026</v>
      </c>
      <c r="H3955" s="16" t="s">
        <v>4027</v>
      </c>
      <c r="I3955" s="16" t="s">
        <v>4161</v>
      </c>
      <c r="J3955" s="40">
        <v>0.13</v>
      </c>
      <c r="K3955" s="16">
        <v>0</v>
      </c>
      <c r="M3955" s="15" t="s">
        <v>83</v>
      </c>
      <c r="N3955" s="19">
        <v>45715.605925925898</v>
      </c>
      <c r="P3955" s="20" t="s">
        <v>4256</v>
      </c>
      <c r="Q3955" s="20" t="s">
        <v>4282</v>
      </c>
      <c r="R3955" s="20" t="s">
        <v>4286</v>
      </c>
    </row>
    <row r="3956" spans="1:18" x14ac:dyDescent="0.3">
      <c r="A3956" s="15" t="str">
        <f>VLOOKUP(C3956,销售员!A:D,3,0)</f>
        <v>苏皖</v>
      </c>
      <c r="B3956" s="15">
        <v>823612</v>
      </c>
      <c r="C3956" s="16" t="s">
        <v>632</v>
      </c>
      <c r="D3956" s="17" t="s">
        <v>4024</v>
      </c>
      <c r="E3956" s="17" t="s">
        <v>4171</v>
      </c>
      <c r="F3956" s="16" t="s">
        <v>4025</v>
      </c>
      <c r="G3956" s="16" t="s">
        <v>4026</v>
      </c>
      <c r="H3956" s="16" t="s">
        <v>4027</v>
      </c>
      <c r="I3956" s="16" t="s">
        <v>4160</v>
      </c>
      <c r="J3956" s="40">
        <v>0.13</v>
      </c>
      <c r="K3956" s="16">
        <v>6454.96</v>
      </c>
      <c r="M3956" s="15" t="s">
        <v>83</v>
      </c>
      <c r="N3956" s="19">
        <v>45715.605925925898</v>
      </c>
      <c r="P3956" s="20" t="s">
        <v>4256</v>
      </c>
      <c r="Q3956" s="20" t="s">
        <v>4282</v>
      </c>
      <c r="R3956" s="20" t="s">
        <v>4286</v>
      </c>
    </row>
    <row r="3957" spans="1:18" x14ac:dyDescent="0.3">
      <c r="A3957" s="15" t="str">
        <f>VLOOKUP(C3957,销售员!A:D,3,0)</f>
        <v>福建</v>
      </c>
      <c r="B3957" s="15">
        <v>823625</v>
      </c>
      <c r="C3957" s="16" t="s">
        <v>676</v>
      </c>
      <c r="D3957" s="17" t="s">
        <v>4030</v>
      </c>
      <c r="E3957" s="17" t="s">
        <v>4165</v>
      </c>
      <c r="F3957" s="16" t="s">
        <v>1051</v>
      </c>
      <c r="G3957" s="16" t="s">
        <v>4031</v>
      </c>
      <c r="H3957" s="16" t="s">
        <v>4032</v>
      </c>
      <c r="I3957" s="16" t="s">
        <v>4158</v>
      </c>
      <c r="J3957" s="40">
        <v>0.13</v>
      </c>
      <c r="K3957" s="16">
        <v>601180.82999999996</v>
      </c>
      <c r="L3957" s="18">
        <v>685313.09</v>
      </c>
      <c r="M3957" s="15" t="s">
        <v>94</v>
      </c>
      <c r="N3957" s="19">
        <v>45715.610104166699</v>
      </c>
      <c r="P3957" s="20" t="s">
        <v>4256</v>
      </c>
      <c r="Q3957" s="20" t="s">
        <v>4268</v>
      </c>
      <c r="R3957" s="20" t="s">
        <v>4268</v>
      </c>
    </row>
    <row r="3958" spans="1:18" x14ac:dyDescent="0.3">
      <c r="A3958" s="15" t="str">
        <f>VLOOKUP(C3958,销售员!A:D,3,0)</f>
        <v>福建</v>
      </c>
      <c r="B3958" s="15">
        <v>823625</v>
      </c>
      <c r="C3958" s="16" t="s">
        <v>676</v>
      </c>
      <c r="D3958" s="17" t="s">
        <v>4030</v>
      </c>
      <c r="E3958" s="17" t="s">
        <v>4165</v>
      </c>
      <c r="F3958" s="16" t="s">
        <v>1051</v>
      </c>
      <c r="G3958" s="16" t="s">
        <v>4031</v>
      </c>
      <c r="H3958" s="16" t="s">
        <v>4032</v>
      </c>
      <c r="I3958" s="16" t="s">
        <v>4159</v>
      </c>
      <c r="J3958" s="40">
        <v>0.13</v>
      </c>
      <c r="K3958" s="16">
        <v>37869.050000000003</v>
      </c>
      <c r="M3958" s="15" t="s">
        <v>94</v>
      </c>
      <c r="N3958" s="19">
        <v>45715.610104166699</v>
      </c>
      <c r="P3958" s="20" t="s">
        <v>4256</v>
      </c>
      <c r="Q3958" s="20" t="s">
        <v>4268</v>
      </c>
      <c r="R3958" s="20" t="s">
        <v>4268</v>
      </c>
    </row>
    <row r="3959" spans="1:18" x14ac:dyDescent="0.3">
      <c r="A3959" s="15" t="str">
        <f>VLOOKUP(C3959,销售员!A:D,3,0)</f>
        <v>福建</v>
      </c>
      <c r="B3959" s="15">
        <v>823625</v>
      </c>
      <c r="C3959" s="16" t="s">
        <v>676</v>
      </c>
      <c r="D3959" s="17" t="s">
        <v>4030</v>
      </c>
      <c r="E3959" s="17" t="s">
        <v>4165</v>
      </c>
      <c r="F3959" s="16" t="s">
        <v>1051</v>
      </c>
      <c r="G3959" s="16" t="s">
        <v>4031</v>
      </c>
      <c r="H3959" s="16" t="s">
        <v>4032</v>
      </c>
      <c r="I3959" s="16" t="s">
        <v>4161</v>
      </c>
      <c r="J3959" s="40">
        <v>0.13</v>
      </c>
      <c r="K3959" s="16">
        <v>5688.18</v>
      </c>
      <c r="M3959" s="15" t="s">
        <v>94</v>
      </c>
      <c r="N3959" s="19">
        <v>45715.610104166699</v>
      </c>
      <c r="P3959" s="20" t="s">
        <v>4256</v>
      </c>
      <c r="Q3959" s="20" t="s">
        <v>4268</v>
      </c>
      <c r="R3959" s="20" t="s">
        <v>4268</v>
      </c>
    </row>
    <row r="3960" spans="1:18" x14ac:dyDescent="0.3">
      <c r="A3960" s="15" t="str">
        <f>VLOOKUP(C3960,销售员!A:D,3,0)</f>
        <v>福建</v>
      </c>
      <c r="B3960" s="15">
        <v>823625</v>
      </c>
      <c r="C3960" s="16" t="s">
        <v>676</v>
      </c>
      <c r="D3960" s="17" t="s">
        <v>4030</v>
      </c>
      <c r="E3960" s="17" t="s">
        <v>4165</v>
      </c>
      <c r="F3960" s="16" t="s">
        <v>1051</v>
      </c>
      <c r="G3960" s="16" t="s">
        <v>4031</v>
      </c>
      <c r="H3960" s="16" t="s">
        <v>4032</v>
      </c>
      <c r="I3960" s="16" t="s">
        <v>4160</v>
      </c>
      <c r="J3960" s="40">
        <v>0.13</v>
      </c>
      <c r="K3960" s="16">
        <v>9733.3700000000008</v>
      </c>
      <c r="M3960" s="15" t="s">
        <v>94</v>
      </c>
      <c r="N3960" s="19">
        <v>45715.610104166699</v>
      </c>
      <c r="P3960" s="20" t="s">
        <v>4256</v>
      </c>
      <c r="Q3960" s="20" t="s">
        <v>4268</v>
      </c>
      <c r="R3960" s="20" t="s">
        <v>4268</v>
      </c>
    </row>
    <row r="3961" spans="1:18" x14ac:dyDescent="0.3">
      <c r="A3961" s="15" t="str">
        <f>VLOOKUP(C3961,销售员!A:D,3,0)</f>
        <v>京津冀</v>
      </c>
      <c r="B3961" s="15">
        <v>823553</v>
      </c>
      <c r="C3961" s="16" t="s">
        <v>295</v>
      </c>
      <c r="D3961" s="17" t="s">
        <v>2334</v>
      </c>
      <c r="E3961" s="17" t="s">
        <v>4171</v>
      </c>
      <c r="F3961" s="16" t="s">
        <v>2335</v>
      </c>
      <c r="G3961" s="16" t="s">
        <v>2336</v>
      </c>
      <c r="H3961" s="16" t="s">
        <v>2337</v>
      </c>
      <c r="I3961" s="16" t="s">
        <v>4158</v>
      </c>
      <c r="J3961" s="40">
        <v>0.13</v>
      </c>
      <c r="K3961" s="16">
        <v>1319397.79</v>
      </c>
      <c r="L3961" s="18">
        <v>1510537.14</v>
      </c>
      <c r="M3961" s="15" t="s">
        <v>127</v>
      </c>
      <c r="N3961" s="19">
        <v>45715.618634259299</v>
      </c>
      <c r="P3961" s="20" t="s">
        <v>4261</v>
      </c>
      <c r="Q3961" s="20" t="s">
        <v>4243</v>
      </c>
      <c r="R3961" s="20" t="s">
        <v>4280</v>
      </c>
    </row>
    <row r="3962" spans="1:18" x14ac:dyDescent="0.3">
      <c r="A3962" s="15" t="str">
        <f>VLOOKUP(C3962,销售员!A:D,3,0)</f>
        <v>京津冀</v>
      </c>
      <c r="B3962" s="15">
        <v>823553</v>
      </c>
      <c r="C3962" s="16" t="s">
        <v>295</v>
      </c>
      <c r="D3962" s="17" t="s">
        <v>2334</v>
      </c>
      <c r="E3962" s="17" t="s">
        <v>4171</v>
      </c>
      <c r="F3962" s="16" t="s">
        <v>2335</v>
      </c>
      <c r="G3962" s="16" t="s">
        <v>2336</v>
      </c>
      <c r="H3962" s="16" t="s">
        <v>2337</v>
      </c>
      <c r="I3962" s="16" t="s">
        <v>4159</v>
      </c>
      <c r="J3962" s="40">
        <v>0.13</v>
      </c>
      <c r="K3962" s="16">
        <v>123844.21</v>
      </c>
      <c r="M3962" s="15" t="s">
        <v>127</v>
      </c>
      <c r="N3962" s="19">
        <v>45715.618634259299</v>
      </c>
      <c r="P3962" s="20" t="s">
        <v>4261</v>
      </c>
      <c r="Q3962" s="20" t="s">
        <v>4243</v>
      </c>
      <c r="R3962" s="20" t="s">
        <v>4280</v>
      </c>
    </row>
    <row r="3963" spans="1:18" x14ac:dyDescent="0.3">
      <c r="A3963" s="15" t="str">
        <f>VLOOKUP(C3963,销售员!A:D,3,0)</f>
        <v>京津冀</v>
      </c>
      <c r="B3963" s="15">
        <v>823553</v>
      </c>
      <c r="C3963" s="16" t="s">
        <v>295</v>
      </c>
      <c r="D3963" s="17" t="s">
        <v>2334</v>
      </c>
      <c r="E3963" s="17" t="s">
        <v>4171</v>
      </c>
      <c r="F3963" s="16" t="s">
        <v>2335</v>
      </c>
      <c r="G3963" s="16" t="s">
        <v>2336</v>
      </c>
      <c r="H3963" s="16" t="s">
        <v>2337</v>
      </c>
      <c r="I3963" s="16" t="s">
        <v>4161</v>
      </c>
      <c r="J3963" s="40">
        <v>0.13</v>
      </c>
      <c r="K3963" s="16">
        <v>0</v>
      </c>
      <c r="M3963" s="15" t="s">
        <v>127</v>
      </c>
      <c r="N3963" s="19">
        <v>45715.618634259299</v>
      </c>
      <c r="P3963" s="20" t="s">
        <v>4261</v>
      </c>
      <c r="Q3963" s="20" t="s">
        <v>4243</v>
      </c>
      <c r="R3963" s="20" t="s">
        <v>4280</v>
      </c>
    </row>
    <row r="3964" spans="1:18" x14ac:dyDescent="0.3">
      <c r="A3964" s="15" t="str">
        <f>VLOOKUP(C3964,销售员!A:D,3,0)</f>
        <v>京津冀</v>
      </c>
      <c r="B3964" s="15">
        <v>823553</v>
      </c>
      <c r="C3964" s="16" t="s">
        <v>295</v>
      </c>
      <c r="D3964" s="17" t="s">
        <v>2334</v>
      </c>
      <c r="E3964" s="17" t="s">
        <v>4171</v>
      </c>
      <c r="F3964" s="16" t="s">
        <v>2335</v>
      </c>
      <c r="G3964" s="16" t="s">
        <v>2336</v>
      </c>
      <c r="H3964" s="16" t="s">
        <v>2337</v>
      </c>
      <c r="I3964" s="16" t="s">
        <v>4160</v>
      </c>
      <c r="J3964" s="40">
        <v>0.13</v>
      </c>
      <c r="K3964" s="16">
        <v>21978.22</v>
      </c>
      <c r="M3964" s="15" t="s">
        <v>127</v>
      </c>
      <c r="N3964" s="19">
        <v>45715.618634259299</v>
      </c>
      <c r="P3964" s="20" t="s">
        <v>4261</v>
      </c>
      <c r="Q3964" s="20" t="s">
        <v>4243</v>
      </c>
      <c r="R3964" s="20" t="s">
        <v>4280</v>
      </c>
    </row>
    <row r="3965" spans="1:18" x14ac:dyDescent="0.3">
      <c r="A3965" s="15" t="str">
        <f>VLOOKUP(C3965,销售员!A:D,3,0)</f>
        <v>陕豫鲁</v>
      </c>
      <c r="B3965" s="15">
        <v>823392</v>
      </c>
      <c r="C3965" s="16" t="s">
        <v>1626</v>
      </c>
      <c r="D3965" s="17" t="s">
        <v>4037</v>
      </c>
      <c r="E3965" s="17" t="s">
        <v>4165</v>
      </c>
      <c r="F3965" s="16" t="s">
        <v>2870</v>
      </c>
      <c r="G3965" s="16" t="s">
        <v>4038</v>
      </c>
      <c r="H3965" s="16" t="s">
        <v>4039</v>
      </c>
      <c r="I3965" s="16" t="s">
        <v>4158</v>
      </c>
      <c r="J3965" s="40">
        <v>0.13</v>
      </c>
      <c r="K3965" s="16">
        <v>5322895.62</v>
      </c>
      <c r="L3965" s="18">
        <v>7014198.9900000002</v>
      </c>
      <c r="M3965" s="15" t="s">
        <v>105</v>
      </c>
      <c r="N3965" s="19">
        <v>45715.624421296299</v>
      </c>
      <c r="P3965" s="20" t="s">
        <v>4261</v>
      </c>
      <c r="Q3965" s="20" t="s">
        <v>4269</v>
      </c>
      <c r="R3965" s="20" t="s">
        <v>4287</v>
      </c>
    </row>
    <row r="3966" spans="1:18" x14ac:dyDescent="0.3">
      <c r="A3966" s="15" t="str">
        <f>VLOOKUP(C3966,销售员!A:D,3,0)</f>
        <v>陕豫鲁</v>
      </c>
      <c r="B3966" s="15">
        <v>823392</v>
      </c>
      <c r="C3966" s="16" t="s">
        <v>1626</v>
      </c>
      <c r="D3966" s="17" t="s">
        <v>4037</v>
      </c>
      <c r="E3966" s="17" t="s">
        <v>4165</v>
      </c>
      <c r="F3966" s="16" t="s">
        <v>2870</v>
      </c>
      <c r="G3966" s="16" t="s">
        <v>4038</v>
      </c>
      <c r="H3966" s="16" t="s">
        <v>4039</v>
      </c>
      <c r="I3966" s="16" t="s">
        <v>4159</v>
      </c>
      <c r="J3966" s="40">
        <v>0.13</v>
      </c>
      <c r="K3966" s="16">
        <v>1212465.1499999999</v>
      </c>
      <c r="M3966" s="15" t="s">
        <v>105</v>
      </c>
      <c r="N3966" s="19">
        <v>45715.624421296299</v>
      </c>
      <c r="P3966" s="20" t="s">
        <v>4261</v>
      </c>
      <c r="Q3966" s="20" t="s">
        <v>4269</v>
      </c>
      <c r="R3966" s="20" t="s">
        <v>4287</v>
      </c>
    </row>
    <row r="3967" spans="1:18" x14ac:dyDescent="0.3">
      <c r="A3967" s="15" t="str">
        <f>VLOOKUP(C3967,销售员!A:D,3,0)</f>
        <v>陕豫鲁</v>
      </c>
      <c r="B3967" s="15">
        <v>823392</v>
      </c>
      <c r="C3967" s="16" t="s">
        <v>1626</v>
      </c>
      <c r="D3967" s="17" t="s">
        <v>4037</v>
      </c>
      <c r="E3967" s="17" t="s">
        <v>4165</v>
      </c>
      <c r="F3967" s="16" t="s">
        <v>2870</v>
      </c>
      <c r="G3967" s="16" t="s">
        <v>4038</v>
      </c>
      <c r="H3967" s="16" t="s">
        <v>4039</v>
      </c>
      <c r="I3967" s="16" t="s">
        <v>4161</v>
      </c>
      <c r="J3967" s="40">
        <v>0.13</v>
      </c>
      <c r="K3967" s="16">
        <v>63680.44</v>
      </c>
      <c r="M3967" s="15" t="s">
        <v>105</v>
      </c>
      <c r="N3967" s="19">
        <v>45715.624421296299</v>
      </c>
      <c r="P3967" s="20" t="s">
        <v>4261</v>
      </c>
      <c r="Q3967" s="20" t="s">
        <v>4269</v>
      </c>
      <c r="R3967" s="20" t="s">
        <v>4287</v>
      </c>
    </row>
    <row r="3968" spans="1:18" x14ac:dyDescent="0.3">
      <c r="A3968" s="15" t="str">
        <f>VLOOKUP(C3968,销售员!A:D,3,0)</f>
        <v>陕豫鲁</v>
      </c>
      <c r="B3968" s="15">
        <v>823392</v>
      </c>
      <c r="C3968" s="16" t="s">
        <v>1626</v>
      </c>
      <c r="D3968" s="17" t="s">
        <v>4037</v>
      </c>
      <c r="E3968" s="17" t="s">
        <v>4165</v>
      </c>
      <c r="F3968" s="16" t="s">
        <v>2870</v>
      </c>
      <c r="G3968" s="16" t="s">
        <v>4038</v>
      </c>
      <c r="H3968" s="16" t="s">
        <v>4039</v>
      </c>
      <c r="I3968" s="16" t="s">
        <v>4160</v>
      </c>
      <c r="J3968" s="40">
        <v>0.13</v>
      </c>
      <c r="K3968" s="16">
        <v>99517.32</v>
      </c>
      <c r="M3968" s="15" t="s">
        <v>105</v>
      </c>
      <c r="N3968" s="19">
        <v>45715.624421296299</v>
      </c>
      <c r="P3968" s="20" t="s">
        <v>4261</v>
      </c>
      <c r="Q3968" s="20" t="s">
        <v>4269</v>
      </c>
      <c r="R3968" s="20" t="s">
        <v>4287</v>
      </c>
    </row>
    <row r="3969" spans="1:18" x14ac:dyDescent="0.3">
      <c r="A3969" s="15" t="str">
        <f>VLOOKUP(C3969,销售员!A:D,3,0)</f>
        <v>福建</v>
      </c>
      <c r="B3969" s="15">
        <v>823661</v>
      </c>
      <c r="C3969" s="16" t="s">
        <v>226</v>
      </c>
      <c r="D3969" s="17" t="s">
        <v>4042</v>
      </c>
      <c r="E3969" s="17" t="s">
        <v>4172</v>
      </c>
      <c r="F3969" s="16" t="s">
        <v>1384</v>
      </c>
      <c r="G3969" s="16" t="s">
        <v>4043</v>
      </c>
      <c r="H3969" s="16" t="s">
        <v>4044</v>
      </c>
      <c r="I3969" s="16" t="s">
        <v>4166</v>
      </c>
      <c r="J3969" s="40">
        <v>0.13</v>
      </c>
      <c r="K3969" s="16">
        <v>22149.49</v>
      </c>
      <c r="L3969" s="18">
        <v>23966.560000000001</v>
      </c>
      <c r="M3969" s="15" t="s">
        <v>94</v>
      </c>
      <c r="N3969" s="19">
        <v>45715.630613425899</v>
      </c>
      <c r="P3969" s="20" t="s">
        <v>4256</v>
      </c>
      <c r="Q3969" s="20" t="s">
        <v>4268</v>
      </c>
      <c r="R3969" s="20" t="s">
        <v>4268</v>
      </c>
    </row>
    <row r="3970" spans="1:18" x14ac:dyDescent="0.3">
      <c r="A3970" s="15" t="str">
        <f>VLOOKUP(C3970,销售员!A:D,3,0)</f>
        <v>福建</v>
      </c>
      <c r="B3970" s="15">
        <v>823661</v>
      </c>
      <c r="C3970" s="16" t="s">
        <v>226</v>
      </c>
      <c r="D3970" s="17" t="s">
        <v>4042</v>
      </c>
      <c r="E3970" s="17" t="s">
        <v>4172</v>
      </c>
      <c r="F3970" s="16" t="s">
        <v>1384</v>
      </c>
      <c r="G3970" s="16" t="s">
        <v>4043</v>
      </c>
      <c r="H3970" s="16" t="s">
        <v>4044</v>
      </c>
      <c r="I3970" s="16" t="s">
        <v>4167</v>
      </c>
      <c r="J3970" s="40">
        <v>0.13</v>
      </c>
      <c r="K3970" s="16">
        <v>103.51</v>
      </c>
      <c r="M3970" s="15" t="s">
        <v>94</v>
      </c>
      <c r="N3970" s="19">
        <v>45715.630613425899</v>
      </c>
      <c r="P3970" s="20" t="s">
        <v>4256</v>
      </c>
      <c r="Q3970" s="20" t="s">
        <v>4268</v>
      </c>
      <c r="R3970" s="20" t="s">
        <v>4268</v>
      </c>
    </row>
    <row r="3971" spans="1:18" x14ac:dyDescent="0.3">
      <c r="A3971" s="15" t="str">
        <f>VLOOKUP(C3971,销售员!A:D,3,0)</f>
        <v>福建</v>
      </c>
      <c r="B3971" s="15">
        <v>823661</v>
      </c>
      <c r="C3971" s="16" t="s">
        <v>226</v>
      </c>
      <c r="D3971" s="17" t="s">
        <v>4042</v>
      </c>
      <c r="E3971" s="17" t="s">
        <v>4172</v>
      </c>
      <c r="F3971" s="16" t="s">
        <v>1384</v>
      </c>
      <c r="G3971" s="16" t="s">
        <v>4043</v>
      </c>
      <c r="H3971" s="16" t="s">
        <v>4044</v>
      </c>
      <c r="I3971" s="16" t="s">
        <v>4161</v>
      </c>
      <c r="J3971" s="40">
        <v>0.13</v>
      </c>
      <c r="K3971" s="16">
        <v>287.94337000000002</v>
      </c>
      <c r="M3971" s="15" t="s">
        <v>94</v>
      </c>
      <c r="N3971" s="19">
        <v>45715.630613425899</v>
      </c>
      <c r="P3971" s="20" t="s">
        <v>4256</v>
      </c>
      <c r="Q3971" s="20" t="s">
        <v>4268</v>
      </c>
      <c r="R3971" s="20" t="s">
        <v>4268</v>
      </c>
    </row>
    <row r="3972" spans="1:18" x14ac:dyDescent="0.3">
      <c r="A3972" s="15" t="str">
        <f>VLOOKUP(C3972,销售员!A:D,3,0)</f>
        <v>福建</v>
      </c>
      <c r="B3972" s="15">
        <v>823661</v>
      </c>
      <c r="C3972" s="16" t="s">
        <v>226</v>
      </c>
      <c r="D3972" s="17" t="s">
        <v>4042</v>
      </c>
      <c r="E3972" s="17" t="s">
        <v>4172</v>
      </c>
      <c r="F3972" s="16" t="s">
        <v>1384</v>
      </c>
      <c r="G3972" s="16" t="s">
        <v>4043</v>
      </c>
      <c r="H3972" s="16" t="s">
        <v>4044</v>
      </c>
      <c r="I3972" s="16" t="s">
        <v>4160</v>
      </c>
      <c r="J3972" s="40">
        <v>0.13</v>
      </c>
      <c r="K3972" s="16">
        <v>333.79500000000002</v>
      </c>
      <c r="M3972" s="15" t="s">
        <v>94</v>
      </c>
      <c r="N3972" s="19">
        <v>45715.630613425899</v>
      </c>
      <c r="P3972" s="20" t="s">
        <v>4256</v>
      </c>
      <c r="Q3972" s="20" t="s">
        <v>4268</v>
      </c>
      <c r="R3972" s="20" t="s">
        <v>4268</v>
      </c>
    </row>
    <row r="3973" spans="1:18" x14ac:dyDescent="0.3">
      <c r="A3973" s="15" t="str">
        <f>VLOOKUP(C3973,销售员!A:D,3,0)</f>
        <v>京津冀</v>
      </c>
      <c r="B3973" s="15">
        <v>823670</v>
      </c>
      <c r="C3973" s="16" t="s">
        <v>392</v>
      </c>
      <c r="D3973" s="17" t="s">
        <v>4046</v>
      </c>
      <c r="E3973" s="17" t="s">
        <v>4165</v>
      </c>
      <c r="F3973" s="16" t="s">
        <v>410</v>
      </c>
      <c r="G3973" s="16" t="s">
        <v>4047</v>
      </c>
      <c r="H3973" s="16" t="s">
        <v>4048</v>
      </c>
      <c r="I3973" s="16" t="s">
        <v>4158</v>
      </c>
      <c r="J3973" s="40">
        <v>0.13</v>
      </c>
      <c r="K3973" s="16">
        <v>1150037.48</v>
      </c>
      <c r="L3973" s="18">
        <v>1300061.49</v>
      </c>
      <c r="M3973" s="15" t="s">
        <v>127</v>
      </c>
      <c r="N3973" s="19">
        <v>45715.645648148202</v>
      </c>
      <c r="P3973" s="20" t="s">
        <v>4261</v>
      </c>
      <c r="Q3973" s="20" t="s">
        <v>4243</v>
      </c>
      <c r="R3973" s="20" t="s">
        <v>4280</v>
      </c>
    </row>
    <row r="3974" spans="1:18" x14ac:dyDescent="0.3">
      <c r="A3974" s="15" t="str">
        <f>VLOOKUP(C3974,销售员!A:D,3,0)</f>
        <v>京津冀</v>
      </c>
      <c r="B3974" s="15">
        <v>823670</v>
      </c>
      <c r="C3974" s="16" t="s">
        <v>392</v>
      </c>
      <c r="D3974" s="17" t="s">
        <v>4046</v>
      </c>
      <c r="E3974" s="17" t="s">
        <v>4165</v>
      </c>
      <c r="F3974" s="16" t="s">
        <v>410</v>
      </c>
      <c r="G3974" s="16" t="s">
        <v>4047</v>
      </c>
      <c r="H3974" s="16" t="s">
        <v>4048</v>
      </c>
      <c r="I3974" s="16" t="s">
        <v>4159</v>
      </c>
      <c r="J3974" s="40">
        <v>0.13</v>
      </c>
      <c r="K3974" s="16">
        <v>76958.740000000005</v>
      </c>
      <c r="M3974" s="15" t="s">
        <v>127</v>
      </c>
      <c r="N3974" s="19">
        <v>45715.645648148202</v>
      </c>
      <c r="P3974" s="20" t="s">
        <v>4261</v>
      </c>
      <c r="Q3974" s="20" t="s">
        <v>4243</v>
      </c>
      <c r="R3974" s="20" t="s">
        <v>4280</v>
      </c>
    </row>
    <row r="3975" spans="1:18" x14ac:dyDescent="0.3">
      <c r="A3975" s="15" t="str">
        <f>VLOOKUP(C3975,销售员!A:D,3,0)</f>
        <v>京津冀</v>
      </c>
      <c r="B3975" s="15">
        <v>823670</v>
      </c>
      <c r="C3975" s="16" t="s">
        <v>392</v>
      </c>
      <c r="D3975" s="17" t="s">
        <v>4046</v>
      </c>
      <c r="E3975" s="17" t="s">
        <v>4165</v>
      </c>
      <c r="F3975" s="16" t="s">
        <v>410</v>
      </c>
      <c r="G3975" s="16" t="s">
        <v>4047</v>
      </c>
      <c r="H3975" s="16" t="s">
        <v>4048</v>
      </c>
      <c r="I3975" s="16" t="s">
        <v>4161</v>
      </c>
      <c r="J3975" s="40">
        <v>0.13</v>
      </c>
      <c r="K3975" s="16">
        <v>15378.08</v>
      </c>
      <c r="M3975" s="15" t="s">
        <v>127</v>
      </c>
      <c r="N3975" s="19">
        <v>45715.645648148202</v>
      </c>
      <c r="P3975" s="20" t="s">
        <v>4261</v>
      </c>
      <c r="Q3975" s="20" t="s">
        <v>4243</v>
      </c>
      <c r="R3975" s="20" t="s">
        <v>4280</v>
      </c>
    </row>
    <row r="3976" spans="1:18" x14ac:dyDescent="0.3">
      <c r="A3976" s="15" t="str">
        <f>VLOOKUP(C3976,销售员!A:D,3,0)</f>
        <v>京津冀</v>
      </c>
      <c r="B3976" s="15">
        <v>823670</v>
      </c>
      <c r="C3976" s="16" t="s">
        <v>392</v>
      </c>
      <c r="D3976" s="17" t="s">
        <v>4046</v>
      </c>
      <c r="E3976" s="17" t="s">
        <v>4165</v>
      </c>
      <c r="F3976" s="16" t="s">
        <v>410</v>
      </c>
      <c r="G3976" s="16" t="s">
        <v>4047</v>
      </c>
      <c r="H3976" s="16" t="s">
        <v>4048</v>
      </c>
      <c r="I3976" s="16" t="s">
        <v>4160</v>
      </c>
      <c r="J3976" s="40">
        <v>0.13</v>
      </c>
      <c r="K3976" s="16">
        <v>18685.349999999999</v>
      </c>
      <c r="M3976" s="15" t="s">
        <v>127</v>
      </c>
      <c r="N3976" s="19">
        <v>45715.645648148202</v>
      </c>
      <c r="P3976" s="20" t="s">
        <v>4261</v>
      </c>
      <c r="Q3976" s="20" t="s">
        <v>4243</v>
      </c>
      <c r="R3976" s="20" t="s">
        <v>4280</v>
      </c>
    </row>
    <row r="3977" spans="1:18" x14ac:dyDescent="0.3">
      <c r="A3977" s="15" t="str">
        <f>VLOOKUP(C3977,销售员!A:D,3,0)</f>
        <v>沪浙</v>
      </c>
      <c r="B3977" s="15">
        <v>823564</v>
      </c>
      <c r="C3977" s="16" t="s">
        <v>908</v>
      </c>
      <c r="D3977" s="17" t="s">
        <v>3582</v>
      </c>
      <c r="E3977" s="17" t="s">
        <v>4165</v>
      </c>
      <c r="F3977" s="16" t="s">
        <v>3573</v>
      </c>
      <c r="G3977" s="16" t="s">
        <v>3583</v>
      </c>
      <c r="H3977" s="16" t="s">
        <v>3584</v>
      </c>
      <c r="I3977" s="16" t="s">
        <v>4158</v>
      </c>
      <c r="J3977" s="40">
        <v>0.13</v>
      </c>
      <c r="K3977" s="16">
        <v>2008652.1</v>
      </c>
      <c r="L3977" s="18">
        <v>2404800</v>
      </c>
      <c r="M3977" s="15" t="s">
        <v>1262</v>
      </c>
      <c r="N3977" s="19">
        <v>45715.647847222201</v>
      </c>
      <c r="P3977" s="20" t="s">
        <v>4256</v>
      </c>
      <c r="Q3977" s="20" t="s">
        <v>4259</v>
      </c>
      <c r="R3977" s="20" t="s">
        <v>4260</v>
      </c>
    </row>
    <row r="3978" spans="1:18" x14ac:dyDescent="0.3">
      <c r="A3978" s="15" t="str">
        <f>VLOOKUP(C3978,销售员!A:D,3,0)</f>
        <v>沪浙</v>
      </c>
      <c r="B3978" s="15">
        <v>823564</v>
      </c>
      <c r="C3978" s="16" t="s">
        <v>908</v>
      </c>
      <c r="D3978" s="17" t="s">
        <v>3582</v>
      </c>
      <c r="E3978" s="17" t="s">
        <v>4165</v>
      </c>
      <c r="F3978" s="16" t="s">
        <v>3573</v>
      </c>
      <c r="G3978" s="16" t="s">
        <v>3583</v>
      </c>
      <c r="H3978" s="16" t="s">
        <v>3584</v>
      </c>
      <c r="I3978" s="16" t="s">
        <v>4159</v>
      </c>
      <c r="J3978" s="40">
        <v>0.13</v>
      </c>
      <c r="K3978" s="16">
        <v>262557.65999999997</v>
      </c>
      <c r="M3978" s="15" t="s">
        <v>1262</v>
      </c>
      <c r="N3978" s="19">
        <v>45715.647847222201</v>
      </c>
      <c r="P3978" s="20" t="s">
        <v>4256</v>
      </c>
      <c r="Q3978" s="20" t="s">
        <v>4259</v>
      </c>
      <c r="R3978" s="20" t="s">
        <v>4260</v>
      </c>
    </row>
    <row r="3979" spans="1:18" x14ac:dyDescent="0.3">
      <c r="A3979" s="15" t="str">
        <f>VLOOKUP(C3979,销售员!A:D,3,0)</f>
        <v>沪浙</v>
      </c>
      <c r="B3979" s="15">
        <v>823564</v>
      </c>
      <c r="C3979" s="16" t="s">
        <v>908</v>
      </c>
      <c r="D3979" s="17" t="s">
        <v>3582</v>
      </c>
      <c r="E3979" s="17" t="s">
        <v>4165</v>
      </c>
      <c r="F3979" s="16" t="s">
        <v>3573</v>
      </c>
      <c r="G3979" s="16" t="s">
        <v>3583</v>
      </c>
      <c r="H3979" s="16" t="s">
        <v>3584</v>
      </c>
      <c r="I3979" s="16" t="s">
        <v>4161</v>
      </c>
      <c r="J3979" s="40">
        <v>0.13</v>
      </c>
      <c r="K3979" s="16">
        <v>26859.3</v>
      </c>
      <c r="M3979" s="15" t="s">
        <v>1262</v>
      </c>
      <c r="N3979" s="19">
        <v>45715.647847222201</v>
      </c>
      <c r="P3979" s="20" t="s">
        <v>4256</v>
      </c>
      <c r="Q3979" s="20" t="s">
        <v>4259</v>
      </c>
      <c r="R3979" s="20" t="s">
        <v>4260</v>
      </c>
    </row>
    <row r="3980" spans="1:18" x14ac:dyDescent="0.3">
      <c r="A3980" s="15" t="str">
        <f>VLOOKUP(C3980,销售员!A:D,3,0)</f>
        <v>沪浙</v>
      </c>
      <c r="B3980" s="15">
        <v>823564</v>
      </c>
      <c r="C3980" s="16" t="s">
        <v>908</v>
      </c>
      <c r="D3980" s="17" t="s">
        <v>3582</v>
      </c>
      <c r="E3980" s="17" t="s">
        <v>4165</v>
      </c>
      <c r="F3980" s="16" t="s">
        <v>3573</v>
      </c>
      <c r="G3980" s="16" t="s">
        <v>3583</v>
      </c>
      <c r="H3980" s="16" t="s">
        <v>3584</v>
      </c>
      <c r="I3980" s="16" t="s">
        <v>4160</v>
      </c>
      <c r="J3980" s="40">
        <v>0.13</v>
      </c>
      <c r="K3980" s="16">
        <v>34586.94</v>
      </c>
      <c r="M3980" s="15" t="s">
        <v>1262</v>
      </c>
      <c r="N3980" s="19">
        <v>45715.647847222201</v>
      </c>
      <c r="P3980" s="20" t="s">
        <v>4256</v>
      </c>
      <c r="Q3980" s="20" t="s">
        <v>4259</v>
      </c>
      <c r="R3980" s="20" t="s">
        <v>4260</v>
      </c>
    </row>
    <row r="3981" spans="1:18" x14ac:dyDescent="0.3">
      <c r="A3981" s="15" t="str">
        <f>VLOOKUP(C3981,销售员!A:D,3,0)</f>
        <v>福建</v>
      </c>
      <c r="B3981" s="15">
        <v>823672</v>
      </c>
      <c r="C3981" s="16" t="s">
        <v>676</v>
      </c>
      <c r="D3981" s="17" t="s">
        <v>4052</v>
      </c>
      <c r="E3981" s="17" t="s">
        <v>4165</v>
      </c>
      <c r="F3981" s="16" t="s">
        <v>756</v>
      </c>
      <c r="G3981" s="16" t="s">
        <v>4053</v>
      </c>
      <c r="H3981" s="16" t="s">
        <v>4054</v>
      </c>
      <c r="I3981" s="16" t="s">
        <v>4158</v>
      </c>
      <c r="J3981" s="40">
        <v>0.13</v>
      </c>
      <c r="K3981" s="16">
        <v>35161.81</v>
      </c>
      <c r="L3981" s="18">
        <v>40622.92</v>
      </c>
      <c r="M3981" s="15" t="s">
        <v>94</v>
      </c>
      <c r="N3981" s="19">
        <v>45715.659849536998</v>
      </c>
      <c r="P3981" s="20" t="s">
        <v>4256</v>
      </c>
      <c r="Q3981" s="20" t="s">
        <v>4268</v>
      </c>
      <c r="R3981" s="20" t="s">
        <v>4268</v>
      </c>
    </row>
    <row r="3982" spans="1:18" x14ac:dyDescent="0.3">
      <c r="A3982" s="15" t="str">
        <f>VLOOKUP(C3982,销售员!A:D,3,0)</f>
        <v>福建</v>
      </c>
      <c r="B3982" s="15">
        <v>823672</v>
      </c>
      <c r="C3982" s="16" t="s">
        <v>676</v>
      </c>
      <c r="D3982" s="17" t="s">
        <v>4052</v>
      </c>
      <c r="E3982" s="17" t="s">
        <v>4165</v>
      </c>
      <c r="F3982" s="16" t="s">
        <v>756</v>
      </c>
      <c r="G3982" s="16" t="s">
        <v>4053</v>
      </c>
      <c r="H3982" s="16" t="s">
        <v>4054</v>
      </c>
      <c r="I3982" s="16" t="s">
        <v>4159</v>
      </c>
      <c r="J3982" s="40">
        <v>0.13</v>
      </c>
      <c r="K3982" s="16">
        <v>2745.17</v>
      </c>
      <c r="M3982" s="15" t="s">
        <v>94</v>
      </c>
      <c r="N3982" s="19">
        <v>45715.659849536998</v>
      </c>
      <c r="P3982" s="20" t="s">
        <v>4256</v>
      </c>
      <c r="Q3982" s="20" t="s">
        <v>4268</v>
      </c>
      <c r="R3982" s="20" t="s">
        <v>4268</v>
      </c>
    </row>
    <row r="3983" spans="1:18" x14ac:dyDescent="0.3">
      <c r="A3983" s="15" t="str">
        <f>VLOOKUP(C3983,销售员!A:D,3,0)</f>
        <v>福建</v>
      </c>
      <c r="B3983" s="15">
        <v>823672</v>
      </c>
      <c r="C3983" s="16" t="s">
        <v>676</v>
      </c>
      <c r="D3983" s="17" t="s">
        <v>4052</v>
      </c>
      <c r="E3983" s="17" t="s">
        <v>4165</v>
      </c>
      <c r="F3983" s="16" t="s">
        <v>756</v>
      </c>
      <c r="G3983" s="16" t="s">
        <v>4053</v>
      </c>
      <c r="H3983" s="16" t="s">
        <v>4054</v>
      </c>
      <c r="I3983" s="16" t="s">
        <v>4161</v>
      </c>
      <c r="J3983" s="40">
        <v>0.13</v>
      </c>
      <c r="K3983" s="16">
        <v>310.63</v>
      </c>
      <c r="M3983" s="15" t="s">
        <v>94</v>
      </c>
      <c r="N3983" s="19">
        <v>45715.659849536998</v>
      </c>
      <c r="P3983" s="20" t="s">
        <v>4256</v>
      </c>
      <c r="Q3983" s="20" t="s">
        <v>4268</v>
      </c>
      <c r="R3983" s="20" t="s">
        <v>4268</v>
      </c>
    </row>
    <row r="3984" spans="1:18" x14ac:dyDescent="0.3">
      <c r="A3984" s="15" t="str">
        <f>VLOOKUP(C3984,销售员!A:D,3,0)</f>
        <v>福建</v>
      </c>
      <c r="B3984" s="15">
        <v>823672</v>
      </c>
      <c r="C3984" s="16" t="s">
        <v>676</v>
      </c>
      <c r="D3984" s="17" t="s">
        <v>4052</v>
      </c>
      <c r="E3984" s="17" t="s">
        <v>4165</v>
      </c>
      <c r="F3984" s="16" t="s">
        <v>756</v>
      </c>
      <c r="G3984" s="16" t="s">
        <v>4053</v>
      </c>
      <c r="H3984" s="16" t="s">
        <v>4054</v>
      </c>
      <c r="I3984" s="16" t="s">
        <v>4160</v>
      </c>
      <c r="J3984" s="40">
        <v>0.13</v>
      </c>
      <c r="K3984" s="16">
        <v>577.28</v>
      </c>
      <c r="M3984" s="15" t="s">
        <v>94</v>
      </c>
      <c r="N3984" s="19">
        <v>45715.659849536998</v>
      </c>
      <c r="P3984" s="20" t="s">
        <v>4256</v>
      </c>
      <c r="Q3984" s="20" t="s">
        <v>4268</v>
      </c>
      <c r="R3984" s="20" t="s">
        <v>4268</v>
      </c>
    </row>
    <row r="3985" spans="1:18" x14ac:dyDescent="0.3">
      <c r="A3985" s="15" t="str">
        <f>VLOOKUP(C3985,销售员!A:D,3,0)</f>
        <v>行业业务</v>
      </c>
      <c r="B3985" s="15">
        <v>823455</v>
      </c>
      <c r="C3985" s="16" t="s">
        <v>85</v>
      </c>
      <c r="D3985" s="17" t="s">
        <v>4055</v>
      </c>
      <c r="E3985" s="17" t="s">
        <v>4165</v>
      </c>
      <c r="F3985" s="16" t="s">
        <v>87</v>
      </c>
      <c r="G3985" s="16" t="s">
        <v>4056</v>
      </c>
      <c r="H3985" s="16" t="s">
        <v>4057</v>
      </c>
      <c r="I3985" s="16" t="s">
        <v>4158</v>
      </c>
      <c r="J3985" s="40">
        <v>0.13</v>
      </c>
      <c r="K3985" s="16">
        <v>52302.35</v>
      </c>
      <c r="L3985" s="18">
        <v>56025.2</v>
      </c>
      <c r="M3985" s="15" t="s">
        <v>105</v>
      </c>
      <c r="N3985" s="19">
        <v>45715.674317129597</v>
      </c>
      <c r="P3985" s="20" t="s">
        <v>4261</v>
      </c>
      <c r="Q3985" s="20" t="s">
        <v>4244</v>
      </c>
      <c r="R3985" s="20" t="s">
        <v>4274</v>
      </c>
    </row>
    <row r="3986" spans="1:18" x14ac:dyDescent="0.3">
      <c r="A3986" s="15" t="str">
        <f>VLOOKUP(C3986,销售员!A:D,3,0)</f>
        <v>行业业务</v>
      </c>
      <c r="B3986" s="15">
        <v>823455</v>
      </c>
      <c r="C3986" s="16" t="s">
        <v>85</v>
      </c>
      <c r="D3986" s="17" t="s">
        <v>4055</v>
      </c>
      <c r="E3986" s="17" t="s">
        <v>4165</v>
      </c>
      <c r="F3986" s="16" t="s">
        <v>87</v>
      </c>
      <c r="G3986" s="16" t="s">
        <v>4056</v>
      </c>
      <c r="H3986" s="16" t="s">
        <v>4057</v>
      </c>
      <c r="I3986" s="16" t="s">
        <v>4159</v>
      </c>
      <c r="J3986" s="40">
        <v>0.13</v>
      </c>
      <c r="K3986" s="16">
        <v>0</v>
      </c>
      <c r="M3986" s="15" t="s">
        <v>105</v>
      </c>
      <c r="N3986" s="19">
        <v>45715.674317129597</v>
      </c>
      <c r="P3986" s="20" t="s">
        <v>4261</v>
      </c>
      <c r="Q3986" s="20" t="s">
        <v>4244</v>
      </c>
      <c r="R3986" s="20" t="s">
        <v>4274</v>
      </c>
    </row>
    <row r="3987" spans="1:18" x14ac:dyDescent="0.3">
      <c r="A3987" s="15" t="str">
        <f>VLOOKUP(C3987,销售员!A:D,3,0)</f>
        <v>行业业务</v>
      </c>
      <c r="B3987" s="15">
        <v>823455</v>
      </c>
      <c r="C3987" s="16" t="s">
        <v>85</v>
      </c>
      <c r="D3987" s="17" t="s">
        <v>4055</v>
      </c>
      <c r="E3987" s="17" t="s">
        <v>4165</v>
      </c>
      <c r="F3987" s="16" t="s">
        <v>87</v>
      </c>
      <c r="G3987" s="16" t="s">
        <v>4056</v>
      </c>
      <c r="H3987" s="16" t="s">
        <v>4057</v>
      </c>
      <c r="I3987" s="16" t="s">
        <v>4161</v>
      </c>
      <c r="J3987" s="40">
        <v>0.13</v>
      </c>
      <c r="K3987" s="16">
        <v>405.32</v>
      </c>
      <c r="M3987" s="15" t="s">
        <v>105</v>
      </c>
      <c r="N3987" s="19">
        <v>45715.674317129597</v>
      </c>
      <c r="P3987" s="20" t="s">
        <v>4261</v>
      </c>
      <c r="Q3987" s="20" t="s">
        <v>4244</v>
      </c>
      <c r="R3987" s="20" t="s">
        <v>4274</v>
      </c>
    </row>
    <row r="3988" spans="1:18" x14ac:dyDescent="0.3">
      <c r="A3988" s="15" t="str">
        <f>VLOOKUP(C3988,销售员!A:D,3,0)</f>
        <v>行业业务</v>
      </c>
      <c r="B3988" s="15">
        <v>823455</v>
      </c>
      <c r="C3988" s="16" t="s">
        <v>85</v>
      </c>
      <c r="D3988" s="17" t="s">
        <v>4055</v>
      </c>
      <c r="E3988" s="17" t="s">
        <v>4165</v>
      </c>
      <c r="F3988" s="16" t="s">
        <v>87</v>
      </c>
      <c r="G3988" s="16" t="s">
        <v>4056</v>
      </c>
      <c r="H3988" s="16" t="s">
        <v>4057</v>
      </c>
      <c r="I3988" s="16" t="s">
        <v>4160</v>
      </c>
      <c r="J3988" s="40">
        <v>0.13</v>
      </c>
      <c r="K3988" s="16">
        <v>796.44</v>
      </c>
      <c r="M3988" s="15" t="s">
        <v>105</v>
      </c>
      <c r="N3988" s="19">
        <v>45715.674317129597</v>
      </c>
      <c r="P3988" s="20" t="s">
        <v>4261</v>
      </c>
      <c r="Q3988" s="20" t="s">
        <v>4244</v>
      </c>
      <c r="R3988" s="20" t="s">
        <v>4274</v>
      </c>
    </row>
    <row r="3989" spans="1:18" x14ac:dyDescent="0.3">
      <c r="A3989" s="15" t="str">
        <f>VLOOKUP(C3989,销售员!A:D,3,0)</f>
        <v>福建</v>
      </c>
      <c r="B3989" s="15">
        <v>823625</v>
      </c>
      <c r="C3989" s="16" t="s">
        <v>676</v>
      </c>
      <c r="D3989" s="17" t="s">
        <v>4030</v>
      </c>
      <c r="E3989" s="17" t="s">
        <v>4165</v>
      </c>
      <c r="F3989" s="16" t="s">
        <v>1051</v>
      </c>
      <c r="G3989" s="16" t="s">
        <v>4031</v>
      </c>
      <c r="H3989" s="16" t="s">
        <v>4032</v>
      </c>
      <c r="I3989" s="16" t="s">
        <v>4158</v>
      </c>
      <c r="J3989" s="40">
        <v>0.13</v>
      </c>
      <c r="K3989" s="16">
        <v>601180.82999999996</v>
      </c>
      <c r="L3989" s="18">
        <v>685313.09</v>
      </c>
      <c r="M3989" s="15" t="s">
        <v>94</v>
      </c>
      <c r="N3989" s="19">
        <v>45715.679930555598</v>
      </c>
      <c r="P3989" s="20" t="s">
        <v>4256</v>
      </c>
      <c r="Q3989" s="20" t="s">
        <v>4268</v>
      </c>
      <c r="R3989" s="20" t="s">
        <v>4268</v>
      </c>
    </row>
    <row r="3990" spans="1:18" x14ac:dyDescent="0.3">
      <c r="A3990" s="15" t="str">
        <f>VLOOKUP(C3990,销售员!A:D,3,0)</f>
        <v>福建</v>
      </c>
      <c r="B3990" s="15">
        <v>823625</v>
      </c>
      <c r="C3990" s="16" t="s">
        <v>676</v>
      </c>
      <c r="D3990" s="17" t="s">
        <v>4030</v>
      </c>
      <c r="E3990" s="17" t="s">
        <v>4165</v>
      </c>
      <c r="F3990" s="16" t="s">
        <v>1051</v>
      </c>
      <c r="G3990" s="16" t="s">
        <v>4031</v>
      </c>
      <c r="H3990" s="16" t="s">
        <v>4032</v>
      </c>
      <c r="I3990" s="16" t="s">
        <v>4159</v>
      </c>
      <c r="J3990" s="40">
        <v>0.13</v>
      </c>
      <c r="K3990" s="16">
        <v>37869.050000000003</v>
      </c>
      <c r="M3990" s="15" t="s">
        <v>94</v>
      </c>
      <c r="N3990" s="19">
        <v>45715.679930555598</v>
      </c>
      <c r="P3990" s="20" t="s">
        <v>4256</v>
      </c>
      <c r="Q3990" s="20" t="s">
        <v>4268</v>
      </c>
      <c r="R3990" s="20" t="s">
        <v>4268</v>
      </c>
    </row>
    <row r="3991" spans="1:18" x14ac:dyDescent="0.3">
      <c r="A3991" s="15" t="str">
        <f>VLOOKUP(C3991,销售员!A:D,3,0)</f>
        <v>福建</v>
      </c>
      <c r="B3991" s="15">
        <v>823625</v>
      </c>
      <c r="C3991" s="16" t="s">
        <v>676</v>
      </c>
      <c r="D3991" s="17" t="s">
        <v>4030</v>
      </c>
      <c r="E3991" s="17" t="s">
        <v>4165</v>
      </c>
      <c r="F3991" s="16" t="s">
        <v>1051</v>
      </c>
      <c r="G3991" s="16" t="s">
        <v>4031</v>
      </c>
      <c r="H3991" s="16" t="s">
        <v>4032</v>
      </c>
      <c r="I3991" s="16" t="s">
        <v>4161</v>
      </c>
      <c r="J3991" s="40">
        <v>0.13</v>
      </c>
      <c r="K3991" s="16">
        <v>5688.18</v>
      </c>
      <c r="M3991" s="15" t="s">
        <v>94</v>
      </c>
      <c r="N3991" s="19">
        <v>45715.679930555598</v>
      </c>
      <c r="P3991" s="20" t="s">
        <v>4256</v>
      </c>
      <c r="Q3991" s="20" t="s">
        <v>4268</v>
      </c>
      <c r="R3991" s="20" t="s">
        <v>4268</v>
      </c>
    </row>
    <row r="3992" spans="1:18" x14ac:dyDescent="0.3">
      <c r="A3992" s="15" t="str">
        <f>VLOOKUP(C3992,销售员!A:D,3,0)</f>
        <v>福建</v>
      </c>
      <c r="B3992" s="15">
        <v>823625</v>
      </c>
      <c r="C3992" s="16" t="s">
        <v>676</v>
      </c>
      <c r="D3992" s="17" t="s">
        <v>4030</v>
      </c>
      <c r="E3992" s="17" t="s">
        <v>4165</v>
      </c>
      <c r="F3992" s="16" t="s">
        <v>1051</v>
      </c>
      <c r="G3992" s="16" t="s">
        <v>4031</v>
      </c>
      <c r="H3992" s="16" t="s">
        <v>4032</v>
      </c>
      <c r="I3992" s="16" t="s">
        <v>4160</v>
      </c>
      <c r="J3992" s="40">
        <v>0.13</v>
      </c>
      <c r="K3992" s="16">
        <v>9733.3700000000008</v>
      </c>
      <c r="M3992" s="15" t="s">
        <v>94</v>
      </c>
      <c r="N3992" s="19">
        <v>45715.679930555598</v>
      </c>
      <c r="P3992" s="20" t="s">
        <v>4256</v>
      </c>
      <c r="Q3992" s="20" t="s">
        <v>4268</v>
      </c>
      <c r="R3992" s="20" t="s">
        <v>4268</v>
      </c>
    </row>
    <row r="3993" spans="1:18" x14ac:dyDescent="0.3">
      <c r="A3993" s="15" t="str">
        <f>VLOOKUP(C3993,销售员!A:D,3,0)</f>
        <v>京津冀</v>
      </c>
      <c r="B3993" s="15">
        <v>823544</v>
      </c>
      <c r="C3993" s="16" t="s">
        <v>692</v>
      </c>
      <c r="D3993" s="17" t="s">
        <v>4058</v>
      </c>
      <c r="E3993" s="17" t="s">
        <v>4165</v>
      </c>
      <c r="F3993" s="16" t="s">
        <v>473</v>
      </c>
      <c r="G3993" s="16" t="s">
        <v>4059</v>
      </c>
      <c r="H3993" s="16" t="s">
        <v>4060</v>
      </c>
      <c r="I3993" s="16" t="s">
        <v>4158</v>
      </c>
      <c r="J3993" s="40">
        <v>0.13</v>
      </c>
      <c r="K3993" s="16">
        <v>74059.360000000001</v>
      </c>
      <c r="L3993" s="18">
        <v>81102</v>
      </c>
      <c r="M3993" s="15" t="s">
        <v>127</v>
      </c>
      <c r="N3993" s="19">
        <v>45715.682442129597</v>
      </c>
      <c r="P3993" s="20" t="s">
        <v>4261</v>
      </c>
      <c r="Q3993" s="20" t="s">
        <v>4243</v>
      </c>
      <c r="R3993" s="20" t="s">
        <v>4274</v>
      </c>
    </row>
    <row r="3994" spans="1:18" x14ac:dyDescent="0.3">
      <c r="A3994" s="15" t="str">
        <f>VLOOKUP(C3994,销售员!A:D,3,0)</f>
        <v>京津冀</v>
      </c>
      <c r="B3994" s="15">
        <v>823544</v>
      </c>
      <c r="C3994" s="16" t="s">
        <v>692</v>
      </c>
      <c r="D3994" s="17" t="s">
        <v>4058</v>
      </c>
      <c r="E3994" s="17" t="s">
        <v>4165</v>
      </c>
      <c r="F3994" s="16" t="s">
        <v>473</v>
      </c>
      <c r="G3994" s="16" t="s">
        <v>4059</v>
      </c>
      <c r="H3994" s="16" t="s">
        <v>4060</v>
      </c>
      <c r="I3994" s="16" t="s">
        <v>4159</v>
      </c>
      <c r="J3994" s="40">
        <v>0.13</v>
      </c>
      <c r="K3994" s="16">
        <v>1422.3</v>
      </c>
      <c r="M3994" s="15" t="s">
        <v>127</v>
      </c>
      <c r="N3994" s="19">
        <v>45715.682442129597</v>
      </c>
      <c r="P3994" s="20" t="s">
        <v>4261</v>
      </c>
      <c r="Q3994" s="20" t="s">
        <v>4243</v>
      </c>
      <c r="R3994" s="20" t="s">
        <v>4274</v>
      </c>
    </row>
    <row r="3995" spans="1:18" x14ac:dyDescent="0.3">
      <c r="A3995" s="15" t="str">
        <f>VLOOKUP(C3995,销售员!A:D,3,0)</f>
        <v>京津冀</v>
      </c>
      <c r="B3995" s="15">
        <v>823544</v>
      </c>
      <c r="C3995" s="16" t="s">
        <v>692</v>
      </c>
      <c r="D3995" s="17" t="s">
        <v>4058</v>
      </c>
      <c r="E3995" s="17" t="s">
        <v>4165</v>
      </c>
      <c r="F3995" s="16" t="s">
        <v>473</v>
      </c>
      <c r="G3995" s="16" t="s">
        <v>4059</v>
      </c>
      <c r="H3995" s="16" t="s">
        <v>4060</v>
      </c>
      <c r="I3995" s="16" t="s">
        <v>4161</v>
      </c>
      <c r="J3995" s="40">
        <v>0.13</v>
      </c>
      <c r="K3995" s="16">
        <v>821.26</v>
      </c>
      <c r="M3995" s="15" t="s">
        <v>127</v>
      </c>
      <c r="N3995" s="19">
        <v>45715.682442129597</v>
      </c>
      <c r="P3995" s="20" t="s">
        <v>4261</v>
      </c>
      <c r="Q3995" s="20" t="s">
        <v>4243</v>
      </c>
      <c r="R3995" s="20" t="s">
        <v>4274</v>
      </c>
    </row>
    <row r="3996" spans="1:18" x14ac:dyDescent="0.3">
      <c r="A3996" s="15" t="str">
        <f>VLOOKUP(C3996,销售员!A:D,3,0)</f>
        <v>京津冀</v>
      </c>
      <c r="B3996" s="15">
        <v>823544</v>
      </c>
      <c r="C3996" s="16" t="s">
        <v>692</v>
      </c>
      <c r="D3996" s="17" t="s">
        <v>4058</v>
      </c>
      <c r="E3996" s="17" t="s">
        <v>4165</v>
      </c>
      <c r="F3996" s="16" t="s">
        <v>473</v>
      </c>
      <c r="G3996" s="16" t="s">
        <v>4059</v>
      </c>
      <c r="H3996" s="16" t="s">
        <v>4060</v>
      </c>
      <c r="I3996" s="16" t="s">
        <v>4160</v>
      </c>
      <c r="J3996" s="40">
        <v>0.13</v>
      </c>
      <c r="K3996" s="16">
        <v>1149.48</v>
      </c>
      <c r="M3996" s="15" t="s">
        <v>127</v>
      </c>
      <c r="N3996" s="19">
        <v>45715.682442129597</v>
      </c>
      <c r="P3996" s="20" t="s">
        <v>4261</v>
      </c>
      <c r="Q3996" s="20" t="s">
        <v>4243</v>
      </c>
      <c r="R3996" s="20" t="s">
        <v>4274</v>
      </c>
    </row>
    <row r="3997" spans="1:18" x14ac:dyDescent="0.3">
      <c r="A3997" s="15" t="str">
        <f>VLOOKUP(C3997,销售员!A:D,3,0)</f>
        <v>云贵川渝</v>
      </c>
      <c r="B3997" s="15">
        <v>823604</v>
      </c>
      <c r="C3997" s="16" t="s">
        <v>1498</v>
      </c>
      <c r="D3997" s="17" t="s">
        <v>4063</v>
      </c>
      <c r="E3997" s="17" t="s">
        <v>4165</v>
      </c>
      <c r="F3997" s="16" t="s">
        <v>933</v>
      </c>
      <c r="G3997" s="16" t="s">
        <v>4064</v>
      </c>
      <c r="H3997" s="16" t="s">
        <v>4065</v>
      </c>
      <c r="I3997" s="16" t="s">
        <v>4158</v>
      </c>
      <c r="J3997" s="40">
        <v>0.13</v>
      </c>
      <c r="K3997" s="16">
        <v>110012.8</v>
      </c>
      <c r="L3997" s="18">
        <v>140279.23000000001</v>
      </c>
      <c r="M3997" s="15" t="s">
        <v>54</v>
      </c>
      <c r="N3997" s="19">
        <v>45715.684108796297</v>
      </c>
      <c r="P3997" s="20" t="s">
        <v>4256</v>
      </c>
      <c r="Q3997" s="20" t="s">
        <v>4257</v>
      </c>
      <c r="R3997" s="20" t="s">
        <v>4321</v>
      </c>
    </row>
    <row r="3998" spans="1:18" x14ac:dyDescent="0.3">
      <c r="A3998" s="15" t="str">
        <f>VLOOKUP(C3998,销售员!A:D,3,0)</f>
        <v>云贵川渝</v>
      </c>
      <c r="B3998" s="15">
        <v>823604</v>
      </c>
      <c r="C3998" s="16" t="s">
        <v>1498</v>
      </c>
      <c r="D3998" s="17" t="s">
        <v>4063</v>
      </c>
      <c r="E3998" s="17" t="s">
        <v>4165</v>
      </c>
      <c r="F3998" s="16" t="s">
        <v>933</v>
      </c>
      <c r="G3998" s="16" t="s">
        <v>4064</v>
      </c>
      <c r="H3998" s="16" t="s">
        <v>4065</v>
      </c>
      <c r="I3998" s="16" t="s">
        <v>4159</v>
      </c>
      <c r="J3998" s="40">
        <v>0.13</v>
      </c>
      <c r="K3998" s="16">
        <v>21353.759999999998</v>
      </c>
      <c r="M3998" s="15" t="s">
        <v>54</v>
      </c>
      <c r="N3998" s="19">
        <v>45715.684108796297</v>
      </c>
      <c r="P3998" s="20" t="s">
        <v>4256</v>
      </c>
      <c r="Q3998" s="20" t="s">
        <v>4257</v>
      </c>
      <c r="R3998" s="20" t="s">
        <v>4321</v>
      </c>
    </row>
    <row r="3999" spans="1:18" x14ac:dyDescent="0.3">
      <c r="A3999" s="15" t="str">
        <f>VLOOKUP(C3999,销售员!A:D,3,0)</f>
        <v>云贵川渝</v>
      </c>
      <c r="B3999" s="15">
        <v>823604</v>
      </c>
      <c r="C3999" s="16" t="s">
        <v>1498</v>
      </c>
      <c r="D3999" s="17" t="s">
        <v>4063</v>
      </c>
      <c r="E3999" s="17" t="s">
        <v>4165</v>
      </c>
      <c r="F3999" s="16" t="s">
        <v>933</v>
      </c>
      <c r="G3999" s="16" t="s">
        <v>4064</v>
      </c>
      <c r="H3999" s="16" t="s">
        <v>4065</v>
      </c>
      <c r="I3999" s="16" t="s">
        <v>4161</v>
      </c>
      <c r="J3999" s="40">
        <v>0.13</v>
      </c>
      <c r="K3999" s="16">
        <v>599.52</v>
      </c>
      <c r="M3999" s="15" t="s">
        <v>54</v>
      </c>
      <c r="N3999" s="19">
        <v>45715.684108796297</v>
      </c>
      <c r="P3999" s="20" t="s">
        <v>4256</v>
      </c>
      <c r="Q3999" s="20" t="s">
        <v>4257</v>
      </c>
      <c r="R3999" s="20" t="s">
        <v>4321</v>
      </c>
    </row>
    <row r="4000" spans="1:18" x14ac:dyDescent="0.3">
      <c r="A4000" s="15" t="str">
        <f>VLOOKUP(C4000,销售员!A:D,3,0)</f>
        <v>云贵川渝</v>
      </c>
      <c r="B4000" s="15">
        <v>823604</v>
      </c>
      <c r="C4000" s="16" t="s">
        <v>1498</v>
      </c>
      <c r="D4000" s="17" t="s">
        <v>4063</v>
      </c>
      <c r="E4000" s="17" t="s">
        <v>4165</v>
      </c>
      <c r="F4000" s="16" t="s">
        <v>933</v>
      </c>
      <c r="G4000" s="16" t="s">
        <v>4064</v>
      </c>
      <c r="H4000" s="16" t="s">
        <v>4065</v>
      </c>
      <c r="I4000" s="16" t="s">
        <v>4160</v>
      </c>
      <c r="J4000" s="40">
        <v>0.13</v>
      </c>
      <c r="K4000" s="16">
        <v>1999.78</v>
      </c>
      <c r="M4000" s="15" t="s">
        <v>54</v>
      </c>
      <c r="N4000" s="19">
        <v>45715.684108796297</v>
      </c>
      <c r="P4000" s="20" t="s">
        <v>4256</v>
      </c>
      <c r="Q4000" s="20" t="s">
        <v>4257</v>
      </c>
      <c r="R4000" s="20" t="s">
        <v>4321</v>
      </c>
    </row>
    <row r="4001" spans="1:18" x14ac:dyDescent="0.3">
      <c r="A4001" s="15" t="str">
        <f>VLOOKUP(C4001,销售员!A:D,3,0)</f>
        <v>苏皖</v>
      </c>
      <c r="B4001" s="15">
        <v>823674</v>
      </c>
      <c r="C4001" s="16" t="s">
        <v>180</v>
      </c>
      <c r="D4001" s="17" t="s">
        <v>3919</v>
      </c>
      <c r="E4001" s="17" t="s">
        <v>4165</v>
      </c>
      <c r="F4001" s="16" t="s">
        <v>3268</v>
      </c>
      <c r="G4001" s="16" t="s">
        <v>3920</v>
      </c>
      <c r="H4001" s="16" t="s">
        <v>3921</v>
      </c>
      <c r="I4001" s="16" t="s">
        <v>4158</v>
      </c>
      <c r="J4001" s="40">
        <v>0.13</v>
      </c>
      <c r="K4001" s="16">
        <v>30903.59</v>
      </c>
      <c r="L4001" s="18">
        <v>33271.300000000003</v>
      </c>
      <c r="M4001" s="15" t="s">
        <v>83</v>
      </c>
      <c r="N4001" s="19">
        <v>45715.700902777797</v>
      </c>
      <c r="P4001" s="20" t="s">
        <v>4256</v>
      </c>
      <c r="Q4001" s="20" t="s">
        <v>4282</v>
      </c>
      <c r="R4001" s="20" t="s">
        <v>4283</v>
      </c>
    </row>
    <row r="4002" spans="1:18" x14ac:dyDescent="0.3">
      <c r="A4002" s="15" t="str">
        <f>VLOOKUP(C4002,销售员!A:D,3,0)</f>
        <v>苏皖</v>
      </c>
      <c r="B4002" s="15">
        <v>823674</v>
      </c>
      <c r="C4002" s="16" t="s">
        <v>180</v>
      </c>
      <c r="D4002" s="17" t="s">
        <v>3919</v>
      </c>
      <c r="E4002" s="17" t="s">
        <v>4165</v>
      </c>
      <c r="F4002" s="16" t="s">
        <v>3268</v>
      </c>
      <c r="G4002" s="16" t="s">
        <v>3920</v>
      </c>
      <c r="H4002" s="16" t="s">
        <v>3921</v>
      </c>
      <c r="I4002" s="16" t="s">
        <v>4159</v>
      </c>
      <c r="J4002" s="40">
        <v>0.13</v>
      </c>
      <c r="K4002" s="16">
        <v>0</v>
      </c>
      <c r="M4002" s="15" t="s">
        <v>83</v>
      </c>
      <c r="N4002" s="19">
        <v>45715.700902777797</v>
      </c>
      <c r="P4002" s="20" t="s">
        <v>4256</v>
      </c>
      <c r="Q4002" s="20" t="s">
        <v>4282</v>
      </c>
      <c r="R4002" s="20" t="s">
        <v>4283</v>
      </c>
    </row>
    <row r="4003" spans="1:18" x14ac:dyDescent="0.3">
      <c r="A4003" s="15" t="str">
        <f>VLOOKUP(C4003,销售员!A:D,3,0)</f>
        <v>苏皖</v>
      </c>
      <c r="B4003" s="15">
        <v>823674</v>
      </c>
      <c r="C4003" s="16" t="s">
        <v>180</v>
      </c>
      <c r="D4003" s="17" t="s">
        <v>3919</v>
      </c>
      <c r="E4003" s="17" t="s">
        <v>4165</v>
      </c>
      <c r="F4003" s="16" t="s">
        <v>3268</v>
      </c>
      <c r="G4003" s="16" t="s">
        <v>3920</v>
      </c>
      <c r="H4003" s="16" t="s">
        <v>3921</v>
      </c>
      <c r="I4003" s="16" t="s">
        <v>4161</v>
      </c>
      <c r="J4003" s="40">
        <v>0.13</v>
      </c>
      <c r="K4003" s="16">
        <v>399.9</v>
      </c>
      <c r="M4003" s="15" t="s">
        <v>83</v>
      </c>
      <c r="N4003" s="19">
        <v>45715.700902777797</v>
      </c>
      <c r="P4003" s="20" t="s">
        <v>4256</v>
      </c>
      <c r="Q4003" s="20" t="s">
        <v>4282</v>
      </c>
      <c r="R4003" s="20" t="s">
        <v>4283</v>
      </c>
    </row>
    <row r="4004" spans="1:18" x14ac:dyDescent="0.3">
      <c r="A4004" s="15" t="str">
        <f>VLOOKUP(C4004,销售员!A:D,3,0)</f>
        <v>苏皖</v>
      </c>
      <c r="B4004" s="15">
        <v>823674</v>
      </c>
      <c r="C4004" s="16" t="s">
        <v>180</v>
      </c>
      <c r="D4004" s="17" t="s">
        <v>3919</v>
      </c>
      <c r="E4004" s="17" t="s">
        <v>4165</v>
      </c>
      <c r="F4004" s="16" t="s">
        <v>3268</v>
      </c>
      <c r="G4004" s="16" t="s">
        <v>3920</v>
      </c>
      <c r="H4004" s="16" t="s">
        <v>3921</v>
      </c>
      <c r="I4004" s="16" t="s">
        <v>4160</v>
      </c>
      <c r="J4004" s="40">
        <v>0.13</v>
      </c>
      <c r="K4004" s="16">
        <v>470.62</v>
      </c>
      <c r="M4004" s="15" t="s">
        <v>83</v>
      </c>
      <c r="N4004" s="19">
        <v>45715.700902777797</v>
      </c>
      <c r="P4004" s="20" t="s">
        <v>4256</v>
      </c>
      <c r="Q4004" s="20" t="s">
        <v>4282</v>
      </c>
      <c r="R4004" s="20" t="s">
        <v>4283</v>
      </c>
    </row>
    <row r="4005" spans="1:18" x14ac:dyDescent="0.3">
      <c r="A4005" s="15" t="str">
        <f>VLOOKUP(C4005,销售员!A:D,3,0)</f>
        <v>湘桂琼</v>
      </c>
      <c r="B4005" s="15">
        <v>823711</v>
      </c>
      <c r="C4005" s="16" t="s">
        <v>1901</v>
      </c>
      <c r="D4005" s="17" t="s">
        <v>4068</v>
      </c>
      <c r="E4005" s="17" t="s">
        <v>4165</v>
      </c>
      <c r="F4005" s="16" t="s">
        <v>1983</v>
      </c>
      <c r="G4005" s="16" t="s">
        <v>4069</v>
      </c>
      <c r="H4005" s="16" t="s">
        <v>4070</v>
      </c>
      <c r="I4005" s="16" t="s">
        <v>4158</v>
      </c>
      <c r="J4005" s="40">
        <v>0.13</v>
      </c>
      <c r="K4005" s="16">
        <v>20514.990000000002</v>
      </c>
      <c r="L4005" s="18">
        <v>22096</v>
      </c>
      <c r="M4005" s="15" t="s">
        <v>83</v>
      </c>
      <c r="N4005" s="19">
        <v>45715.703958333303</v>
      </c>
      <c r="P4005" s="20" t="s">
        <v>4256</v>
      </c>
      <c r="Q4005" s="20" t="s">
        <v>4277</v>
      </c>
      <c r="R4005" s="20" t="s">
        <v>4322</v>
      </c>
    </row>
    <row r="4006" spans="1:18" x14ac:dyDescent="0.3">
      <c r="A4006" s="15" t="str">
        <f>VLOOKUP(C4006,销售员!A:D,3,0)</f>
        <v>湘桂琼</v>
      </c>
      <c r="B4006" s="15">
        <v>823711</v>
      </c>
      <c r="C4006" s="16" t="s">
        <v>1901</v>
      </c>
      <c r="D4006" s="17" t="s">
        <v>4068</v>
      </c>
      <c r="E4006" s="17" t="s">
        <v>4165</v>
      </c>
      <c r="F4006" s="16" t="s">
        <v>1983</v>
      </c>
      <c r="G4006" s="16" t="s">
        <v>4069</v>
      </c>
      <c r="H4006" s="16" t="s">
        <v>4070</v>
      </c>
      <c r="I4006" s="16" t="s">
        <v>4159</v>
      </c>
      <c r="J4006" s="40">
        <v>0.13</v>
      </c>
      <c r="K4006" s="16">
        <v>0</v>
      </c>
      <c r="M4006" s="15" t="s">
        <v>83</v>
      </c>
      <c r="N4006" s="19">
        <v>45715.703958333303</v>
      </c>
      <c r="P4006" s="20" t="s">
        <v>4256</v>
      </c>
      <c r="Q4006" s="20" t="s">
        <v>4277</v>
      </c>
      <c r="R4006" s="20" t="s">
        <v>4322</v>
      </c>
    </row>
    <row r="4007" spans="1:18" x14ac:dyDescent="0.3">
      <c r="A4007" s="15" t="str">
        <f>VLOOKUP(C4007,销售员!A:D,3,0)</f>
        <v>湘桂琼</v>
      </c>
      <c r="B4007" s="15">
        <v>823711</v>
      </c>
      <c r="C4007" s="16" t="s">
        <v>1901</v>
      </c>
      <c r="D4007" s="17" t="s">
        <v>4068</v>
      </c>
      <c r="E4007" s="17" t="s">
        <v>4165</v>
      </c>
      <c r="F4007" s="16" t="s">
        <v>1983</v>
      </c>
      <c r="G4007" s="16" t="s">
        <v>4069</v>
      </c>
      <c r="H4007" s="16" t="s">
        <v>4070</v>
      </c>
      <c r="I4007" s="16" t="s">
        <v>4161</v>
      </c>
      <c r="J4007" s="40">
        <v>0.13</v>
      </c>
      <c r="K4007" s="16">
        <v>274.3</v>
      </c>
      <c r="M4007" s="15" t="s">
        <v>83</v>
      </c>
      <c r="N4007" s="19">
        <v>45715.703958333303</v>
      </c>
      <c r="P4007" s="20" t="s">
        <v>4256</v>
      </c>
      <c r="Q4007" s="20" t="s">
        <v>4277</v>
      </c>
      <c r="R4007" s="20" t="s">
        <v>4322</v>
      </c>
    </row>
    <row r="4008" spans="1:18" x14ac:dyDescent="0.3">
      <c r="A4008" s="15" t="str">
        <f>VLOOKUP(C4008,销售员!A:D,3,0)</f>
        <v>湘桂琼</v>
      </c>
      <c r="B4008" s="15">
        <v>823711</v>
      </c>
      <c r="C4008" s="16" t="s">
        <v>1901</v>
      </c>
      <c r="D4008" s="17" t="s">
        <v>4068</v>
      </c>
      <c r="E4008" s="17" t="s">
        <v>4165</v>
      </c>
      <c r="F4008" s="16" t="s">
        <v>1983</v>
      </c>
      <c r="G4008" s="16" t="s">
        <v>4069</v>
      </c>
      <c r="H4008" s="16" t="s">
        <v>4070</v>
      </c>
      <c r="I4008" s="16" t="s">
        <v>4160</v>
      </c>
      <c r="J4008" s="40">
        <v>0.13</v>
      </c>
      <c r="K4008" s="16">
        <v>312.39</v>
      </c>
      <c r="M4008" s="15" t="s">
        <v>83</v>
      </c>
      <c r="N4008" s="19">
        <v>45715.703958333303</v>
      </c>
      <c r="P4008" s="20" t="s">
        <v>4256</v>
      </c>
      <c r="Q4008" s="20" t="s">
        <v>4277</v>
      </c>
      <c r="R4008" s="20" t="s">
        <v>4322</v>
      </c>
    </row>
    <row r="4009" spans="1:18" x14ac:dyDescent="0.3">
      <c r="A4009" s="15" t="str">
        <f>VLOOKUP(C4009,销售员!A:D,3,0)</f>
        <v>广深</v>
      </c>
      <c r="B4009" s="15">
        <v>823695</v>
      </c>
      <c r="C4009" s="16" t="s">
        <v>505</v>
      </c>
      <c r="D4009" s="17" t="s">
        <v>4071</v>
      </c>
      <c r="E4009" s="17" t="s">
        <v>4165</v>
      </c>
      <c r="F4009" s="16" t="s">
        <v>4072</v>
      </c>
      <c r="G4009" s="16" t="s">
        <v>4073</v>
      </c>
      <c r="H4009" s="16" t="s">
        <v>4074</v>
      </c>
      <c r="I4009" s="16" t="s">
        <v>4166</v>
      </c>
      <c r="J4009" s="40">
        <v>0.13</v>
      </c>
      <c r="K4009" s="16">
        <v>29228.94</v>
      </c>
      <c r="L4009" s="18">
        <v>33212.370000000003</v>
      </c>
      <c r="M4009" s="15" t="s">
        <v>94</v>
      </c>
      <c r="N4009" s="19">
        <v>45715.713113425903</v>
      </c>
      <c r="P4009" s="20" t="s">
        <v>4256</v>
      </c>
      <c r="Q4009" s="20" t="s">
        <v>4271</v>
      </c>
      <c r="R4009" s="20" t="s">
        <v>4281</v>
      </c>
    </row>
    <row r="4010" spans="1:18" x14ac:dyDescent="0.3">
      <c r="A4010" s="15" t="str">
        <f>VLOOKUP(C4010,销售员!A:D,3,0)</f>
        <v>广深</v>
      </c>
      <c r="B4010" s="15">
        <v>823695</v>
      </c>
      <c r="C4010" s="16" t="s">
        <v>505</v>
      </c>
      <c r="D4010" s="17" t="s">
        <v>4071</v>
      </c>
      <c r="E4010" s="17" t="s">
        <v>4165</v>
      </c>
      <c r="F4010" s="16" t="s">
        <v>4072</v>
      </c>
      <c r="G4010" s="16" t="s">
        <v>4073</v>
      </c>
      <c r="H4010" s="16" t="s">
        <v>4074</v>
      </c>
      <c r="I4010" s="16" t="s">
        <v>4167</v>
      </c>
      <c r="J4010" s="40">
        <v>0.13</v>
      </c>
      <c r="K4010" s="16">
        <v>1661.37</v>
      </c>
      <c r="M4010" s="15" t="s">
        <v>94</v>
      </c>
      <c r="N4010" s="19">
        <v>45715.713113425903</v>
      </c>
      <c r="P4010" s="20" t="s">
        <v>4256</v>
      </c>
      <c r="Q4010" s="20" t="s">
        <v>4271</v>
      </c>
      <c r="R4010" s="20" t="s">
        <v>4281</v>
      </c>
    </row>
    <row r="4011" spans="1:18" x14ac:dyDescent="0.3">
      <c r="A4011" s="15" t="str">
        <f>VLOOKUP(C4011,销售员!A:D,3,0)</f>
        <v>广深</v>
      </c>
      <c r="B4011" s="15">
        <v>823695</v>
      </c>
      <c r="C4011" s="16" t="s">
        <v>505</v>
      </c>
      <c r="D4011" s="17" t="s">
        <v>4071</v>
      </c>
      <c r="E4011" s="17" t="s">
        <v>4165</v>
      </c>
      <c r="F4011" s="16" t="s">
        <v>4072</v>
      </c>
      <c r="G4011" s="16" t="s">
        <v>4073</v>
      </c>
      <c r="H4011" s="16" t="s">
        <v>4074</v>
      </c>
      <c r="I4011" s="16" t="s">
        <v>4161</v>
      </c>
      <c r="J4011" s="40">
        <v>0.13</v>
      </c>
      <c r="K4011" s="16">
        <v>379.97622000000001</v>
      </c>
      <c r="M4011" s="15" t="s">
        <v>94</v>
      </c>
      <c r="N4011" s="19">
        <v>45715.713113425903</v>
      </c>
      <c r="P4011" s="20" t="s">
        <v>4256</v>
      </c>
      <c r="Q4011" s="20" t="s">
        <v>4271</v>
      </c>
      <c r="R4011" s="20" t="s">
        <v>4281</v>
      </c>
    </row>
    <row r="4012" spans="1:18" x14ac:dyDescent="0.3">
      <c r="A4012" s="15" t="str">
        <f>VLOOKUP(C4012,销售员!A:D,3,0)</f>
        <v>广深</v>
      </c>
      <c r="B4012" s="15">
        <v>823695</v>
      </c>
      <c r="C4012" s="16" t="s">
        <v>505</v>
      </c>
      <c r="D4012" s="17" t="s">
        <v>4071</v>
      </c>
      <c r="E4012" s="17" t="s">
        <v>4165</v>
      </c>
      <c r="F4012" s="16" t="s">
        <v>4072</v>
      </c>
      <c r="G4012" s="16" t="s">
        <v>4073</v>
      </c>
      <c r="H4012" s="16" t="s">
        <v>4074</v>
      </c>
      <c r="I4012" s="16" t="s">
        <v>4160</v>
      </c>
      <c r="J4012" s="40">
        <v>0.13</v>
      </c>
      <c r="K4012" s="16">
        <v>463.35464999999999</v>
      </c>
      <c r="M4012" s="15" t="s">
        <v>94</v>
      </c>
      <c r="N4012" s="19">
        <v>45715.713113425903</v>
      </c>
      <c r="P4012" s="20" t="s">
        <v>4256</v>
      </c>
      <c r="Q4012" s="20" t="s">
        <v>4271</v>
      </c>
      <c r="R4012" s="20" t="s">
        <v>4281</v>
      </c>
    </row>
    <row r="4013" spans="1:18" x14ac:dyDescent="0.3">
      <c r="A4013" s="15" t="str">
        <f>VLOOKUP(C4013,销售员!A:D,3,0)</f>
        <v>广深</v>
      </c>
      <c r="B4013" s="15">
        <v>823695</v>
      </c>
      <c r="C4013" s="16" t="s">
        <v>505</v>
      </c>
      <c r="D4013" s="17" t="s">
        <v>4071</v>
      </c>
      <c r="E4013" s="17" t="s">
        <v>4165</v>
      </c>
      <c r="F4013" s="16" t="s">
        <v>4072</v>
      </c>
      <c r="G4013" s="16" t="s">
        <v>4073</v>
      </c>
      <c r="H4013" s="16" t="s">
        <v>4074</v>
      </c>
      <c r="I4013" s="16" t="s">
        <v>4166</v>
      </c>
      <c r="J4013" s="40">
        <v>0.13</v>
      </c>
      <c r="K4013" s="16">
        <v>892.34</v>
      </c>
      <c r="L4013" s="18">
        <v>999.32</v>
      </c>
      <c r="M4013" s="15" t="s">
        <v>94</v>
      </c>
      <c r="N4013" s="19">
        <v>45715.713113425903</v>
      </c>
      <c r="P4013" s="20" t="s">
        <v>4256</v>
      </c>
      <c r="Q4013" s="20" t="s">
        <v>4271</v>
      </c>
      <c r="R4013" s="20" t="s">
        <v>4281</v>
      </c>
    </row>
    <row r="4014" spans="1:18" x14ac:dyDescent="0.3">
      <c r="A4014" s="15" t="str">
        <f>VLOOKUP(C4014,销售员!A:D,3,0)</f>
        <v>广深</v>
      </c>
      <c r="B4014" s="15">
        <v>823695</v>
      </c>
      <c r="C4014" s="16" t="s">
        <v>505</v>
      </c>
      <c r="D4014" s="17" t="s">
        <v>4071</v>
      </c>
      <c r="E4014" s="17" t="s">
        <v>4165</v>
      </c>
      <c r="F4014" s="16" t="s">
        <v>4072</v>
      </c>
      <c r="G4014" s="16" t="s">
        <v>4073</v>
      </c>
      <c r="H4014" s="16" t="s">
        <v>4074</v>
      </c>
      <c r="I4014" s="16" t="s">
        <v>4167</v>
      </c>
      <c r="J4014" s="40">
        <v>0.13</v>
      </c>
      <c r="K4014" s="16">
        <v>37.93</v>
      </c>
      <c r="M4014" s="15" t="s">
        <v>94</v>
      </c>
      <c r="N4014" s="19">
        <v>45715.713113425903</v>
      </c>
      <c r="P4014" s="20" t="s">
        <v>4256</v>
      </c>
      <c r="Q4014" s="20" t="s">
        <v>4271</v>
      </c>
      <c r="R4014" s="20" t="s">
        <v>4281</v>
      </c>
    </row>
    <row r="4015" spans="1:18" x14ac:dyDescent="0.3">
      <c r="A4015" s="15" t="str">
        <f>VLOOKUP(C4015,销售员!A:D,3,0)</f>
        <v>广深</v>
      </c>
      <c r="B4015" s="15">
        <v>823695</v>
      </c>
      <c r="C4015" s="16" t="s">
        <v>505</v>
      </c>
      <c r="D4015" s="17" t="s">
        <v>4071</v>
      </c>
      <c r="E4015" s="17" t="s">
        <v>4165</v>
      </c>
      <c r="F4015" s="16" t="s">
        <v>4072</v>
      </c>
      <c r="G4015" s="16" t="s">
        <v>4073</v>
      </c>
      <c r="H4015" s="16" t="s">
        <v>4074</v>
      </c>
      <c r="I4015" s="16" t="s">
        <v>4161</v>
      </c>
      <c r="J4015" s="40">
        <v>0.13</v>
      </c>
      <c r="K4015" s="16">
        <v>11.60042</v>
      </c>
      <c r="M4015" s="15" t="s">
        <v>94</v>
      </c>
      <c r="N4015" s="19">
        <v>45715.713113425903</v>
      </c>
      <c r="P4015" s="20" t="s">
        <v>4256</v>
      </c>
      <c r="Q4015" s="20" t="s">
        <v>4271</v>
      </c>
      <c r="R4015" s="20" t="s">
        <v>4281</v>
      </c>
    </row>
    <row r="4016" spans="1:18" x14ac:dyDescent="0.3">
      <c r="A4016" s="15" t="str">
        <f>VLOOKUP(C4016,销售员!A:D,3,0)</f>
        <v>广深</v>
      </c>
      <c r="B4016" s="15">
        <v>823695</v>
      </c>
      <c r="C4016" s="16" t="s">
        <v>505</v>
      </c>
      <c r="D4016" s="17" t="s">
        <v>4071</v>
      </c>
      <c r="E4016" s="17" t="s">
        <v>4165</v>
      </c>
      <c r="F4016" s="16" t="s">
        <v>4072</v>
      </c>
      <c r="G4016" s="16" t="s">
        <v>4073</v>
      </c>
      <c r="H4016" s="16" t="s">
        <v>4074</v>
      </c>
      <c r="I4016" s="16" t="s">
        <v>4160</v>
      </c>
      <c r="J4016" s="40">
        <v>0.13</v>
      </c>
      <c r="K4016" s="16">
        <v>13.954050000000001</v>
      </c>
      <c r="M4016" s="15" t="s">
        <v>94</v>
      </c>
      <c r="N4016" s="19">
        <v>45715.713113425903</v>
      </c>
      <c r="P4016" s="20" t="s">
        <v>4256</v>
      </c>
      <c r="Q4016" s="20" t="s">
        <v>4271</v>
      </c>
      <c r="R4016" s="20" t="s">
        <v>4281</v>
      </c>
    </row>
    <row r="4017" spans="1:18" x14ac:dyDescent="0.3">
      <c r="A4017" s="15" t="str">
        <f>VLOOKUP(C4017,销售员!A:D,3,0)</f>
        <v>福建</v>
      </c>
      <c r="B4017" s="15">
        <v>823723</v>
      </c>
      <c r="C4017" s="16" t="s">
        <v>638</v>
      </c>
      <c r="D4017" s="17" t="s">
        <v>4078</v>
      </c>
      <c r="E4017" s="17" t="s">
        <v>4165</v>
      </c>
      <c r="F4017" s="16" t="s">
        <v>4079</v>
      </c>
      <c r="G4017" s="16" t="s">
        <v>4080</v>
      </c>
      <c r="H4017" s="16" t="s">
        <v>4081</v>
      </c>
      <c r="I4017" s="16" t="s">
        <v>4158</v>
      </c>
      <c r="J4017" s="40">
        <v>0.13</v>
      </c>
      <c r="K4017" s="16">
        <v>86132.83</v>
      </c>
      <c r="L4017" s="18">
        <v>100053.8</v>
      </c>
      <c r="M4017" s="15" t="s">
        <v>94</v>
      </c>
      <c r="N4017" s="19">
        <v>45715.7244444444</v>
      </c>
      <c r="P4017" s="20" t="s">
        <v>4256</v>
      </c>
      <c r="Q4017" s="20" t="s">
        <v>4268</v>
      </c>
      <c r="R4017" s="20" t="s">
        <v>4268</v>
      </c>
    </row>
    <row r="4018" spans="1:18" x14ac:dyDescent="0.3">
      <c r="A4018" s="15" t="str">
        <f>VLOOKUP(C4018,销售员!A:D,3,0)</f>
        <v>福建</v>
      </c>
      <c r="B4018" s="15">
        <v>823723</v>
      </c>
      <c r="C4018" s="16" t="s">
        <v>638</v>
      </c>
      <c r="D4018" s="17" t="s">
        <v>4078</v>
      </c>
      <c r="E4018" s="17" t="s">
        <v>4165</v>
      </c>
      <c r="F4018" s="16" t="s">
        <v>4079</v>
      </c>
      <c r="G4018" s="16" t="s">
        <v>4080</v>
      </c>
      <c r="H4018" s="16" t="s">
        <v>4081</v>
      </c>
      <c r="I4018" s="16" t="s">
        <v>4159</v>
      </c>
      <c r="J4018" s="40">
        <v>0.13</v>
      </c>
      <c r="K4018" s="16">
        <v>6850.76</v>
      </c>
      <c r="M4018" s="15" t="s">
        <v>94</v>
      </c>
      <c r="N4018" s="19">
        <v>45715.7244444444</v>
      </c>
      <c r="P4018" s="20" t="s">
        <v>4256</v>
      </c>
      <c r="Q4018" s="20" t="s">
        <v>4268</v>
      </c>
      <c r="R4018" s="20" t="s">
        <v>4268</v>
      </c>
    </row>
    <row r="4019" spans="1:18" x14ac:dyDescent="0.3">
      <c r="A4019" s="15" t="str">
        <f>VLOOKUP(C4019,销售员!A:D,3,0)</f>
        <v>福建</v>
      </c>
      <c r="B4019" s="15">
        <v>823723</v>
      </c>
      <c r="C4019" s="16" t="s">
        <v>638</v>
      </c>
      <c r="D4019" s="17" t="s">
        <v>4078</v>
      </c>
      <c r="E4019" s="17" t="s">
        <v>4165</v>
      </c>
      <c r="F4019" s="16" t="s">
        <v>4079</v>
      </c>
      <c r="G4019" s="16" t="s">
        <v>4080</v>
      </c>
      <c r="H4019" s="16" t="s">
        <v>4081</v>
      </c>
      <c r="I4019" s="16" t="s">
        <v>4161</v>
      </c>
      <c r="J4019" s="40">
        <v>0.13</v>
      </c>
      <c r="K4019" s="16">
        <v>1151.71</v>
      </c>
      <c r="M4019" s="15" t="s">
        <v>94</v>
      </c>
      <c r="N4019" s="19">
        <v>45715.7244444444</v>
      </c>
      <c r="P4019" s="20" t="s">
        <v>4256</v>
      </c>
      <c r="Q4019" s="20" t="s">
        <v>4268</v>
      </c>
      <c r="R4019" s="20" t="s">
        <v>4268</v>
      </c>
    </row>
    <row r="4020" spans="1:18" x14ac:dyDescent="0.3">
      <c r="A4020" s="15" t="str">
        <f>VLOOKUP(C4020,销售员!A:D,3,0)</f>
        <v>福建</v>
      </c>
      <c r="B4020" s="15">
        <v>823723</v>
      </c>
      <c r="C4020" s="16" t="s">
        <v>638</v>
      </c>
      <c r="D4020" s="17" t="s">
        <v>4078</v>
      </c>
      <c r="E4020" s="17" t="s">
        <v>4165</v>
      </c>
      <c r="F4020" s="16" t="s">
        <v>4079</v>
      </c>
      <c r="G4020" s="16" t="s">
        <v>4080</v>
      </c>
      <c r="H4020" s="16" t="s">
        <v>4081</v>
      </c>
      <c r="I4020" s="16" t="s">
        <v>4160</v>
      </c>
      <c r="J4020" s="40">
        <v>0.13</v>
      </c>
      <c r="K4020" s="16">
        <v>1415.96</v>
      </c>
      <c r="M4020" s="15" t="s">
        <v>94</v>
      </c>
      <c r="N4020" s="19">
        <v>45715.7244444444</v>
      </c>
      <c r="P4020" s="20" t="s">
        <v>4256</v>
      </c>
      <c r="Q4020" s="20" t="s">
        <v>4268</v>
      </c>
      <c r="R4020" s="20" t="s">
        <v>4268</v>
      </c>
    </row>
    <row r="4021" spans="1:18" x14ac:dyDescent="0.3">
      <c r="A4021" s="15" t="str">
        <f>VLOOKUP(C4021,销售员!A:D,3,0)</f>
        <v>鄂赣</v>
      </c>
      <c r="B4021" s="15">
        <v>823641</v>
      </c>
      <c r="C4021" s="16" t="s">
        <v>121</v>
      </c>
      <c r="D4021" s="17" t="s">
        <v>2762</v>
      </c>
      <c r="E4021" s="17" t="s">
        <v>4165</v>
      </c>
      <c r="F4021" s="16" t="s">
        <v>2763</v>
      </c>
      <c r="G4021" s="16" t="s">
        <v>2764</v>
      </c>
      <c r="H4021" s="16" t="s">
        <v>2765</v>
      </c>
      <c r="I4021" s="16" t="s">
        <v>4158</v>
      </c>
      <c r="J4021" s="40">
        <v>0.13</v>
      </c>
      <c r="K4021" s="16">
        <v>6149133.3700000001</v>
      </c>
      <c r="L4021" s="18">
        <v>6855180.6200000001</v>
      </c>
      <c r="M4021" s="15" t="s">
        <v>1262</v>
      </c>
      <c r="N4021" s="19">
        <v>45715.750914351898</v>
      </c>
      <c r="P4021" s="20" t="s">
        <v>4256</v>
      </c>
      <c r="Q4021" s="20" t="s">
        <v>4246</v>
      </c>
      <c r="R4021" s="20" t="s">
        <v>4295</v>
      </c>
    </row>
    <row r="4022" spans="1:18" x14ac:dyDescent="0.3">
      <c r="A4022" s="15" t="str">
        <f>VLOOKUP(C4022,销售员!A:D,3,0)</f>
        <v>鄂赣</v>
      </c>
      <c r="B4022" s="15">
        <v>823641</v>
      </c>
      <c r="C4022" s="16" t="s">
        <v>121</v>
      </c>
      <c r="D4022" s="17" t="s">
        <v>2762</v>
      </c>
      <c r="E4022" s="17" t="s">
        <v>4165</v>
      </c>
      <c r="F4022" s="16" t="s">
        <v>2763</v>
      </c>
      <c r="G4022" s="16" t="s">
        <v>2764</v>
      </c>
      <c r="H4022" s="16" t="s">
        <v>2765</v>
      </c>
      <c r="I4022" s="16" t="s">
        <v>4159</v>
      </c>
      <c r="J4022" s="40">
        <v>0.13</v>
      </c>
      <c r="K4022" s="16">
        <v>230488.18</v>
      </c>
      <c r="M4022" s="15" t="s">
        <v>1262</v>
      </c>
      <c r="N4022" s="19">
        <v>45715.750914351898</v>
      </c>
      <c r="P4022" s="20" t="s">
        <v>4256</v>
      </c>
      <c r="Q4022" s="20" t="s">
        <v>4246</v>
      </c>
      <c r="R4022" s="20" t="s">
        <v>4295</v>
      </c>
    </row>
    <row r="4023" spans="1:18" x14ac:dyDescent="0.3">
      <c r="A4023" s="15" t="str">
        <f>VLOOKUP(C4023,销售员!A:D,3,0)</f>
        <v>鄂赣</v>
      </c>
      <c r="B4023" s="15">
        <v>823641</v>
      </c>
      <c r="C4023" s="16" t="s">
        <v>121</v>
      </c>
      <c r="D4023" s="17" t="s">
        <v>2762</v>
      </c>
      <c r="E4023" s="17" t="s">
        <v>4165</v>
      </c>
      <c r="F4023" s="16" t="s">
        <v>2763</v>
      </c>
      <c r="G4023" s="16" t="s">
        <v>2764</v>
      </c>
      <c r="H4023" s="16" t="s">
        <v>2765</v>
      </c>
      <c r="I4023" s="16" t="s">
        <v>4161</v>
      </c>
      <c r="J4023" s="40">
        <v>0.13</v>
      </c>
      <c r="K4023" s="16">
        <v>70361.72</v>
      </c>
      <c r="M4023" s="15" t="s">
        <v>1262</v>
      </c>
      <c r="N4023" s="19">
        <v>45715.750914351898</v>
      </c>
      <c r="P4023" s="20" t="s">
        <v>4256</v>
      </c>
      <c r="Q4023" s="20" t="s">
        <v>4246</v>
      </c>
      <c r="R4023" s="20" t="s">
        <v>4295</v>
      </c>
    </row>
    <row r="4024" spans="1:18" x14ac:dyDescent="0.3">
      <c r="A4024" s="15" t="str">
        <f>VLOOKUP(C4024,销售员!A:D,3,0)</f>
        <v>鄂赣</v>
      </c>
      <c r="B4024" s="15">
        <v>823641</v>
      </c>
      <c r="C4024" s="16" t="s">
        <v>121</v>
      </c>
      <c r="D4024" s="17" t="s">
        <v>2762</v>
      </c>
      <c r="E4024" s="17" t="s">
        <v>4165</v>
      </c>
      <c r="F4024" s="16" t="s">
        <v>2763</v>
      </c>
      <c r="G4024" s="16" t="s">
        <v>2764</v>
      </c>
      <c r="H4024" s="16" t="s">
        <v>2765</v>
      </c>
      <c r="I4024" s="16" t="s">
        <v>4160</v>
      </c>
      <c r="J4024" s="40">
        <v>0.13</v>
      </c>
      <c r="K4024" s="16">
        <v>97158.54</v>
      </c>
      <c r="M4024" s="15" t="s">
        <v>1262</v>
      </c>
      <c r="N4024" s="19">
        <v>45715.750914351898</v>
      </c>
      <c r="P4024" s="20" t="s">
        <v>4256</v>
      </c>
      <c r="Q4024" s="20" t="s">
        <v>4246</v>
      </c>
      <c r="R4024" s="20" t="s">
        <v>4295</v>
      </c>
    </row>
    <row r="4025" spans="1:18" x14ac:dyDescent="0.3">
      <c r="A4025" s="15" t="str">
        <f>VLOOKUP(C4025,销售员!A:D,3,0)</f>
        <v>云贵川渝</v>
      </c>
      <c r="B4025" s="15">
        <v>823692</v>
      </c>
      <c r="C4025" s="16" t="s">
        <v>1498</v>
      </c>
      <c r="D4025" s="17" t="s">
        <v>4085</v>
      </c>
      <c r="E4025" s="17" t="s">
        <v>4171</v>
      </c>
      <c r="F4025" s="16" t="s">
        <v>4086</v>
      </c>
      <c r="G4025" s="16" t="s">
        <v>4087</v>
      </c>
      <c r="H4025" s="16" t="s">
        <v>4088</v>
      </c>
      <c r="I4025" s="16" t="s">
        <v>4158</v>
      </c>
      <c r="J4025" s="40">
        <v>0.13</v>
      </c>
      <c r="K4025" s="16">
        <v>147461.71</v>
      </c>
      <c r="L4025" s="18">
        <v>162337.79999999999</v>
      </c>
      <c r="M4025" s="15" t="s">
        <v>54</v>
      </c>
      <c r="N4025" s="19">
        <v>45715.752627314803</v>
      </c>
      <c r="P4025" s="20" t="s">
        <v>4256</v>
      </c>
      <c r="Q4025" s="20" t="s">
        <v>4257</v>
      </c>
      <c r="R4025" s="20" t="s">
        <v>4321</v>
      </c>
    </row>
    <row r="4026" spans="1:18" x14ac:dyDescent="0.3">
      <c r="A4026" s="15" t="str">
        <f>VLOOKUP(C4026,销售员!A:D,3,0)</f>
        <v>云贵川渝</v>
      </c>
      <c r="B4026" s="15">
        <v>823692</v>
      </c>
      <c r="C4026" s="16" t="s">
        <v>1498</v>
      </c>
      <c r="D4026" s="17" t="s">
        <v>4085</v>
      </c>
      <c r="E4026" s="17" t="s">
        <v>4171</v>
      </c>
      <c r="F4026" s="16" t="s">
        <v>4086</v>
      </c>
      <c r="G4026" s="16" t="s">
        <v>4087</v>
      </c>
      <c r="H4026" s="16" t="s">
        <v>4088</v>
      </c>
      <c r="I4026" s="16" t="s">
        <v>4159</v>
      </c>
      <c r="J4026" s="40">
        <v>0.13</v>
      </c>
      <c r="K4026" s="16">
        <v>7643.98</v>
      </c>
      <c r="M4026" s="15" t="s">
        <v>54</v>
      </c>
      <c r="N4026" s="19">
        <v>45715.752627314803</v>
      </c>
      <c r="P4026" s="20" t="s">
        <v>4256</v>
      </c>
      <c r="Q4026" s="20" t="s">
        <v>4257</v>
      </c>
      <c r="R4026" s="20" t="s">
        <v>4321</v>
      </c>
    </row>
    <row r="4027" spans="1:18" x14ac:dyDescent="0.3">
      <c r="A4027" s="15" t="str">
        <f>VLOOKUP(C4027,销售员!A:D,3,0)</f>
        <v>云贵川渝</v>
      </c>
      <c r="B4027" s="15">
        <v>823692</v>
      </c>
      <c r="C4027" s="16" t="s">
        <v>1498</v>
      </c>
      <c r="D4027" s="17" t="s">
        <v>4085</v>
      </c>
      <c r="E4027" s="17" t="s">
        <v>4171</v>
      </c>
      <c r="F4027" s="16" t="s">
        <v>4086</v>
      </c>
      <c r="G4027" s="16" t="s">
        <v>4087</v>
      </c>
      <c r="H4027" s="16" t="s">
        <v>4088</v>
      </c>
      <c r="I4027" s="16" t="s">
        <v>4161</v>
      </c>
      <c r="J4027" s="40">
        <v>0.13</v>
      </c>
      <c r="K4027" s="16">
        <v>0</v>
      </c>
      <c r="M4027" s="15" t="s">
        <v>54</v>
      </c>
      <c r="N4027" s="19">
        <v>45715.752627314803</v>
      </c>
      <c r="P4027" s="20" t="s">
        <v>4256</v>
      </c>
      <c r="Q4027" s="20" t="s">
        <v>4257</v>
      </c>
      <c r="R4027" s="20" t="s">
        <v>4321</v>
      </c>
    </row>
    <row r="4028" spans="1:18" x14ac:dyDescent="0.3">
      <c r="A4028" s="15" t="str">
        <f>VLOOKUP(C4028,销售员!A:D,3,0)</f>
        <v>云贵川渝</v>
      </c>
      <c r="B4028" s="15">
        <v>823692</v>
      </c>
      <c r="C4028" s="16" t="s">
        <v>1498</v>
      </c>
      <c r="D4028" s="17" t="s">
        <v>4085</v>
      </c>
      <c r="E4028" s="17" t="s">
        <v>4171</v>
      </c>
      <c r="F4028" s="16" t="s">
        <v>4086</v>
      </c>
      <c r="G4028" s="16" t="s">
        <v>4087</v>
      </c>
      <c r="H4028" s="16" t="s">
        <v>4088</v>
      </c>
      <c r="I4028" s="16" t="s">
        <v>4160</v>
      </c>
      <c r="J4028" s="40">
        <v>0.13</v>
      </c>
      <c r="K4028" s="16">
        <v>2361.9899999999998</v>
      </c>
      <c r="M4028" s="15" t="s">
        <v>54</v>
      </c>
      <c r="N4028" s="19">
        <v>45715.752627314803</v>
      </c>
      <c r="P4028" s="20" t="s">
        <v>4256</v>
      </c>
      <c r="Q4028" s="20" t="s">
        <v>4257</v>
      </c>
      <c r="R4028" s="20" t="s">
        <v>4321</v>
      </c>
    </row>
    <row r="4029" spans="1:18" x14ac:dyDescent="0.3">
      <c r="A4029" s="15" t="str">
        <f>VLOOKUP(C4029,销售员!A:D,3,0)</f>
        <v>鄂赣</v>
      </c>
      <c r="B4029" s="15">
        <v>823162</v>
      </c>
      <c r="C4029" s="16" t="s">
        <v>454</v>
      </c>
      <c r="D4029" s="17" t="s">
        <v>4091</v>
      </c>
      <c r="E4029" s="17" t="s">
        <v>4165</v>
      </c>
      <c r="F4029" s="16" t="s">
        <v>3750</v>
      </c>
      <c r="G4029" s="16" t="s">
        <v>4092</v>
      </c>
      <c r="H4029" s="16" t="s">
        <v>4093</v>
      </c>
      <c r="I4029" s="16" t="s">
        <v>4158</v>
      </c>
      <c r="J4029" s="40">
        <v>0.13</v>
      </c>
      <c r="K4029" s="16">
        <v>1537097.12</v>
      </c>
      <c r="L4029" s="18">
        <v>1826973.32</v>
      </c>
      <c r="M4029" s="15" t="s">
        <v>1262</v>
      </c>
      <c r="N4029" s="19">
        <v>45715.753078703703</v>
      </c>
      <c r="P4029" s="20" t="s">
        <v>4256</v>
      </c>
      <c r="Q4029" s="20" t="s">
        <v>4246</v>
      </c>
      <c r="R4029" s="20" t="s">
        <v>4295</v>
      </c>
    </row>
    <row r="4030" spans="1:18" x14ac:dyDescent="0.3">
      <c r="A4030" s="15" t="str">
        <f>VLOOKUP(C4030,销售员!A:D,3,0)</f>
        <v>鄂赣</v>
      </c>
      <c r="B4030" s="15">
        <v>823162</v>
      </c>
      <c r="C4030" s="16" t="s">
        <v>454</v>
      </c>
      <c r="D4030" s="17" t="s">
        <v>4091</v>
      </c>
      <c r="E4030" s="17" t="s">
        <v>4165</v>
      </c>
      <c r="F4030" s="16" t="s">
        <v>3750</v>
      </c>
      <c r="G4030" s="16" t="s">
        <v>4092</v>
      </c>
      <c r="H4030" s="16" t="s">
        <v>4093</v>
      </c>
      <c r="I4030" s="16" t="s">
        <v>4159</v>
      </c>
      <c r="J4030" s="40">
        <v>0.13</v>
      </c>
      <c r="K4030" s="16">
        <v>161549.22</v>
      </c>
      <c r="M4030" s="15" t="s">
        <v>1262</v>
      </c>
      <c r="N4030" s="19">
        <v>45715.753078703703</v>
      </c>
      <c r="P4030" s="20" t="s">
        <v>4256</v>
      </c>
      <c r="Q4030" s="20" t="s">
        <v>4246</v>
      </c>
      <c r="R4030" s="20" t="s">
        <v>4295</v>
      </c>
    </row>
    <row r="4031" spans="1:18" x14ac:dyDescent="0.3">
      <c r="A4031" s="15" t="str">
        <f>VLOOKUP(C4031,销售员!A:D,3,0)</f>
        <v>鄂赣</v>
      </c>
      <c r="B4031" s="15">
        <v>823162</v>
      </c>
      <c r="C4031" s="16" t="s">
        <v>454</v>
      </c>
      <c r="D4031" s="17" t="s">
        <v>4091</v>
      </c>
      <c r="E4031" s="17" t="s">
        <v>4165</v>
      </c>
      <c r="F4031" s="16" t="s">
        <v>3750</v>
      </c>
      <c r="G4031" s="16" t="s">
        <v>4092</v>
      </c>
      <c r="H4031" s="16" t="s">
        <v>4093</v>
      </c>
      <c r="I4031" s="16" t="s">
        <v>4161</v>
      </c>
      <c r="J4031" s="40">
        <v>0.13</v>
      </c>
      <c r="K4031" s="16">
        <v>20244.560000000001</v>
      </c>
      <c r="M4031" s="15" t="s">
        <v>1262</v>
      </c>
      <c r="N4031" s="19">
        <v>45715.753078703703</v>
      </c>
      <c r="P4031" s="20" t="s">
        <v>4256</v>
      </c>
      <c r="Q4031" s="20" t="s">
        <v>4246</v>
      </c>
      <c r="R4031" s="20" t="s">
        <v>4295</v>
      </c>
    </row>
    <row r="4032" spans="1:18" x14ac:dyDescent="0.3">
      <c r="A4032" s="15" t="str">
        <f>VLOOKUP(C4032,销售员!A:D,3,0)</f>
        <v>鄂赣</v>
      </c>
      <c r="B4032" s="15">
        <v>823162</v>
      </c>
      <c r="C4032" s="16" t="s">
        <v>454</v>
      </c>
      <c r="D4032" s="17" t="s">
        <v>4091</v>
      </c>
      <c r="E4032" s="17" t="s">
        <v>4165</v>
      </c>
      <c r="F4032" s="16" t="s">
        <v>3750</v>
      </c>
      <c r="G4032" s="16" t="s">
        <v>4092</v>
      </c>
      <c r="H4032" s="16" t="s">
        <v>4093</v>
      </c>
      <c r="I4032" s="16" t="s">
        <v>4160</v>
      </c>
      <c r="J4032" s="40">
        <v>0.13</v>
      </c>
      <c r="K4032" s="16">
        <v>25868.639999999999</v>
      </c>
      <c r="M4032" s="15" t="s">
        <v>1262</v>
      </c>
      <c r="N4032" s="19">
        <v>45715.753078703703</v>
      </c>
      <c r="P4032" s="20" t="s">
        <v>4256</v>
      </c>
      <c r="Q4032" s="20" t="s">
        <v>4246</v>
      </c>
      <c r="R4032" s="20" t="s">
        <v>4295</v>
      </c>
    </row>
    <row r="4033" spans="1:18" x14ac:dyDescent="0.3">
      <c r="A4033" s="15" t="str">
        <f>VLOOKUP(C4033,销售员!A:D,3,0)</f>
        <v>陕豫鲁</v>
      </c>
      <c r="B4033" s="15">
        <v>823731</v>
      </c>
      <c r="C4033" s="16" t="s">
        <v>400</v>
      </c>
      <c r="D4033" s="17" t="s">
        <v>4096</v>
      </c>
      <c r="E4033" s="17" t="s">
        <v>4165</v>
      </c>
      <c r="F4033" s="16" t="s">
        <v>666</v>
      </c>
      <c r="G4033" s="16" t="s">
        <v>4097</v>
      </c>
      <c r="H4033" s="16" t="s">
        <v>2712</v>
      </c>
      <c r="I4033" s="16" t="s">
        <v>4166</v>
      </c>
      <c r="J4033" s="40">
        <v>0.13</v>
      </c>
      <c r="K4033" s="16">
        <v>84078.96</v>
      </c>
      <c r="L4033" s="18">
        <v>90556.74</v>
      </c>
      <c r="M4033" s="15" t="s">
        <v>105</v>
      </c>
      <c r="N4033" s="19">
        <v>45716.408668981501</v>
      </c>
      <c r="P4033" s="20" t="s">
        <v>4261</v>
      </c>
      <c r="Q4033" s="20" t="s">
        <v>4269</v>
      </c>
      <c r="R4033" s="20" t="s">
        <v>4270</v>
      </c>
    </row>
    <row r="4034" spans="1:18" x14ac:dyDescent="0.3">
      <c r="A4034" s="15" t="str">
        <f>VLOOKUP(C4034,销售员!A:D,3,0)</f>
        <v>陕豫鲁</v>
      </c>
      <c r="B4034" s="15">
        <v>823731</v>
      </c>
      <c r="C4034" s="16" t="s">
        <v>400</v>
      </c>
      <c r="D4034" s="17" t="s">
        <v>4096</v>
      </c>
      <c r="E4034" s="17" t="s">
        <v>4165</v>
      </c>
      <c r="F4034" s="16" t="s">
        <v>666</v>
      </c>
      <c r="G4034" s="16" t="s">
        <v>4097</v>
      </c>
      <c r="H4034" s="16" t="s">
        <v>2712</v>
      </c>
      <c r="I4034" s="16" t="s">
        <v>4167</v>
      </c>
      <c r="J4034" s="40">
        <v>0.13</v>
      </c>
      <c r="K4034" s="16">
        <v>0</v>
      </c>
      <c r="M4034" s="15" t="s">
        <v>105</v>
      </c>
      <c r="N4034" s="19">
        <v>45716.408668981501</v>
      </c>
      <c r="P4034" s="20" t="s">
        <v>4261</v>
      </c>
      <c r="Q4034" s="20" t="s">
        <v>4269</v>
      </c>
      <c r="R4034" s="20" t="s">
        <v>4270</v>
      </c>
    </row>
    <row r="4035" spans="1:18" x14ac:dyDescent="0.3">
      <c r="A4035" s="15" t="str">
        <f>VLOOKUP(C4035,销售员!A:D,3,0)</f>
        <v>陕豫鲁</v>
      </c>
      <c r="B4035" s="15">
        <v>823731</v>
      </c>
      <c r="C4035" s="16" t="s">
        <v>400</v>
      </c>
      <c r="D4035" s="17" t="s">
        <v>4096</v>
      </c>
      <c r="E4035" s="17" t="s">
        <v>4165</v>
      </c>
      <c r="F4035" s="16" t="s">
        <v>666</v>
      </c>
      <c r="G4035" s="16" t="s">
        <v>4097</v>
      </c>
      <c r="H4035" s="16" t="s">
        <v>2712</v>
      </c>
      <c r="I4035" s="16" t="s">
        <v>4161</v>
      </c>
      <c r="J4035" s="40">
        <v>0.13</v>
      </c>
      <c r="K4035" s="16">
        <v>1093.02648</v>
      </c>
      <c r="M4035" s="15" t="s">
        <v>105</v>
      </c>
      <c r="N4035" s="19">
        <v>45716.408668981501</v>
      </c>
      <c r="P4035" s="20" t="s">
        <v>4261</v>
      </c>
      <c r="Q4035" s="20" t="s">
        <v>4269</v>
      </c>
      <c r="R4035" s="20" t="s">
        <v>4270</v>
      </c>
    </row>
    <row r="4036" spans="1:18" x14ac:dyDescent="0.3">
      <c r="A4036" s="15" t="str">
        <f>VLOOKUP(C4036,销售员!A:D,3,0)</f>
        <v>陕豫鲁</v>
      </c>
      <c r="B4036" s="15">
        <v>823731</v>
      </c>
      <c r="C4036" s="16" t="s">
        <v>400</v>
      </c>
      <c r="D4036" s="17" t="s">
        <v>4096</v>
      </c>
      <c r="E4036" s="17" t="s">
        <v>4165</v>
      </c>
      <c r="F4036" s="16" t="s">
        <v>666</v>
      </c>
      <c r="G4036" s="16" t="s">
        <v>4097</v>
      </c>
      <c r="H4036" s="16" t="s">
        <v>2712</v>
      </c>
      <c r="I4036" s="16" t="s">
        <v>4160</v>
      </c>
      <c r="J4036" s="40">
        <v>0.13</v>
      </c>
      <c r="K4036" s="16">
        <v>1261.1844000000001</v>
      </c>
      <c r="M4036" s="15" t="s">
        <v>105</v>
      </c>
      <c r="N4036" s="19">
        <v>45716.408668981501</v>
      </c>
      <c r="P4036" s="20" t="s">
        <v>4261</v>
      </c>
      <c r="Q4036" s="20" t="s">
        <v>4269</v>
      </c>
      <c r="R4036" s="20" t="s">
        <v>4270</v>
      </c>
    </row>
    <row r="4037" spans="1:18" x14ac:dyDescent="0.3">
      <c r="A4037" s="15" t="str">
        <f>VLOOKUP(C4037,销售员!A:D,3,0)</f>
        <v>鄂赣</v>
      </c>
      <c r="B4037" s="15">
        <v>823610</v>
      </c>
      <c r="C4037" s="16" t="s">
        <v>670</v>
      </c>
      <c r="D4037" s="17" t="s">
        <v>4099</v>
      </c>
      <c r="E4037" s="17" t="s">
        <v>4165</v>
      </c>
      <c r="F4037" s="16" t="s">
        <v>4100</v>
      </c>
      <c r="G4037" s="16" t="s">
        <v>4101</v>
      </c>
      <c r="H4037" s="16" t="s">
        <v>4102</v>
      </c>
      <c r="I4037" s="16" t="s">
        <v>4158</v>
      </c>
      <c r="J4037" s="40">
        <v>0.13</v>
      </c>
      <c r="K4037" s="16">
        <v>223088.6</v>
      </c>
      <c r="L4037" s="18">
        <v>349999.72</v>
      </c>
      <c r="M4037" s="15" t="s">
        <v>1262</v>
      </c>
      <c r="N4037" s="19">
        <v>45716.418009259301</v>
      </c>
      <c r="P4037" s="20" t="s">
        <v>4256</v>
      </c>
      <c r="Q4037" s="20" t="s">
        <v>4246</v>
      </c>
      <c r="R4037" s="20" t="s">
        <v>4265</v>
      </c>
    </row>
    <row r="4038" spans="1:18" x14ac:dyDescent="0.3">
      <c r="A4038" s="15" t="str">
        <f>VLOOKUP(C4038,销售员!A:D,3,0)</f>
        <v>鄂赣</v>
      </c>
      <c r="B4038" s="15">
        <v>823610</v>
      </c>
      <c r="C4038" s="16" t="s">
        <v>670</v>
      </c>
      <c r="D4038" s="17" t="s">
        <v>4099</v>
      </c>
      <c r="E4038" s="17" t="s">
        <v>4165</v>
      </c>
      <c r="F4038" s="16" t="s">
        <v>4100</v>
      </c>
      <c r="G4038" s="16" t="s">
        <v>4101</v>
      </c>
      <c r="H4038" s="16" t="s">
        <v>4102</v>
      </c>
      <c r="I4038" s="16" t="s">
        <v>4159</v>
      </c>
      <c r="J4038" s="40">
        <v>0.13</v>
      </c>
      <c r="K4038" s="16">
        <v>108472.47</v>
      </c>
      <c r="M4038" s="15" t="s">
        <v>1262</v>
      </c>
      <c r="N4038" s="19">
        <v>45716.418009259301</v>
      </c>
      <c r="P4038" s="20" t="s">
        <v>4256</v>
      </c>
      <c r="Q4038" s="20" t="s">
        <v>4246</v>
      </c>
      <c r="R4038" s="20" t="s">
        <v>4265</v>
      </c>
    </row>
    <row r="4039" spans="1:18" x14ac:dyDescent="0.3">
      <c r="A4039" s="15" t="str">
        <f>VLOOKUP(C4039,销售员!A:D,3,0)</f>
        <v>鄂赣</v>
      </c>
      <c r="B4039" s="15">
        <v>823610</v>
      </c>
      <c r="C4039" s="16" t="s">
        <v>670</v>
      </c>
      <c r="D4039" s="17" t="s">
        <v>4099</v>
      </c>
      <c r="E4039" s="17" t="s">
        <v>4165</v>
      </c>
      <c r="F4039" s="16" t="s">
        <v>4100</v>
      </c>
      <c r="G4039" s="16" t="s">
        <v>4101</v>
      </c>
      <c r="H4039" s="16" t="s">
        <v>4102</v>
      </c>
      <c r="I4039" s="16" t="s">
        <v>4161</v>
      </c>
      <c r="J4039" s="40">
        <v>0.13</v>
      </c>
      <c r="K4039" s="16">
        <v>2473.1999999999998</v>
      </c>
      <c r="M4039" s="15" t="s">
        <v>1262</v>
      </c>
      <c r="N4039" s="19">
        <v>45716.418009259301</v>
      </c>
      <c r="P4039" s="20" t="s">
        <v>4256</v>
      </c>
      <c r="Q4039" s="20" t="s">
        <v>4246</v>
      </c>
      <c r="R4039" s="20" t="s">
        <v>4265</v>
      </c>
    </row>
    <row r="4040" spans="1:18" x14ac:dyDescent="0.3">
      <c r="A4040" s="15" t="str">
        <f>VLOOKUP(C4040,销售员!A:D,3,0)</f>
        <v>鄂赣</v>
      </c>
      <c r="B4040" s="15">
        <v>823610</v>
      </c>
      <c r="C4040" s="16" t="s">
        <v>670</v>
      </c>
      <c r="D4040" s="17" t="s">
        <v>4099</v>
      </c>
      <c r="E4040" s="17" t="s">
        <v>4165</v>
      </c>
      <c r="F4040" s="16" t="s">
        <v>4100</v>
      </c>
      <c r="G4040" s="16" t="s">
        <v>4101</v>
      </c>
      <c r="H4040" s="16" t="s">
        <v>4102</v>
      </c>
      <c r="I4040" s="16" t="s">
        <v>4160</v>
      </c>
      <c r="J4040" s="40">
        <v>0.13</v>
      </c>
      <c r="K4040" s="16">
        <v>5049.08</v>
      </c>
      <c r="M4040" s="15" t="s">
        <v>1262</v>
      </c>
      <c r="N4040" s="19">
        <v>45716.418009259301</v>
      </c>
      <c r="P4040" s="20" t="s">
        <v>4256</v>
      </c>
      <c r="Q4040" s="20" t="s">
        <v>4246</v>
      </c>
      <c r="R4040" s="20" t="s">
        <v>4265</v>
      </c>
    </row>
    <row r="4041" spans="1:18" x14ac:dyDescent="0.3">
      <c r="A4041" s="15" t="str">
        <f>VLOOKUP(C4041,销售员!A:D,3,0)</f>
        <v>鄂赣</v>
      </c>
      <c r="B4041" s="15">
        <v>823774</v>
      </c>
      <c r="C4041" s="16" t="s">
        <v>670</v>
      </c>
      <c r="D4041" s="17" t="s">
        <v>4107</v>
      </c>
      <c r="E4041" s="17" t="s">
        <v>4165</v>
      </c>
      <c r="F4041" s="16" t="s">
        <v>1390</v>
      </c>
      <c r="G4041" s="16" t="s">
        <v>4108</v>
      </c>
      <c r="H4041" s="16" t="s">
        <v>4109</v>
      </c>
      <c r="I4041" s="16" t="s">
        <v>4158</v>
      </c>
      <c r="J4041" s="40">
        <v>0.13</v>
      </c>
      <c r="K4041" s="16">
        <v>6629.25</v>
      </c>
      <c r="L4041" s="18">
        <v>7166.41</v>
      </c>
      <c r="M4041" s="15" t="s">
        <v>1262</v>
      </c>
      <c r="N4041" s="19">
        <v>45716.420416666697</v>
      </c>
      <c r="P4041" s="20" t="s">
        <v>4256</v>
      </c>
      <c r="Q4041" s="20" t="s">
        <v>4246</v>
      </c>
      <c r="R4041" s="20" t="s">
        <v>4265</v>
      </c>
    </row>
    <row r="4042" spans="1:18" x14ac:dyDescent="0.3">
      <c r="A4042" s="15" t="str">
        <f>VLOOKUP(C4042,销售员!A:D,3,0)</f>
        <v>鄂赣</v>
      </c>
      <c r="B4042" s="15">
        <v>823774</v>
      </c>
      <c r="C4042" s="16" t="s">
        <v>670</v>
      </c>
      <c r="D4042" s="17" t="s">
        <v>4107</v>
      </c>
      <c r="E4042" s="17" t="s">
        <v>4165</v>
      </c>
      <c r="F4042" s="16" t="s">
        <v>1390</v>
      </c>
      <c r="G4042" s="16" t="s">
        <v>4108</v>
      </c>
      <c r="H4042" s="16" t="s">
        <v>4109</v>
      </c>
      <c r="I4042" s="16" t="s">
        <v>4159</v>
      </c>
      <c r="J4042" s="40">
        <v>0.13</v>
      </c>
      <c r="K4042" s="16">
        <v>99.63</v>
      </c>
      <c r="M4042" s="15" t="s">
        <v>1262</v>
      </c>
      <c r="N4042" s="19">
        <v>45716.420416666697</v>
      </c>
      <c r="P4042" s="20" t="s">
        <v>4256</v>
      </c>
      <c r="Q4042" s="20" t="s">
        <v>4246</v>
      </c>
      <c r="R4042" s="20" t="s">
        <v>4265</v>
      </c>
    </row>
    <row r="4043" spans="1:18" x14ac:dyDescent="0.3">
      <c r="A4043" s="15" t="str">
        <f>VLOOKUP(C4043,销售员!A:D,3,0)</f>
        <v>鄂赣</v>
      </c>
      <c r="B4043" s="15">
        <v>823774</v>
      </c>
      <c r="C4043" s="16" t="s">
        <v>670</v>
      </c>
      <c r="D4043" s="17" t="s">
        <v>4107</v>
      </c>
      <c r="E4043" s="17" t="s">
        <v>4165</v>
      </c>
      <c r="F4043" s="16" t="s">
        <v>1390</v>
      </c>
      <c r="G4043" s="16" t="s">
        <v>4108</v>
      </c>
      <c r="H4043" s="16" t="s">
        <v>4109</v>
      </c>
      <c r="I4043" s="16" t="s">
        <v>4161</v>
      </c>
      <c r="J4043" s="40">
        <v>0.13</v>
      </c>
      <c r="K4043" s="16">
        <v>12.57</v>
      </c>
      <c r="M4043" s="15" t="s">
        <v>1262</v>
      </c>
      <c r="N4043" s="19">
        <v>45716.420416666697</v>
      </c>
      <c r="P4043" s="20" t="s">
        <v>4256</v>
      </c>
      <c r="Q4043" s="20" t="s">
        <v>4246</v>
      </c>
      <c r="R4043" s="20" t="s">
        <v>4265</v>
      </c>
    </row>
    <row r="4044" spans="1:18" x14ac:dyDescent="0.3">
      <c r="A4044" s="15" t="str">
        <f>VLOOKUP(C4044,销售员!A:D,3,0)</f>
        <v>鄂赣</v>
      </c>
      <c r="B4044" s="15">
        <v>823774</v>
      </c>
      <c r="C4044" s="16" t="s">
        <v>670</v>
      </c>
      <c r="D4044" s="17" t="s">
        <v>4107</v>
      </c>
      <c r="E4044" s="17" t="s">
        <v>4165</v>
      </c>
      <c r="F4044" s="16" t="s">
        <v>1390</v>
      </c>
      <c r="G4044" s="16" t="s">
        <v>4108</v>
      </c>
      <c r="H4044" s="16" t="s">
        <v>4109</v>
      </c>
      <c r="I4044" s="16" t="s">
        <v>4160</v>
      </c>
      <c r="J4044" s="40">
        <v>0.13</v>
      </c>
      <c r="K4044" s="16">
        <v>102.48</v>
      </c>
      <c r="M4044" s="15" t="s">
        <v>1262</v>
      </c>
      <c r="N4044" s="19">
        <v>45716.420416666697</v>
      </c>
      <c r="P4044" s="20" t="s">
        <v>4256</v>
      </c>
      <c r="Q4044" s="20" t="s">
        <v>4246</v>
      </c>
      <c r="R4044" s="20" t="s">
        <v>4265</v>
      </c>
    </row>
    <row r="4045" spans="1:18" x14ac:dyDescent="0.3">
      <c r="A4045" s="15" t="str">
        <f>VLOOKUP(C4045,销售员!A:D,3,0)</f>
        <v>广深</v>
      </c>
      <c r="B4045" s="15">
        <v>823225</v>
      </c>
      <c r="C4045" s="16" t="s">
        <v>97</v>
      </c>
      <c r="D4045" s="17" t="s">
        <v>4111</v>
      </c>
      <c r="E4045" s="17" t="s">
        <v>4165</v>
      </c>
      <c r="F4045" s="16" t="s">
        <v>2723</v>
      </c>
      <c r="G4045" s="16" t="s">
        <v>4112</v>
      </c>
      <c r="H4045" s="16" t="s">
        <v>4113</v>
      </c>
      <c r="I4045" s="16" t="s">
        <v>4158</v>
      </c>
      <c r="J4045" s="40">
        <v>0.13</v>
      </c>
      <c r="K4045" s="16">
        <v>15244.73</v>
      </c>
      <c r="L4045" s="18">
        <v>17410.78</v>
      </c>
      <c r="M4045" s="15" t="s">
        <v>94</v>
      </c>
      <c r="N4045" s="19">
        <v>45716.421145833301</v>
      </c>
      <c r="P4045" s="20" t="s">
        <v>4256</v>
      </c>
      <c r="Q4045" s="20" t="s">
        <v>4271</v>
      </c>
      <c r="R4045" s="20" t="s">
        <v>4281</v>
      </c>
    </row>
    <row r="4046" spans="1:18" x14ac:dyDescent="0.3">
      <c r="A4046" s="15" t="str">
        <f>VLOOKUP(C4046,销售员!A:D,3,0)</f>
        <v>广深</v>
      </c>
      <c r="B4046" s="15">
        <v>823225</v>
      </c>
      <c r="C4046" s="16" t="s">
        <v>97</v>
      </c>
      <c r="D4046" s="17" t="s">
        <v>4111</v>
      </c>
      <c r="E4046" s="17" t="s">
        <v>4165</v>
      </c>
      <c r="F4046" s="16" t="s">
        <v>2723</v>
      </c>
      <c r="G4046" s="16" t="s">
        <v>4112</v>
      </c>
      <c r="H4046" s="16" t="s">
        <v>4113</v>
      </c>
      <c r="I4046" s="16" t="s">
        <v>4159</v>
      </c>
      <c r="J4046" s="40">
        <v>0.13</v>
      </c>
      <c r="K4046" s="16">
        <v>964.93</v>
      </c>
      <c r="M4046" s="15" t="s">
        <v>94</v>
      </c>
      <c r="N4046" s="19">
        <v>45716.421145833301</v>
      </c>
      <c r="P4046" s="20" t="s">
        <v>4256</v>
      </c>
      <c r="Q4046" s="20" t="s">
        <v>4271</v>
      </c>
      <c r="R4046" s="20" t="s">
        <v>4281</v>
      </c>
    </row>
    <row r="4047" spans="1:18" x14ac:dyDescent="0.3">
      <c r="A4047" s="15" t="str">
        <f>VLOOKUP(C4047,销售员!A:D,3,0)</f>
        <v>广深</v>
      </c>
      <c r="B4047" s="15">
        <v>823225</v>
      </c>
      <c r="C4047" s="16" t="s">
        <v>97</v>
      </c>
      <c r="D4047" s="17" t="s">
        <v>4111</v>
      </c>
      <c r="E4047" s="17" t="s">
        <v>4165</v>
      </c>
      <c r="F4047" s="16" t="s">
        <v>2723</v>
      </c>
      <c r="G4047" s="16" t="s">
        <v>4112</v>
      </c>
      <c r="H4047" s="16" t="s">
        <v>4113</v>
      </c>
      <c r="I4047" s="16" t="s">
        <v>4161</v>
      </c>
      <c r="J4047" s="40">
        <v>0.13</v>
      </c>
      <c r="K4047" s="16">
        <v>170.81</v>
      </c>
      <c r="M4047" s="15" t="s">
        <v>94</v>
      </c>
      <c r="N4047" s="19">
        <v>45716.421145833301</v>
      </c>
      <c r="P4047" s="20" t="s">
        <v>4256</v>
      </c>
      <c r="Q4047" s="20" t="s">
        <v>4271</v>
      </c>
      <c r="R4047" s="20" t="s">
        <v>4281</v>
      </c>
    </row>
    <row r="4048" spans="1:18" x14ac:dyDescent="0.3">
      <c r="A4048" s="15" t="str">
        <f>VLOOKUP(C4048,销售员!A:D,3,0)</f>
        <v>广深</v>
      </c>
      <c r="B4048" s="15">
        <v>823225</v>
      </c>
      <c r="C4048" s="16" t="s">
        <v>97</v>
      </c>
      <c r="D4048" s="17" t="s">
        <v>4111</v>
      </c>
      <c r="E4048" s="17" t="s">
        <v>4165</v>
      </c>
      <c r="F4048" s="16" t="s">
        <v>2723</v>
      </c>
      <c r="G4048" s="16" t="s">
        <v>4112</v>
      </c>
      <c r="H4048" s="16" t="s">
        <v>4113</v>
      </c>
      <c r="I4048" s="16" t="s">
        <v>4160</v>
      </c>
      <c r="J4048" s="40">
        <v>0.13</v>
      </c>
      <c r="K4048" s="16">
        <v>246.83</v>
      </c>
      <c r="M4048" s="15" t="s">
        <v>94</v>
      </c>
      <c r="N4048" s="19">
        <v>45716.421145833301</v>
      </c>
      <c r="P4048" s="20" t="s">
        <v>4256</v>
      </c>
      <c r="Q4048" s="20" t="s">
        <v>4271</v>
      </c>
      <c r="R4048" s="20" t="s">
        <v>4281</v>
      </c>
    </row>
    <row r="4049" spans="1:18" x14ac:dyDescent="0.3">
      <c r="A4049" s="15" t="str">
        <f>VLOOKUP(C4049,销售员!A:D,3,0)</f>
        <v>陕豫鲁</v>
      </c>
      <c r="B4049" s="15">
        <v>823761</v>
      </c>
      <c r="C4049" s="16" t="s">
        <v>1626</v>
      </c>
      <c r="D4049" s="17" t="s">
        <v>4117</v>
      </c>
      <c r="E4049" s="17" t="s">
        <v>4165</v>
      </c>
      <c r="F4049" s="16" t="s">
        <v>4118</v>
      </c>
      <c r="G4049" s="16" t="s">
        <v>4119</v>
      </c>
      <c r="H4049" s="16" t="s">
        <v>4120</v>
      </c>
      <c r="I4049" s="16" t="s">
        <v>4158</v>
      </c>
      <c r="J4049" s="40">
        <v>0.13</v>
      </c>
      <c r="K4049" s="16">
        <v>148889.79</v>
      </c>
      <c r="L4049" s="18">
        <v>158287.62</v>
      </c>
      <c r="M4049" s="15" t="s">
        <v>105</v>
      </c>
      <c r="N4049" s="19">
        <v>45716.426562499997</v>
      </c>
      <c r="P4049" s="20" t="s">
        <v>4261</v>
      </c>
      <c r="Q4049" s="20" t="s">
        <v>4269</v>
      </c>
      <c r="R4049" s="20" t="s">
        <v>4287</v>
      </c>
    </row>
    <row r="4050" spans="1:18" x14ac:dyDescent="0.3">
      <c r="A4050" s="15" t="str">
        <f>VLOOKUP(C4050,销售员!A:D,3,0)</f>
        <v>陕豫鲁</v>
      </c>
      <c r="B4050" s="15">
        <v>823761</v>
      </c>
      <c r="C4050" s="16" t="s">
        <v>1626</v>
      </c>
      <c r="D4050" s="17" t="s">
        <v>4117</v>
      </c>
      <c r="E4050" s="17" t="s">
        <v>4165</v>
      </c>
      <c r="F4050" s="16" t="s">
        <v>4118</v>
      </c>
      <c r="G4050" s="16" t="s">
        <v>4119</v>
      </c>
      <c r="H4050" s="16" t="s">
        <v>4120</v>
      </c>
      <c r="I4050" s="16" t="s">
        <v>4159</v>
      </c>
      <c r="J4050" s="40">
        <v>0.13</v>
      </c>
      <c r="K4050" s="16">
        <v>0</v>
      </c>
      <c r="M4050" s="15" t="s">
        <v>105</v>
      </c>
      <c r="N4050" s="19">
        <v>45716.426562499997</v>
      </c>
      <c r="P4050" s="20" t="s">
        <v>4261</v>
      </c>
      <c r="Q4050" s="20" t="s">
        <v>4269</v>
      </c>
      <c r="R4050" s="20" t="s">
        <v>4287</v>
      </c>
    </row>
    <row r="4051" spans="1:18" x14ac:dyDescent="0.3">
      <c r="A4051" s="15" t="str">
        <f>VLOOKUP(C4051,销售员!A:D,3,0)</f>
        <v>陕豫鲁</v>
      </c>
      <c r="B4051" s="15">
        <v>823761</v>
      </c>
      <c r="C4051" s="16" t="s">
        <v>1626</v>
      </c>
      <c r="D4051" s="17" t="s">
        <v>4117</v>
      </c>
      <c r="E4051" s="17" t="s">
        <v>4165</v>
      </c>
      <c r="F4051" s="16" t="s">
        <v>4118</v>
      </c>
      <c r="G4051" s="16" t="s">
        <v>4119</v>
      </c>
      <c r="H4051" s="16" t="s">
        <v>4120</v>
      </c>
      <c r="I4051" s="16" t="s">
        <v>4161</v>
      </c>
      <c r="J4051" s="40">
        <v>0.13</v>
      </c>
      <c r="K4051" s="16">
        <v>0</v>
      </c>
      <c r="M4051" s="15" t="s">
        <v>105</v>
      </c>
      <c r="N4051" s="19">
        <v>45716.426562499997</v>
      </c>
      <c r="P4051" s="20" t="s">
        <v>4261</v>
      </c>
      <c r="Q4051" s="20" t="s">
        <v>4269</v>
      </c>
      <c r="R4051" s="20" t="s">
        <v>4287</v>
      </c>
    </row>
    <row r="4052" spans="1:18" x14ac:dyDescent="0.3">
      <c r="A4052" s="15" t="str">
        <f>VLOOKUP(C4052,销售员!A:D,3,0)</f>
        <v>陕豫鲁</v>
      </c>
      <c r="B4052" s="15">
        <v>823761</v>
      </c>
      <c r="C4052" s="16" t="s">
        <v>1626</v>
      </c>
      <c r="D4052" s="17" t="s">
        <v>4117</v>
      </c>
      <c r="E4052" s="17" t="s">
        <v>4165</v>
      </c>
      <c r="F4052" s="16" t="s">
        <v>4118</v>
      </c>
      <c r="G4052" s="16" t="s">
        <v>4119</v>
      </c>
      <c r="H4052" s="16" t="s">
        <v>4120</v>
      </c>
      <c r="I4052" s="16" t="s">
        <v>4160</v>
      </c>
      <c r="J4052" s="40">
        <v>0.13</v>
      </c>
      <c r="K4052" s="16">
        <v>2272.09</v>
      </c>
      <c r="M4052" s="15" t="s">
        <v>105</v>
      </c>
      <c r="N4052" s="19">
        <v>45716.426562499997</v>
      </c>
      <c r="P4052" s="20" t="s">
        <v>4261</v>
      </c>
      <c r="Q4052" s="20" t="s">
        <v>4269</v>
      </c>
      <c r="R4052" s="20" t="s">
        <v>4287</v>
      </c>
    </row>
    <row r="4053" spans="1:18" x14ac:dyDescent="0.3">
      <c r="A4053" s="15" t="str">
        <f>VLOOKUP(C4053,销售员!A:D,3,0)</f>
        <v>新甘青</v>
      </c>
      <c r="B4053" s="15">
        <v>822726</v>
      </c>
      <c r="C4053" s="16" t="s">
        <v>193</v>
      </c>
      <c r="D4053" s="17" t="s">
        <v>4121</v>
      </c>
      <c r="E4053" s="17" t="s">
        <v>4165</v>
      </c>
      <c r="F4053" s="16" t="s">
        <v>3416</v>
      </c>
      <c r="G4053" s="16" t="s">
        <v>4122</v>
      </c>
      <c r="H4053" s="16" t="s">
        <v>4123</v>
      </c>
      <c r="I4053" s="16" t="s">
        <v>4158</v>
      </c>
      <c r="J4053" s="40">
        <v>0.13</v>
      </c>
      <c r="K4053" s="16">
        <v>12092724.27</v>
      </c>
      <c r="L4053" s="18">
        <v>15122863.960000001</v>
      </c>
      <c r="M4053" s="15" t="s">
        <v>105</v>
      </c>
      <c r="N4053" s="19">
        <v>45716.4308564815</v>
      </c>
      <c r="P4053" s="20" t="s">
        <v>4261</v>
      </c>
      <c r="Q4053" s="20" t="s">
        <v>4262</v>
      </c>
      <c r="R4053" s="20" t="s">
        <v>4279</v>
      </c>
    </row>
    <row r="4054" spans="1:18" x14ac:dyDescent="0.3">
      <c r="A4054" s="15" t="str">
        <f>VLOOKUP(C4054,销售员!A:D,3,0)</f>
        <v>新甘青</v>
      </c>
      <c r="B4054" s="15">
        <v>822726</v>
      </c>
      <c r="C4054" s="16" t="s">
        <v>193</v>
      </c>
      <c r="D4054" s="17" t="s">
        <v>4121</v>
      </c>
      <c r="E4054" s="17" t="s">
        <v>4165</v>
      </c>
      <c r="F4054" s="16" t="s">
        <v>3416</v>
      </c>
      <c r="G4054" s="16" t="s">
        <v>4122</v>
      </c>
      <c r="H4054" s="16" t="s">
        <v>4123</v>
      </c>
      <c r="I4054" s="16" t="s">
        <v>4159</v>
      </c>
      <c r="J4054" s="40">
        <v>0.13</v>
      </c>
      <c r="K4054" s="16">
        <v>2199741.98</v>
      </c>
      <c r="M4054" s="15" t="s">
        <v>105</v>
      </c>
      <c r="N4054" s="19">
        <v>45716.4308564815</v>
      </c>
      <c r="P4054" s="20" t="s">
        <v>4261</v>
      </c>
      <c r="Q4054" s="20" t="s">
        <v>4262</v>
      </c>
      <c r="R4054" s="20" t="s">
        <v>4279</v>
      </c>
    </row>
    <row r="4055" spans="1:18" x14ac:dyDescent="0.3">
      <c r="A4055" s="15" t="str">
        <f>VLOOKUP(C4055,销售员!A:D,3,0)</f>
        <v>新甘青</v>
      </c>
      <c r="B4055" s="15">
        <v>822726</v>
      </c>
      <c r="C4055" s="16" t="s">
        <v>193</v>
      </c>
      <c r="D4055" s="17" t="s">
        <v>4121</v>
      </c>
      <c r="E4055" s="17" t="s">
        <v>4165</v>
      </c>
      <c r="F4055" s="16" t="s">
        <v>3416</v>
      </c>
      <c r="G4055" s="16" t="s">
        <v>4122</v>
      </c>
      <c r="H4055" s="16" t="s">
        <v>4123</v>
      </c>
      <c r="I4055" s="16" t="s">
        <v>4161</v>
      </c>
      <c r="J4055" s="40">
        <v>0.13</v>
      </c>
      <c r="K4055" s="16">
        <v>159061.04999999999</v>
      </c>
      <c r="M4055" s="15" t="s">
        <v>105</v>
      </c>
      <c r="N4055" s="19">
        <v>45716.4308564815</v>
      </c>
      <c r="P4055" s="20" t="s">
        <v>4261</v>
      </c>
      <c r="Q4055" s="20" t="s">
        <v>4262</v>
      </c>
      <c r="R4055" s="20" t="s">
        <v>4279</v>
      </c>
    </row>
    <row r="4056" spans="1:18" x14ac:dyDescent="0.3">
      <c r="A4056" s="15" t="str">
        <f>VLOOKUP(C4056,销售员!A:D,3,0)</f>
        <v>新甘青</v>
      </c>
      <c r="B4056" s="15">
        <v>822726</v>
      </c>
      <c r="C4056" s="16" t="s">
        <v>193</v>
      </c>
      <c r="D4056" s="17" t="s">
        <v>4121</v>
      </c>
      <c r="E4056" s="17" t="s">
        <v>4165</v>
      </c>
      <c r="F4056" s="16" t="s">
        <v>3416</v>
      </c>
      <c r="G4056" s="16" t="s">
        <v>4122</v>
      </c>
      <c r="H4056" s="16" t="s">
        <v>4123</v>
      </c>
      <c r="I4056" s="16" t="s">
        <v>4160</v>
      </c>
      <c r="J4056" s="40">
        <v>0.13</v>
      </c>
      <c r="K4056" s="16">
        <v>217650.44</v>
      </c>
      <c r="M4056" s="15" t="s">
        <v>105</v>
      </c>
      <c r="N4056" s="19">
        <v>45716.4308564815</v>
      </c>
      <c r="P4056" s="20" t="s">
        <v>4261</v>
      </c>
      <c r="Q4056" s="20" t="s">
        <v>4262</v>
      </c>
      <c r="R4056" s="20" t="s">
        <v>4279</v>
      </c>
    </row>
    <row r="4057" spans="1:18" x14ac:dyDescent="0.3">
      <c r="A4057" s="15" t="str">
        <f>VLOOKUP(C4057,销售员!A:D,3,0)</f>
        <v>行业业务</v>
      </c>
      <c r="B4057" s="15">
        <v>823545</v>
      </c>
      <c r="C4057" s="16" t="s">
        <v>3095</v>
      </c>
      <c r="D4057" s="17" t="s">
        <v>4127</v>
      </c>
      <c r="E4057" s="17" t="s">
        <v>4165</v>
      </c>
      <c r="F4057" s="16" t="s">
        <v>148</v>
      </c>
      <c r="G4057" s="16" t="s">
        <v>4128</v>
      </c>
      <c r="H4057" s="16" t="s">
        <v>4129</v>
      </c>
      <c r="I4057" s="16" t="s">
        <v>4158</v>
      </c>
      <c r="J4057" s="40">
        <v>0.13</v>
      </c>
      <c r="K4057" s="16">
        <v>571979.28</v>
      </c>
      <c r="L4057" s="18">
        <v>649883.18999999994</v>
      </c>
      <c r="M4057" s="15" t="s">
        <v>105</v>
      </c>
      <c r="N4057" s="19">
        <v>45716.438229166699</v>
      </c>
      <c r="P4057" s="20" t="s">
        <v>4261</v>
      </c>
      <c r="Q4057" s="20" t="s">
        <v>4244</v>
      </c>
      <c r="R4057" s="20" t="s">
        <v>4274</v>
      </c>
    </row>
    <row r="4058" spans="1:18" x14ac:dyDescent="0.3">
      <c r="A4058" s="15" t="str">
        <f>VLOOKUP(C4058,销售员!A:D,3,0)</f>
        <v>行业业务</v>
      </c>
      <c r="B4058" s="15">
        <v>823545</v>
      </c>
      <c r="C4058" s="16" t="s">
        <v>3095</v>
      </c>
      <c r="D4058" s="17" t="s">
        <v>4127</v>
      </c>
      <c r="E4058" s="17" t="s">
        <v>4165</v>
      </c>
      <c r="F4058" s="16" t="s">
        <v>148</v>
      </c>
      <c r="G4058" s="16" t="s">
        <v>4128</v>
      </c>
      <c r="H4058" s="16" t="s">
        <v>4129</v>
      </c>
      <c r="I4058" s="16" t="s">
        <v>4159</v>
      </c>
      <c r="J4058" s="40">
        <v>0.13</v>
      </c>
      <c r="K4058" s="16">
        <v>31960.37</v>
      </c>
      <c r="M4058" s="15" t="s">
        <v>105</v>
      </c>
      <c r="N4058" s="19">
        <v>45716.438229166699</v>
      </c>
      <c r="P4058" s="20" t="s">
        <v>4261</v>
      </c>
      <c r="Q4058" s="20" t="s">
        <v>4244</v>
      </c>
      <c r="R4058" s="20" t="s">
        <v>4274</v>
      </c>
    </row>
    <row r="4059" spans="1:18" x14ac:dyDescent="0.3">
      <c r="A4059" s="15" t="str">
        <f>VLOOKUP(C4059,销售员!A:D,3,0)</f>
        <v>行业业务</v>
      </c>
      <c r="B4059" s="15">
        <v>823545</v>
      </c>
      <c r="C4059" s="16" t="s">
        <v>3095</v>
      </c>
      <c r="D4059" s="17" t="s">
        <v>4127</v>
      </c>
      <c r="E4059" s="17" t="s">
        <v>4165</v>
      </c>
      <c r="F4059" s="16" t="s">
        <v>148</v>
      </c>
      <c r="G4059" s="16" t="s">
        <v>4128</v>
      </c>
      <c r="H4059" s="16" t="s">
        <v>4129</v>
      </c>
      <c r="I4059" s="16" t="s">
        <v>4161</v>
      </c>
      <c r="J4059" s="40">
        <v>0.13</v>
      </c>
      <c r="K4059" s="16">
        <v>7501.72</v>
      </c>
      <c r="M4059" s="15" t="s">
        <v>105</v>
      </c>
      <c r="N4059" s="19">
        <v>45716.438229166699</v>
      </c>
      <c r="P4059" s="20" t="s">
        <v>4261</v>
      </c>
      <c r="Q4059" s="20" t="s">
        <v>4244</v>
      </c>
      <c r="R4059" s="20" t="s">
        <v>4274</v>
      </c>
    </row>
    <row r="4060" spans="1:18" x14ac:dyDescent="0.3">
      <c r="A4060" s="15" t="str">
        <f>VLOOKUP(C4060,销售员!A:D,3,0)</f>
        <v>行业业务</v>
      </c>
      <c r="B4060" s="15">
        <v>823545</v>
      </c>
      <c r="C4060" s="16" t="s">
        <v>3095</v>
      </c>
      <c r="D4060" s="17" t="s">
        <v>4127</v>
      </c>
      <c r="E4060" s="17" t="s">
        <v>4165</v>
      </c>
      <c r="F4060" s="16" t="s">
        <v>148</v>
      </c>
      <c r="G4060" s="16" t="s">
        <v>4128</v>
      </c>
      <c r="H4060" s="16" t="s">
        <v>4129</v>
      </c>
      <c r="I4060" s="16" t="s">
        <v>4160</v>
      </c>
      <c r="J4060" s="40">
        <v>0.13</v>
      </c>
      <c r="K4060" s="16">
        <v>9197.1299999999992</v>
      </c>
      <c r="M4060" s="15" t="s">
        <v>105</v>
      </c>
      <c r="N4060" s="19">
        <v>45716.438229166699</v>
      </c>
      <c r="P4060" s="20" t="s">
        <v>4261</v>
      </c>
      <c r="Q4060" s="20" t="s">
        <v>4244</v>
      </c>
      <c r="R4060" s="20" t="s">
        <v>4274</v>
      </c>
    </row>
    <row r="4061" spans="1:18" x14ac:dyDescent="0.3">
      <c r="A4061" s="15" t="str">
        <f>VLOOKUP(C4061,销售员!A:D,3,0)</f>
        <v>福建</v>
      </c>
      <c r="B4061" s="15">
        <v>823616</v>
      </c>
      <c r="C4061" s="16" t="s">
        <v>676</v>
      </c>
      <c r="D4061" s="17" t="s">
        <v>2925</v>
      </c>
      <c r="E4061" s="17" t="s">
        <v>4165</v>
      </c>
      <c r="F4061" s="16" t="s">
        <v>2926</v>
      </c>
      <c r="G4061" s="16" t="s">
        <v>2927</v>
      </c>
      <c r="H4061" s="16" t="s">
        <v>2928</v>
      </c>
      <c r="I4061" s="16" t="s">
        <v>4158</v>
      </c>
      <c r="J4061" s="40">
        <v>0.13</v>
      </c>
      <c r="K4061" s="16">
        <v>210206.11</v>
      </c>
      <c r="L4061" s="18">
        <v>241806.82</v>
      </c>
      <c r="M4061" s="15" t="s">
        <v>94</v>
      </c>
      <c r="N4061" s="19">
        <v>45716.441203703696</v>
      </c>
      <c r="P4061" s="20" t="s">
        <v>4256</v>
      </c>
      <c r="Q4061" s="20" t="s">
        <v>4268</v>
      </c>
      <c r="R4061" s="20" t="s">
        <v>4268</v>
      </c>
    </row>
    <row r="4062" spans="1:18" x14ac:dyDescent="0.3">
      <c r="A4062" s="15" t="str">
        <f>VLOOKUP(C4062,销售员!A:D,3,0)</f>
        <v>福建</v>
      </c>
      <c r="B4062" s="15">
        <v>823616</v>
      </c>
      <c r="C4062" s="16" t="s">
        <v>676</v>
      </c>
      <c r="D4062" s="17" t="s">
        <v>2925</v>
      </c>
      <c r="E4062" s="17" t="s">
        <v>4165</v>
      </c>
      <c r="F4062" s="16" t="s">
        <v>2926</v>
      </c>
      <c r="G4062" s="16" t="s">
        <v>2927</v>
      </c>
      <c r="H4062" s="16" t="s">
        <v>2928</v>
      </c>
      <c r="I4062" s="16" t="s">
        <v>4159</v>
      </c>
      <c r="J4062" s="40">
        <v>0.13</v>
      </c>
      <c r="K4062" s="16">
        <v>15789.05</v>
      </c>
      <c r="M4062" s="15" t="s">
        <v>94</v>
      </c>
      <c r="N4062" s="19">
        <v>45716.441203703696</v>
      </c>
      <c r="P4062" s="20" t="s">
        <v>4256</v>
      </c>
      <c r="Q4062" s="20" t="s">
        <v>4268</v>
      </c>
      <c r="R4062" s="20" t="s">
        <v>4268</v>
      </c>
    </row>
    <row r="4063" spans="1:18" x14ac:dyDescent="0.3">
      <c r="A4063" s="15" t="str">
        <f>VLOOKUP(C4063,销售员!A:D,3,0)</f>
        <v>福建</v>
      </c>
      <c r="B4063" s="15">
        <v>823616</v>
      </c>
      <c r="C4063" s="16" t="s">
        <v>676</v>
      </c>
      <c r="D4063" s="17" t="s">
        <v>2925</v>
      </c>
      <c r="E4063" s="17" t="s">
        <v>4165</v>
      </c>
      <c r="F4063" s="16" t="s">
        <v>2926</v>
      </c>
      <c r="G4063" s="16" t="s">
        <v>2927</v>
      </c>
      <c r="H4063" s="16" t="s">
        <v>2928</v>
      </c>
      <c r="I4063" s="16" t="s">
        <v>4161</v>
      </c>
      <c r="J4063" s="40">
        <v>0.13</v>
      </c>
      <c r="K4063" s="16">
        <v>1488.77</v>
      </c>
      <c r="M4063" s="15" t="s">
        <v>94</v>
      </c>
      <c r="N4063" s="19">
        <v>45716.441203703696</v>
      </c>
      <c r="P4063" s="20" t="s">
        <v>4256</v>
      </c>
      <c r="Q4063" s="20" t="s">
        <v>4268</v>
      </c>
      <c r="R4063" s="20" t="s">
        <v>4268</v>
      </c>
    </row>
    <row r="4064" spans="1:18" x14ac:dyDescent="0.3">
      <c r="A4064" s="15" t="str">
        <f>VLOOKUP(C4064,销售员!A:D,3,0)</f>
        <v>福建</v>
      </c>
      <c r="B4064" s="15">
        <v>823616</v>
      </c>
      <c r="C4064" s="16" t="s">
        <v>676</v>
      </c>
      <c r="D4064" s="17" t="s">
        <v>2925</v>
      </c>
      <c r="E4064" s="17" t="s">
        <v>4165</v>
      </c>
      <c r="F4064" s="16" t="s">
        <v>2926</v>
      </c>
      <c r="G4064" s="16" t="s">
        <v>2927</v>
      </c>
      <c r="H4064" s="16" t="s">
        <v>2928</v>
      </c>
      <c r="I4064" s="16" t="s">
        <v>4160</v>
      </c>
      <c r="J4064" s="40">
        <v>0.13</v>
      </c>
      <c r="K4064" s="16">
        <v>3441.54</v>
      </c>
      <c r="M4064" s="15" t="s">
        <v>94</v>
      </c>
      <c r="N4064" s="19">
        <v>45716.441203703696</v>
      </c>
      <c r="P4064" s="20" t="s">
        <v>4256</v>
      </c>
      <c r="Q4064" s="20" t="s">
        <v>4268</v>
      </c>
      <c r="R4064" s="20" t="s">
        <v>4268</v>
      </c>
    </row>
    <row r="4065" spans="1:18" x14ac:dyDescent="0.3">
      <c r="A4065" s="15" t="str">
        <f>VLOOKUP(C4065,销售员!A:D,3,0)</f>
        <v>广深</v>
      </c>
      <c r="B4065" s="15">
        <v>823807</v>
      </c>
      <c r="C4065" s="16" t="s">
        <v>97</v>
      </c>
      <c r="D4065" s="17" t="s">
        <v>4133</v>
      </c>
      <c r="E4065" s="17" t="s">
        <v>4165</v>
      </c>
      <c r="F4065" s="16" t="s">
        <v>4134</v>
      </c>
      <c r="G4065" s="16" t="s">
        <v>4135</v>
      </c>
      <c r="H4065" s="16" t="s">
        <v>4136</v>
      </c>
      <c r="I4065" s="16" t="s">
        <v>4158</v>
      </c>
      <c r="J4065" s="40">
        <v>0.13</v>
      </c>
      <c r="K4065" s="16">
        <v>8176.44</v>
      </c>
      <c r="L4065" s="18">
        <v>8692.08</v>
      </c>
      <c r="M4065" s="15" t="s">
        <v>94</v>
      </c>
      <c r="N4065" s="19">
        <v>45716.442326388897</v>
      </c>
      <c r="P4065" s="20" t="s">
        <v>4256</v>
      </c>
      <c r="Q4065" s="20" t="s">
        <v>4271</v>
      </c>
      <c r="R4065" s="20" t="s">
        <v>4281</v>
      </c>
    </row>
    <row r="4066" spans="1:18" x14ac:dyDescent="0.3">
      <c r="A4066" s="15" t="str">
        <f>VLOOKUP(C4066,销售员!A:D,3,0)</f>
        <v>广深</v>
      </c>
      <c r="B4066" s="15">
        <v>823807</v>
      </c>
      <c r="C4066" s="16" t="s">
        <v>97</v>
      </c>
      <c r="D4066" s="17" t="s">
        <v>4133</v>
      </c>
      <c r="E4066" s="17" t="s">
        <v>4165</v>
      </c>
      <c r="F4066" s="16" t="s">
        <v>4134</v>
      </c>
      <c r="G4066" s="16" t="s">
        <v>4135</v>
      </c>
      <c r="H4066" s="16" t="s">
        <v>4136</v>
      </c>
      <c r="I4066" s="16" t="s">
        <v>4159</v>
      </c>
      <c r="J4066" s="40">
        <v>0.13</v>
      </c>
      <c r="K4066" s="16">
        <v>0</v>
      </c>
      <c r="M4066" s="15" t="s">
        <v>94</v>
      </c>
      <c r="N4066" s="19">
        <v>45716.442326388897</v>
      </c>
      <c r="P4066" s="20" t="s">
        <v>4256</v>
      </c>
      <c r="Q4066" s="20" t="s">
        <v>4271</v>
      </c>
      <c r="R4066" s="20" t="s">
        <v>4281</v>
      </c>
    </row>
    <row r="4067" spans="1:18" x14ac:dyDescent="0.3">
      <c r="A4067" s="15" t="str">
        <f>VLOOKUP(C4067,销售员!A:D,3,0)</f>
        <v>广深</v>
      </c>
      <c r="B4067" s="15">
        <v>823807</v>
      </c>
      <c r="C4067" s="16" t="s">
        <v>97</v>
      </c>
      <c r="D4067" s="17" t="s">
        <v>4133</v>
      </c>
      <c r="E4067" s="17" t="s">
        <v>4165</v>
      </c>
      <c r="F4067" s="16" t="s">
        <v>4134</v>
      </c>
      <c r="G4067" s="16" t="s">
        <v>4135</v>
      </c>
      <c r="H4067" s="16" t="s">
        <v>4136</v>
      </c>
      <c r="I4067" s="16" t="s">
        <v>4161</v>
      </c>
      <c r="J4067" s="40">
        <v>0.13</v>
      </c>
      <c r="K4067" s="16">
        <v>0</v>
      </c>
      <c r="M4067" s="15" t="s">
        <v>94</v>
      </c>
      <c r="N4067" s="19">
        <v>45716.442326388897</v>
      </c>
      <c r="P4067" s="20" t="s">
        <v>4256</v>
      </c>
      <c r="Q4067" s="20" t="s">
        <v>4271</v>
      </c>
      <c r="R4067" s="20" t="s">
        <v>4281</v>
      </c>
    </row>
    <row r="4068" spans="1:18" x14ac:dyDescent="0.3">
      <c r="A4068" s="15" t="str">
        <f>VLOOKUP(C4068,销售员!A:D,3,0)</f>
        <v>广深</v>
      </c>
      <c r="B4068" s="15">
        <v>823807</v>
      </c>
      <c r="C4068" s="16" t="s">
        <v>97</v>
      </c>
      <c r="D4068" s="17" t="s">
        <v>4133</v>
      </c>
      <c r="E4068" s="17" t="s">
        <v>4165</v>
      </c>
      <c r="F4068" s="16" t="s">
        <v>4134</v>
      </c>
      <c r="G4068" s="16" t="s">
        <v>4135</v>
      </c>
      <c r="H4068" s="16" t="s">
        <v>4136</v>
      </c>
      <c r="I4068" s="16" t="s">
        <v>4160</v>
      </c>
      <c r="J4068" s="40">
        <v>0.13</v>
      </c>
      <c r="K4068" s="16">
        <v>124.5</v>
      </c>
      <c r="M4068" s="15" t="s">
        <v>94</v>
      </c>
      <c r="N4068" s="19">
        <v>45716.442326388897</v>
      </c>
      <c r="P4068" s="20" t="s">
        <v>4256</v>
      </c>
      <c r="Q4068" s="20" t="s">
        <v>4271</v>
      </c>
      <c r="R4068" s="20" t="s">
        <v>4281</v>
      </c>
    </row>
    <row r="4069" spans="1:18" x14ac:dyDescent="0.3">
      <c r="A4069" s="15" t="str">
        <f>VLOOKUP(C4069,销售员!A:D,3,0)</f>
        <v>云贵川渝</v>
      </c>
      <c r="B4069" s="15">
        <v>823604</v>
      </c>
      <c r="C4069" s="16" t="s">
        <v>1498</v>
      </c>
      <c r="D4069" s="17" t="s">
        <v>4063</v>
      </c>
      <c r="E4069" s="17" t="s">
        <v>4165</v>
      </c>
      <c r="F4069" s="16" t="s">
        <v>933</v>
      </c>
      <c r="G4069" s="16" t="s">
        <v>4064</v>
      </c>
      <c r="H4069" s="16" t="s">
        <v>4065</v>
      </c>
      <c r="I4069" s="16" t="s">
        <v>4158</v>
      </c>
      <c r="J4069" s="40">
        <v>0.13</v>
      </c>
      <c r="K4069" s="16">
        <v>110012.8</v>
      </c>
      <c r="L4069" s="18">
        <v>140279.23000000001</v>
      </c>
      <c r="M4069" s="15" t="s">
        <v>54</v>
      </c>
      <c r="N4069" s="19">
        <v>45716.443252314799</v>
      </c>
      <c r="P4069" s="20" t="s">
        <v>4256</v>
      </c>
      <c r="Q4069" s="20" t="s">
        <v>4257</v>
      </c>
      <c r="R4069" s="20" t="s">
        <v>4321</v>
      </c>
    </row>
    <row r="4070" spans="1:18" x14ac:dyDescent="0.3">
      <c r="A4070" s="15" t="str">
        <f>VLOOKUP(C4070,销售员!A:D,3,0)</f>
        <v>云贵川渝</v>
      </c>
      <c r="B4070" s="15">
        <v>823604</v>
      </c>
      <c r="C4070" s="16" t="s">
        <v>1498</v>
      </c>
      <c r="D4070" s="17" t="s">
        <v>4063</v>
      </c>
      <c r="E4070" s="17" t="s">
        <v>4165</v>
      </c>
      <c r="F4070" s="16" t="s">
        <v>933</v>
      </c>
      <c r="G4070" s="16" t="s">
        <v>4064</v>
      </c>
      <c r="H4070" s="16" t="s">
        <v>4065</v>
      </c>
      <c r="I4070" s="16" t="s">
        <v>4159</v>
      </c>
      <c r="J4070" s="40">
        <v>0.13</v>
      </c>
      <c r="K4070" s="16">
        <v>21353.759999999998</v>
      </c>
      <c r="M4070" s="15" t="s">
        <v>54</v>
      </c>
      <c r="N4070" s="19">
        <v>45716.443252314799</v>
      </c>
      <c r="P4070" s="20" t="s">
        <v>4256</v>
      </c>
      <c r="Q4070" s="20" t="s">
        <v>4257</v>
      </c>
      <c r="R4070" s="20" t="s">
        <v>4321</v>
      </c>
    </row>
    <row r="4071" spans="1:18" x14ac:dyDescent="0.3">
      <c r="A4071" s="15" t="str">
        <f>VLOOKUP(C4071,销售员!A:D,3,0)</f>
        <v>云贵川渝</v>
      </c>
      <c r="B4071" s="15">
        <v>823604</v>
      </c>
      <c r="C4071" s="16" t="s">
        <v>1498</v>
      </c>
      <c r="D4071" s="17" t="s">
        <v>4063</v>
      </c>
      <c r="E4071" s="17" t="s">
        <v>4165</v>
      </c>
      <c r="F4071" s="16" t="s">
        <v>933</v>
      </c>
      <c r="G4071" s="16" t="s">
        <v>4064</v>
      </c>
      <c r="H4071" s="16" t="s">
        <v>4065</v>
      </c>
      <c r="I4071" s="16" t="s">
        <v>4161</v>
      </c>
      <c r="J4071" s="40">
        <v>0.13</v>
      </c>
      <c r="K4071" s="16">
        <v>599.52</v>
      </c>
      <c r="M4071" s="15" t="s">
        <v>54</v>
      </c>
      <c r="N4071" s="19">
        <v>45716.443252314799</v>
      </c>
      <c r="P4071" s="20" t="s">
        <v>4256</v>
      </c>
      <c r="Q4071" s="20" t="s">
        <v>4257</v>
      </c>
      <c r="R4071" s="20" t="s">
        <v>4321</v>
      </c>
    </row>
    <row r="4072" spans="1:18" x14ac:dyDescent="0.3">
      <c r="A4072" s="15" t="str">
        <f>VLOOKUP(C4072,销售员!A:D,3,0)</f>
        <v>云贵川渝</v>
      </c>
      <c r="B4072" s="15">
        <v>823604</v>
      </c>
      <c r="C4072" s="16" t="s">
        <v>1498</v>
      </c>
      <c r="D4072" s="17" t="s">
        <v>4063</v>
      </c>
      <c r="E4072" s="17" t="s">
        <v>4165</v>
      </c>
      <c r="F4072" s="16" t="s">
        <v>933</v>
      </c>
      <c r="G4072" s="16" t="s">
        <v>4064</v>
      </c>
      <c r="H4072" s="16" t="s">
        <v>4065</v>
      </c>
      <c r="I4072" s="16" t="s">
        <v>4160</v>
      </c>
      <c r="J4072" s="40">
        <v>0.13</v>
      </c>
      <c r="K4072" s="16">
        <v>1999.78</v>
      </c>
      <c r="M4072" s="15" t="s">
        <v>54</v>
      </c>
      <c r="N4072" s="19">
        <v>45716.443252314799</v>
      </c>
      <c r="P4072" s="20" t="s">
        <v>4256</v>
      </c>
      <c r="Q4072" s="20" t="s">
        <v>4257</v>
      </c>
      <c r="R4072" s="20" t="s">
        <v>4321</v>
      </c>
    </row>
    <row r="4073" spans="1:18" x14ac:dyDescent="0.3">
      <c r="A4073" s="15" t="str">
        <f>VLOOKUP(C4073,销售员!A:D,3,0)</f>
        <v>广深</v>
      </c>
      <c r="B4073" s="15">
        <v>823804</v>
      </c>
      <c r="C4073" s="16" t="s">
        <v>97</v>
      </c>
      <c r="D4073" s="17" t="s">
        <v>4138</v>
      </c>
      <c r="E4073" s="17" t="s">
        <v>4165</v>
      </c>
      <c r="F4073" s="16" t="s">
        <v>4134</v>
      </c>
      <c r="G4073" s="16" t="s">
        <v>4139</v>
      </c>
      <c r="H4073" s="16" t="s">
        <v>4140</v>
      </c>
      <c r="I4073" s="16" t="s">
        <v>4158</v>
      </c>
      <c r="J4073" s="40">
        <v>0.13</v>
      </c>
      <c r="K4073" s="16">
        <v>19683.060000000001</v>
      </c>
      <c r="L4073" s="18">
        <v>21200</v>
      </c>
      <c r="M4073" s="15" t="s">
        <v>94</v>
      </c>
      <c r="N4073" s="19">
        <v>45716.445208333302</v>
      </c>
      <c r="P4073" s="20" t="s">
        <v>4256</v>
      </c>
      <c r="Q4073" s="20" t="s">
        <v>4271</v>
      </c>
      <c r="R4073" s="20" t="s">
        <v>4281</v>
      </c>
    </row>
    <row r="4074" spans="1:18" x14ac:dyDescent="0.3">
      <c r="A4074" s="15" t="str">
        <f>VLOOKUP(C4074,销售员!A:D,3,0)</f>
        <v>广深</v>
      </c>
      <c r="B4074" s="15">
        <v>823804</v>
      </c>
      <c r="C4074" s="16" t="s">
        <v>97</v>
      </c>
      <c r="D4074" s="17" t="s">
        <v>4138</v>
      </c>
      <c r="E4074" s="17" t="s">
        <v>4165</v>
      </c>
      <c r="F4074" s="16" t="s">
        <v>4134</v>
      </c>
      <c r="G4074" s="16" t="s">
        <v>4139</v>
      </c>
      <c r="H4074" s="16" t="s">
        <v>4140</v>
      </c>
      <c r="I4074" s="16" t="s">
        <v>4159</v>
      </c>
      <c r="J4074" s="40">
        <v>0.13</v>
      </c>
      <c r="K4074" s="16">
        <v>0</v>
      </c>
      <c r="M4074" s="15" t="s">
        <v>94</v>
      </c>
      <c r="N4074" s="19">
        <v>45716.445208333302</v>
      </c>
      <c r="P4074" s="20" t="s">
        <v>4256</v>
      </c>
      <c r="Q4074" s="20" t="s">
        <v>4271</v>
      </c>
      <c r="R4074" s="20" t="s">
        <v>4281</v>
      </c>
    </row>
    <row r="4075" spans="1:18" x14ac:dyDescent="0.3">
      <c r="A4075" s="15" t="str">
        <f>VLOOKUP(C4075,销售员!A:D,3,0)</f>
        <v>广深</v>
      </c>
      <c r="B4075" s="15">
        <v>823804</v>
      </c>
      <c r="C4075" s="16" t="s">
        <v>97</v>
      </c>
      <c r="D4075" s="17" t="s">
        <v>4138</v>
      </c>
      <c r="E4075" s="17" t="s">
        <v>4165</v>
      </c>
      <c r="F4075" s="16" t="s">
        <v>4134</v>
      </c>
      <c r="G4075" s="16" t="s">
        <v>4139</v>
      </c>
      <c r="H4075" s="16" t="s">
        <v>4140</v>
      </c>
      <c r="I4075" s="16" t="s">
        <v>4161</v>
      </c>
      <c r="J4075" s="40">
        <v>0.13</v>
      </c>
      <c r="K4075" s="16">
        <v>263.2</v>
      </c>
      <c r="M4075" s="15" t="s">
        <v>94</v>
      </c>
      <c r="N4075" s="19">
        <v>45716.445208333302</v>
      </c>
      <c r="P4075" s="20" t="s">
        <v>4256</v>
      </c>
      <c r="Q4075" s="20" t="s">
        <v>4271</v>
      </c>
      <c r="R4075" s="20" t="s">
        <v>4281</v>
      </c>
    </row>
    <row r="4076" spans="1:18" x14ac:dyDescent="0.3">
      <c r="A4076" s="15" t="str">
        <f>VLOOKUP(C4076,销售员!A:D,3,0)</f>
        <v>广深</v>
      </c>
      <c r="B4076" s="15">
        <v>823804</v>
      </c>
      <c r="C4076" s="16" t="s">
        <v>97</v>
      </c>
      <c r="D4076" s="17" t="s">
        <v>4138</v>
      </c>
      <c r="E4076" s="17" t="s">
        <v>4165</v>
      </c>
      <c r="F4076" s="16" t="s">
        <v>4134</v>
      </c>
      <c r="G4076" s="16" t="s">
        <v>4139</v>
      </c>
      <c r="H4076" s="16" t="s">
        <v>4140</v>
      </c>
      <c r="I4076" s="16" t="s">
        <v>4160</v>
      </c>
      <c r="J4076" s="40">
        <v>0.13</v>
      </c>
      <c r="K4076" s="16">
        <v>299.74</v>
      </c>
      <c r="M4076" s="15" t="s">
        <v>94</v>
      </c>
      <c r="N4076" s="19">
        <v>45716.445208333302</v>
      </c>
      <c r="P4076" s="20" t="s">
        <v>4256</v>
      </c>
      <c r="Q4076" s="20" t="s">
        <v>4271</v>
      </c>
      <c r="R4076" s="20" t="s">
        <v>4281</v>
      </c>
    </row>
    <row r="4077" spans="1:18" x14ac:dyDescent="0.3">
      <c r="A4077" s="15" t="str">
        <f>VLOOKUP(C4077,销售员!A:D,3,0)</f>
        <v>鄂赣</v>
      </c>
      <c r="B4077" s="15">
        <v>823800</v>
      </c>
      <c r="C4077" s="16" t="s">
        <v>121</v>
      </c>
      <c r="D4077" s="17" t="s">
        <v>1281</v>
      </c>
      <c r="E4077" s="17" t="s">
        <v>4171</v>
      </c>
      <c r="F4077" s="16" t="s">
        <v>1282</v>
      </c>
      <c r="G4077" s="16" t="s">
        <v>1283</v>
      </c>
      <c r="H4077" s="16" t="s">
        <v>1284</v>
      </c>
      <c r="I4077" s="16" t="s">
        <v>4158</v>
      </c>
      <c r="J4077" s="40">
        <v>0.13</v>
      </c>
      <c r="K4077" s="16">
        <v>346858.48</v>
      </c>
      <c r="L4077" s="18">
        <v>363042</v>
      </c>
      <c r="M4077" s="15" t="s">
        <v>1262</v>
      </c>
      <c r="N4077" s="19">
        <v>45716.4535763889</v>
      </c>
      <c r="P4077" s="20" t="s">
        <v>4256</v>
      </c>
      <c r="Q4077" s="20" t="s">
        <v>4246</v>
      </c>
      <c r="R4077" s="20" t="s">
        <v>4295</v>
      </c>
    </row>
    <row r="4078" spans="1:18" x14ac:dyDescent="0.3">
      <c r="A4078" s="15" t="str">
        <f>VLOOKUP(C4078,销售员!A:D,3,0)</f>
        <v>鄂赣</v>
      </c>
      <c r="B4078" s="15">
        <v>823800</v>
      </c>
      <c r="C4078" s="16" t="s">
        <v>121</v>
      </c>
      <c r="D4078" s="17" t="s">
        <v>1281</v>
      </c>
      <c r="E4078" s="17" t="s">
        <v>4171</v>
      </c>
      <c r="F4078" s="16" t="s">
        <v>1282</v>
      </c>
      <c r="G4078" s="16" t="s">
        <v>1283</v>
      </c>
      <c r="H4078" s="16" t="s">
        <v>1284</v>
      </c>
      <c r="I4078" s="16" t="s">
        <v>4159</v>
      </c>
      <c r="J4078" s="40">
        <v>0.13</v>
      </c>
      <c r="K4078" s="16">
        <v>0</v>
      </c>
      <c r="M4078" s="15" t="s">
        <v>1262</v>
      </c>
      <c r="N4078" s="19">
        <v>45716.4535763889</v>
      </c>
      <c r="P4078" s="20" t="s">
        <v>4256</v>
      </c>
      <c r="Q4078" s="20" t="s">
        <v>4246</v>
      </c>
      <c r="R4078" s="20" t="s">
        <v>4295</v>
      </c>
    </row>
    <row r="4079" spans="1:18" x14ac:dyDescent="0.3">
      <c r="A4079" s="15" t="str">
        <f>VLOOKUP(C4079,销售员!A:D,3,0)</f>
        <v>鄂赣</v>
      </c>
      <c r="B4079" s="15">
        <v>823800</v>
      </c>
      <c r="C4079" s="16" t="s">
        <v>121</v>
      </c>
      <c r="D4079" s="17" t="s">
        <v>1281</v>
      </c>
      <c r="E4079" s="17" t="s">
        <v>4171</v>
      </c>
      <c r="F4079" s="16" t="s">
        <v>1282</v>
      </c>
      <c r="G4079" s="16" t="s">
        <v>1283</v>
      </c>
      <c r="H4079" s="16" t="s">
        <v>1284</v>
      </c>
      <c r="I4079" s="16" t="s">
        <v>4161</v>
      </c>
      <c r="J4079" s="40">
        <v>0.13</v>
      </c>
      <c r="K4079" s="16">
        <v>0</v>
      </c>
      <c r="M4079" s="15" t="s">
        <v>1262</v>
      </c>
      <c r="N4079" s="19">
        <v>45716.4535763889</v>
      </c>
      <c r="P4079" s="20" t="s">
        <v>4256</v>
      </c>
      <c r="Q4079" s="20" t="s">
        <v>4246</v>
      </c>
      <c r="R4079" s="20" t="s">
        <v>4295</v>
      </c>
    </row>
    <row r="4080" spans="1:18" x14ac:dyDescent="0.3">
      <c r="A4080" s="15" t="str">
        <f>VLOOKUP(C4080,销售员!A:D,3,0)</f>
        <v>鄂赣</v>
      </c>
      <c r="B4080" s="15">
        <v>823800</v>
      </c>
      <c r="C4080" s="16" t="s">
        <v>121</v>
      </c>
      <c r="D4080" s="17" t="s">
        <v>1281</v>
      </c>
      <c r="E4080" s="17" t="s">
        <v>4171</v>
      </c>
      <c r="F4080" s="16" t="s">
        <v>1282</v>
      </c>
      <c r="G4080" s="16" t="s">
        <v>1283</v>
      </c>
      <c r="H4080" s="16" t="s">
        <v>1284</v>
      </c>
      <c r="I4080" s="16" t="s">
        <v>4160</v>
      </c>
      <c r="J4080" s="40">
        <v>0.13</v>
      </c>
      <c r="K4080" s="16">
        <v>5278.72</v>
      </c>
      <c r="M4080" s="15" t="s">
        <v>1262</v>
      </c>
      <c r="N4080" s="19">
        <v>45716.4535763889</v>
      </c>
      <c r="P4080" s="20" t="s">
        <v>4256</v>
      </c>
      <c r="Q4080" s="20" t="s">
        <v>4246</v>
      </c>
      <c r="R4080" s="20" t="s">
        <v>4295</v>
      </c>
    </row>
    <row r="4081" spans="1:18" x14ac:dyDescent="0.3">
      <c r="A4081" s="15" t="str">
        <f>VLOOKUP(C4081,销售员!A:D,3,0)</f>
        <v>黑吉辽</v>
      </c>
      <c r="B4081" s="15">
        <v>823796</v>
      </c>
      <c r="C4081" s="16" t="s">
        <v>955</v>
      </c>
      <c r="D4081" s="17" t="s">
        <v>4143</v>
      </c>
      <c r="E4081" s="17" t="s">
        <v>4165</v>
      </c>
      <c r="F4081" s="16" t="s">
        <v>4144</v>
      </c>
      <c r="G4081" s="16" t="s">
        <v>4145</v>
      </c>
      <c r="H4081" s="16" t="s">
        <v>4146</v>
      </c>
      <c r="I4081" s="16" t="s">
        <v>4158</v>
      </c>
      <c r="J4081" s="40">
        <v>0.13</v>
      </c>
      <c r="K4081" s="16">
        <v>70741.440000000002</v>
      </c>
      <c r="L4081" s="18">
        <v>91875.8</v>
      </c>
      <c r="M4081" s="15" t="s">
        <v>127</v>
      </c>
      <c r="N4081" s="19">
        <v>45716.453715277799</v>
      </c>
      <c r="P4081" s="20" t="s">
        <v>4261</v>
      </c>
      <c r="Q4081" s="20" t="s">
        <v>4242</v>
      </c>
      <c r="R4081" s="20" t="s">
        <v>4316</v>
      </c>
    </row>
    <row r="4082" spans="1:18" x14ac:dyDescent="0.3">
      <c r="A4082" s="15" t="str">
        <f>VLOOKUP(C4082,销售员!A:D,3,0)</f>
        <v>黑吉辽</v>
      </c>
      <c r="B4082" s="15">
        <v>823796</v>
      </c>
      <c r="C4082" s="16" t="s">
        <v>955</v>
      </c>
      <c r="D4082" s="17" t="s">
        <v>4143</v>
      </c>
      <c r="E4082" s="17" t="s">
        <v>4165</v>
      </c>
      <c r="F4082" s="16" t="s">
        <v>4144</v>
      </c>
      <c r="G4082" s="16" t="s">
        <v>4145</v>
      </c>
      <c r="H4082" s="16" t="s">
        <v>4146</v>
      </c>
      <c r="I4082" s="16" t="s">
        <v>4159</v>
      </c>
      <c r="J4082" s="40">
        <v>0.13</v>
      </c>
      <c r="K4082" s="16">
        <v>13418.11</v>
      </c>
      <c r="M4082" s="15" t="s">
        <v>127</v>
      </c>
      <c r="N4082" s="19">
        <v>45716.453715277799</v>
      </c>
      <c r="P4082" s="20" t="s">
        <v>4261</v>
      </c>
      <c r="Q4082" s="20" t="s">
        <v>4242</v>
      </c>
      <c r="R4082" s="20" t="s">
        <v>4316</v>
      </c>
    </row>
    <row r="4083" spans="1:18" x14ac:dyDescent="0.3">
      <c r="A4083" s="15" t="str">
        <f>VLOOKUP(C4083,销售员!A:D,3,0)</f>
        <v>黑吉辽</v>
      </c>
      <c r="B4083" s="15">
        <v>823796</v>
      </c>
      <c r="C4083" s="16" t="s">
        <v>955</v>
      </c>
      <c r="D4083" s="17" t="s">
        <v>4143</v>
      </c>
      <c r="E4083" s="17" t="s">
        <v>4165</v>
      </c>
      <c r="F4083" s="16" t="s">
        <v>4144</v>
      </c>
      <c r="G4083" s="16" t="s">
        <v>4145</v>
      </c>
      <c r="H4083" s="16" t="s">
        <v>4146</v>
      </c>
      <c r="I4083" s="16" t="s">
        <v>4161</v>
      </c>
      <c r="J4083" s="40">
        <v>0.13</v>
      </c>
      <c r="K4083" s="16">
        <v>936.72</v>
      </c>
      <c r="M4083" s="15" t="s">
        <v>127</v>
      </c>
      <c r="N4083" s="19">
        <v>45716.453715277799</v>
      </c>
      <c r="P4083" s="20" t="s">
        <v>4261</v>
      </c>
      <c r="Q4083" s="20" t="s">
        <v>4242</v>
      </c>
      <c r="R4083" s="20" t="s">
        <v>4316</v>
      </c>
    </row>
    <row r="4084" spans="1:18" x14ac:dyDescent="0.3">
      <c r="A4084" s="15" t="str">
        <f>VLOOKUP(C4084,销售员!A:D,3,0)</f>
        <v>黑吉辽</v>
      </c>
      <c r="B4084" s="15">
        <v>823796</v>
      </c>
      <c r="C4084" s="16" t="s">
        <v>955</v>
      </c>
      <c r="D4084" s="17" t="s">
        <v>4143</v>
      </c>
      <c r="E4084" s="17" t="s">
        <v>4165</v>
      </c>
      <c r="F4084" s="16" t="s">
        <v>4144</v>
      </c>
      <c r="G4084" s="16" t="s">
        <v>4145</v>
      </c>
      <c r="H4084" s="16" t="s">
        <v>4146</v>
      </c>
      <c r="I4084" s="16" t="s">
        <v>4160</v>
      </c>
      <c r="J4084" s="40">
        <v>0.13</v>
      </c>
      <c r="K4084" s="16">
        <v>1281.6099999999999</v>
      </c>
      <c r="M4084" s="15" t="s">
        <v>127</v>
      </c>
      <c r="N4084" s="19">
        <v>45716.453715277799</v>
      </c>
      <c r="P4084" s="20" t="s">
        <v>4261</v>
      </c>
      <c r="Q4084" s="20" t="s">
        <v>4242</v>
      </c>
      <c r="R4084" s="20" t="s">
        <v>4316</v>
      </c>
    </row>
    <row r="4085" spans="1:18" x14ac:dyDescent="0.3">
      <c r="A4085" s="15" t="str">
        <f>VLOOKUP(C4085,销售员!A:D,3,0)</f>
        <v>陕豫鲁</v>
      </c>
      <c r="B4085" s="15">
        <v>823813</v>
      </c>
      <c r="C4085" s="16" t="s">
        <v>140</v>
      </c>
      <c r="D4085" s="17" t="s">
        <v>4148</v>
      </c>
      <c r="E4085" s="17" t="s">
        <v>4165</v>
      </c>
      <c r="F4085" s="16" t="s">
        <v>4149</v>
      </c>
      <c r="G4085" s="16" t="s">
        <v>4150</v>
      </c>
      <c r="H4085" s="16" t="s">
        <v>4151</v>
      </c>
      <c r="I4085" s="16" t="s">
        <v>4158</v>
      </c>
      <c r="J4085" s="40">
        <v>0.13</v>
      </c>
      <c r="K4085" s="16">
        <v>10549.06</v>
      </c>
      <c r="L4085" s="18">
        <v>12097.88</v>
      </c>
      <c r="M4085" s="15" t="s">
        <v>105</v>
      </c>
      <c r="N4085" s="19">
        <v>45716.453865740703</v>
      </c>
      <c r="P4085" s="20" t="s">
        <v>4261</v>
      </c>
      <c r="Q4085" s="20" t="s">
        <v>4269</v>
      </c>
      <c r="R4085" s="20" t="s">
        <v>4270</v>
      </c>
    </row>
    <row r="4086" spans="1:18" x14ac:dyDescent="0.3">
      <c r="A4086" s="15" t="str">
        <f>VLOOKUP(C4086,销售员!A:D,3,0)</f>
        <v>陕豫鲁</v>
      </c>
      <c r="B4086" s="15">
        <v>823813</v>
      </c>
      <c r="C4086" s="16" t="s">
        <v>140</v>
      </c>
      <c r="D4086" s="17" t="s">
        <v>4148</v>
      </c>
      <c r="E4086" s="17" t="s">
        <v>4165</v>
      </c>
      <c r="F4086" s="16" t="s">
        <v>4149</v>
      </c>
      <c r="G4086" s="16" t="s">
        <v>4150</v>
      </c>
      <c r="H4086" s="16" t="s">
        <v>4151</v>
      </c>
      <c r="I4086" s="16" t="s">
        <v>4159</v>
      </c>
      <c r="J4086" s="40">
        <v>0.13</v>
      </c>
      <c r="K4086" s="16">
        <v>697.88</v>
      </c>
      <c r="M4086" s="15" t="s">
        <v>105</v>
      </c>
      <c r="N4086" s="19">
        <v>45716.453865740703</v>
      </c>
      <c r="P4086" s="20" t="s">
        <v>4261</v>
      </c>
      <c r="Q4086" s="20" t="s">
        <v>4269</v>
      </c>
      <c r="R4086" s="20" t="s">
        <v>4270</v>
      </c>
    </row>
    <row r="4087" spans="1:18" x14ac:dyDescent="0.3">
      <c r="A4087" s="15" t="str">
        <f>VLOOKUP(C4087,销售员!A:D,3,0)</f>
        <v>陕豫鲁</v>
      </c>
      <c r="B4087" s="15">
        <v>823813</v>
      </c>
      <c r="C4087" s="16" t="s">
        <v>140</v>
      </c>
      <c r="D4087" s="17" t="s">
        <v>4148</v>
      </c>
      <c r="E4087" s="17" t="s">
        <v>4165</v>
      </c>
      <c r="F4087" s="16" t="s">
        <v>4149</v>
      </c>
      <c r="G4087" s="16" t="s">
        <v>4150</v>
      </c>
      <c r="H4087" s="16" t="s">
        <v>4151</v>
      </c>
      <c r="I4087" s="16" t="s">
        <v>4161</v>
      </c>
      <c r="J4087" s="40">
        <v>0.13</v>
      </c>
      <c r="K4087" s="16">
        <v>135.28</v>
      </c>
      <c r="M4087" s="15" t="s">
        <v>105</v>
      </c>
      <c r="N4087" s="19">
        <v>45716.453865740703</v>
      </c>
      <c r="P4087" s="20" t="s">
        <v>4261</v>
      </c>
      <c r="Q4087" s="20" t="s">
        <v>4269</v>
      </c>
      <c r="R4087" s="20" t="s">
        <v>4270</v>
      </c>
    </row>
    <row r="4088" spans="1:18" x14ac:dyDescent="0.3">
      <c r="A4088" s="15" t="str">
        <f>VLOOKUP(C4088,销售员!A:D,3,0)</f>
        <v>陕豫鲁</v>
      </c>
      <c r="B4088" s="15">
        <v>823813</v>
      </c>
      <c r="C4088" s="16" t="s">
        <v>140</v>
      </c>
      <c r="D4088" s="17" t="s">
        <v>4148</v>
      </c>
      <c r="E4088" s="17" t="s">
        <v>4165</v>
      </c>
      <c r="F4088" s="16" t="s">
        <v>4149</v>
      </c>
      <c r="G4088" s="16" t="s">
        <v>4150</v>
      </c>
      <c r="H4088" s="16" t="s">
        <v>4151</v>
      </c>
      <c r="I4088" s="16" t="s">
        <v>4160</v>
      </c>
      <c r="J4088" s="40">
        <v>0.13</v>
      </c>
      <c r="K4088" s="16">
        <v>171.26</v>
      </c>
      <c r="M4088" s="15" t="s">
        <v>105</v>
      </c>
      <c r="N4088" s="19">
        <v>45716.453865740703</v>
      </c>
      <c r="P4088" s="20" t="s">
        <v>4261</v>
      </c>
      <c r="Q4088" s="20" t="s">
        <v>4269</v>
      </c>
      <c r="R4088" s="20" t="s">
        <v>4270</v>
      </c>
    </row>
  </sheetData>
  <autoFilter ref="A1:N2668" xr:uid="{00000000-0009-0000-0000-000001000000}"/>
  <phoneticPr fontId="19" type="noConversion"/>
  <conditionalFormatting sqref="B1">
    <cfRule type="duplicateValues" dxfId="1" priority="1"/>
  </conditionalFormatting>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22"/>
  <sheetViews>
    <sheetView topLeftCell="A175" workbookViewId="0">
      <selection activeCell="H198" sqref="H198"/>
    </sheetView>
  </sheetViews>
  <sheetFormatPr defaultColWidth="8.61328125" defaultRowHeight="14.15" x14ac:dyDescent="0.3"/>
  <cols>
    <col min="10" max="10" width="27.765625" customWidth="1"/>
  </cols>
  <sheetData>
    <row r="1" spans="1:4" x14ac:dyDescent="0.3">
      <c r="A1" s="1" t="s">
        <v>4323</v>
      </c>
      <c r="B1" s="1" t="s">
        <v>4324</v>
      </c>
      <c r="C1" s="1" t="s">
        <v>4325</v>
      </c>
      <c r="D1" s="2" t="s">
        <v>2</v>
      </c>
    </row>
    <row r="2" spans="1:4" x14ac:dyDescent="0.25">
      <c r="A2" s="3" t="s">
        <v>1498</v>
      </c>
      <c r="B2" s="4" t="s">
        <v>4256</v>
      </c>
      <c r="C2" s="5" t="s">
        <v>4257</v>
      </c>
      <c r="D2" s="2" t="s">
        <v>4321</v>
      </c>
    </row>
    <row r="3" spans="1:4" x14ac:dyDescent="0.25">
      <c r="A3" s="6" t="s">
        <v>4326</v>
      </c>
      <c r="B3" s="4" t="s">
        <v>4256</v>
      </c>
      <c r="C3" s="5" t="s">
        <v>4257</v>
      </c>
      <c r="D3" s="2" t="s">
        <v>4321</v>
      </c>
    </row>
    <row r="4" spans="1:4" x14ac:dyDescent="0.25">
      <c r="A4" s="6" t="s">
        <v>4327</v>
      </c>
      <c r="B4" s="4" t="s">
        <v>4256</v>
      </c>
      <c r="C4" s="5" t="s">
        <v>4257</v>
      </c>
      <c r="D4" s="2" t="s">
        <v>4258</v>
      </c>
    </row>
    <row r="5" spans="1:4" x14ac:dyDescent="0.25">
      <c r="A5" s="3" t="s">
        <v>1106</v>
      </c>
      <c r="B5" s="4" t="s">
        <v>4256</v>
      </c>
      <c r="C5" s="5" t="s">
        <v>4257</v>
      </c>
      <c r="D5" s="2" t="s">
        <v>4264</v>
      </c>
    </row>
    <row r="6" spans="1:4" x14ac:dyDescent="0.25">
      <c r="A6" s="3" t="s">
        <v>896</v>
      </c>
      <c r="B6" s="4" t="s">
        <v>4256</v>
      </c>
      <c r="C6" s="5" t="s">
        <v>4257</v>
      </c>
      <c r="D6" s="2" t="s">
        <v>4258</v>
      </c>
    </row>
    <row r="7" spans="1:4" x14ac:dyDescent="0.25">
      <c r="A7" s="3" t="s">
        <v>1245</v>
      </c>
      <c r="B7" s="4" t="s">
        <v>4256</v>
      </c>
      <c r="C7" s="5" t="s">
        <v>4257</v>
      </c>
      <c r="D7" s="2" t="s">
        <v>4258</v>
      </c>
    </row>
    <row r="8" spans="1:4" x14ac:dyDescent="0.25">
      <c r="A8" s="3" t="s">
        <v>440</v>
      </c>
      <c r="B8" s="4" t="s">
        <v>4256</v>
      </c>
      <c r="C8" s="5" t="s">
        <v>4257</v>
      </c>
      <c r="D8" s="2" t="s">
        <v>4258</v>
      </c>
    </row>
    <row r="9" spans="1:4" x14ac:dyDescent="0.25">
      <c r="A9" s="3" t="s">
        <v>68</v>
      </c>
      <c r="B9" s="4" t="s">
        <v>4256</v>
      </c>
      <c r="C9" s="5" t="s">
        <v>4257</v>
      </c>
      <c r="D9" s="2" t="s">
        <v>4258</v>
      </c>
    </row>
    <row r="10" spans="1:4" x14ac:dyDescent="0.25">
      <c r="A10" s="3" t="s">
        <v>4328</v>
      </c>
      <c r="B10" s="4" t="s">
        <v>4256</v>
      </c>
      <c r="C10" s="5" t="s">
        <v>4257</v>
      </c>
      <c r="D10" s="2" t="s">
        <v>4258</v>
      </c>
    </row>
    <row r="11" spans="1:4" x14ac:dyDescent="0.25">
      <c r="A11" s="4" t="s">
        <v>62</v>
      </c>
      <c r="B11" s="4" t="s">
        <v>4256</v>
      </c>
      <c r="C11" s="5" t="s">
        <v>4257</v>
      </c>
      <c r="D11" s="2" t="s">
        <v>4258</v>
      </c>
    </row>
    <row r="12" spans="1:4" x14ac:dyDescent="0.25">
      <c r="A12" s="4" t="s">
        <v>199</v>
      </c>
      <c r="B12" s="4" t="s">
        <v>4256</v>
      </c>
      <c r="C12" s="5" t="s">
        <v>4257</v>
      </c>
      <c r="D12" s="2" t="s">
        <v>4258</v>
      </c>
    </row>
    <row r="13" spans="1:4" x14ac:dyDescent="0.25">
      <c r="A13" s="4" t="s">
        <v>4194</v>
      </c>
      <c r="B13" s="4" t="s">
        <v>4256</v>
      </c>
      <c r="C13" s="5" t="s">
        <v>4257</v>
      </c>
      <c r="D13" s="2" t="s">
        <v>4320</v>
      </c>
    </row>
    <row r="14" spans="1:4" x14ac:dyDescent="0.25">
      <c r="A14" s="7" t="s">
        <v>931</v>
      </c>
      <c r="B14" s="4" t="s">
        <v>4256</v>
      </c>
      <c r="C14" s="5" t="s">
        <v>4257</v>
      </c>
      <c r="D14" s="2" t="s">
        <v>4321</v>
      </c>
    </row>
    <row r="15" spans="1:4" x14ac:dyDescent="0.25">
      <c r="A15" s="7" t="s">
        <v>963</v>
      </c>
      <c r="B15" s="4" t="s">
        <v>4256</v>
      </c>
      <c r="C15" s="5" t="s">
        <v>4257</v>
      </c>
      <c r="D15" s="2" t="s">
        <v>4276</v>
      </c>
    </row>
    <row r="16" spans="1:4" x14ac:dyDescent="0.25">
      <c r="A16" s="3" t="s">
        <v>4329</v>
      </c>
      <c r="B16" s="4" t="s">
        <v>4256</v>
      </c>
      <c r="C16" s="5" t="s">
        <v>4257</v>
      </c>
      <c r="D16" s="2" t="s">
        <v>4320</v>
      </c>
    </row>
    <row r="17" spans="1:4" x14ac:dyDescent="0.25">
      <c r="A17" s="3" t="s">
        <v>871</v>
      </c>
      <c r="B17" s="4" t="s">
        <v>4256</v>
      </c>
      <c r="C17" s="5" t="s">
        <v>4257</v>
      </c>
      <c r="D17" s="2" t="s">
        <v>4320</v>
      </c>
    </row>
    <row r="18" spans="1:4" x14ac:dyDescent="0.25">
      <c r="A18" s="4" t="s">
        <v>1218</v>
      </c>
      <c r="B18" s="4" t="s">
        <v>4256</v>
      </c>
      <c r="C18" s="5" t="s">
        <v>4257</v>
      </c>
      <c r="D18" s="2" t="s">
        <v>4320</v>
      </c>
    </row>
    <row r="19" spans="1:4" x14ac:dyDescent="0.25">
      <c r="A19" s="6" t="s">
        <v>938</v>
      </c>
      <c r="B19" s="4" t="s">
        <v>4256</v>
      </c>
      <c r="C19" s="5" t="s">
        <v>4257</v>
      </c>
      <c r="D19" s="2" t="s">
        <v>4276</v>
      </c>
    </row>
    <row r="20" spans="1:4" x14ac:dyDescent="0.25">
      <c r="A20" s="6" t="s">
        <v>4330</v>
      </c>
      <c r="B20" s="4" t="s">
        <v>4256</v>
      </c>
      <c r="C20" s="5" t="s">
        <v>4257</v>
      </c>
      <c r="D20" s="2" t="s">
        <v>4258</v>
      </c>
    </row>
    <row r="21" spans="1:4" x14ac:dyDescent="0.25">
      <c r="A21" s="8" t="s">
        <v>4331</v>
      </c>
      <c r="B21" s="4" t="s">
        <v>4256</v>
      </c>
      <c r="C21" s="5" t="s">
        <v>4257</v>
      </c>
      <c r="D21" s="2" t="s">
        <v>4276</v>
      </c>
    </row>
    <row r="22" spans="1:4" x14ac:dyDescent="0.25">
      <c r="A22" s="8" t="s">
        <v>4332</v>
      </c>
      <c r="B22" s="4" t="s">
        <v>4256</v>
      </c>
      <c r="C22" s="5" t="s">
        <v>4257</v>
      </c>
      <c r="D22" s="2" t="s">
        <v>4258</v>
      </c>
    </row>
    <row r="23" spans="1:4" x14ac:dyDescent="0.25">
      <c r="A23" s="9" t="s">
        <v>4333</v>
      </c>
      <c r="B23" s="9" t="s">
        <v>4256</v>
      </c>
      <c r="C23" s="9" t="s">
        <v>4246</v>
      </c>
      <c r="D23" s="9" t="s">
        <v>4265</v>
      </c>
    </row>
    <row r="24" spans="1:4" x14ac:dyDescent="0.25">
      <c r="A24" s="9" t="s">
        <v>598</v>
      </c>
      <c r="B24" s="9" t="s">
        <v>4256</v>
      </c>
      <c r="C24" s="9" t="s">
        <v>4246</v>
      </c>
      <c r="D24" s="9" t="s">
        <v>4295</v>
      </c>
    </row>
    <row r="25" spans="1:4" x14ac:dyDescent="0.25">
      <c r="A25" s="9" t="s">
        <v>4334</v>
      </c>
      <c r="B25" s="9" t="s">
        <v>4256</v>
      </c>
      <c r="C25" s="9" t="s">
        <v>4246</v>
      </c>
      <c r="D25" s="9" t="s">
        <v>4295</v>
      </c>
    </row>
    <row r="26" spans="1:4" x14ac:dyDescent="0.25">
      <c r="A26" s="9" t="s">
        <v>171</v>
      </c>
      <c r="B26" s="9" t="s">
        <v>4256</v>
      </c>
      <c r="C26" s="9" t="s">
        <v>4246</v>
      </c>
      <c r="D26" s="9" t="s">
        <v>4265</v>
      </c>
    </row>
    <row r="27" spans="1:4" x14ac:dyDescent="0.25">
      <c r="A27" s="9" t="s">
        <v>670</v>
      </c>
      <c r="B27" s="9" t="s">
        <v>4256</v>
      </c>
      <c r="C27" s="9" t="s">
        <v>4246</v>
      </c>
      <c r="D27" s="9" t="s">
        <v>4265</v>
      </c>
    </row>
    <row r="28" spans="1:4" x14ac:dyDescent="0.25">
      <c r="A28" s="9" t="s">
        <v>4335</v>
      </c>
      <c r="B28" s="9" t="s">
        <v>4256</v>
      </c>
      <c r="C28" s="9" t="s">
        <v>4246</v>
      </c>
      <c r="D28" s="9" t="s">
        <v>4295</v>
      </c>
    </row>
    <row r="29" spans="1:4" x14ac:dyDescent="0.25">
      <c r="A29" s="9" t="s">
        <v>121</v>
      </c>
      <c r="B29" s="9" t="s">
        <v>4256</v>
      </c>
      <c r="C29" s="9" t="s">
        <v>4246</v>
      </c>
      <c r="D29" s="9" t="s">
        <v>4295</v>
      </c>
    </row>
    <row r="30" spans="1:4" x14ac:dyDescent="0.25">
      <c r="A30" s="9" t="s">
        <v>454</v>
      </c>
      <c r="B30" s="9" t="s">
        <v>4256</v>
      </c>
      <c r="C30" s="9" t="s">
        <v>4246</v>
      </c>
      <c r="D30" s="9" t="s">
        <v>4295</v>
      </c>
    </row>
    <row r="31" spans="1:4" x14ac:dyDescent="0.25">
      <c r="A31" s="9" t="s">
        <v>638</v>
      </c>
      <c r="B31" s="9" t="s">
        <v>4256</v>
      </c>
      <c r="C31" s="9" t="s">
        <v>4268</v>
      </c>
      <c r="D31" s="9" t="s">
        <v>4268</v>
      </c>
    </row>
    <row r="32" spans="1:4" x14ac:dyDescent="0.25">
      <c r="A32" s="9" t="s">
        <v>822</v>
      </c>
      <c r="B32" s="9" t="s">
        <v>4256</v>
      </c>
      <c r="C32" s="9" t="s">
        <v>4268</v>
      </c>
      <c r="D32" s="9" t="s">
        <v>4268</v>
      </c>
    </row>
    <row r="33" spans="1:4" x14ac:dyDescent="0.25">
      <c r="A33" s="9" t="s">
        <v>535</v>
      </c>
      <c r="B33" s="9" t="s">
        <v>4256</v>
      </c>
      <c r="C33" s="9" t="s">
        <v>4268</v>
      </c>
      <c r="D33" s="9" t="s">
        <v>4268</v>
      </c>
    </row>
    <row r="34" spans="1:4" x14ac:dyDescent="0.25">
      <c r="A34" s="9" t="s">
        <v>4336</v>
      </c>
      <c r="B34" s="9" t="s">
        <v>4256</v>
      </c>
      <c r="C34" s="9" t="s">
        <v>4268</v>
      </c>
      <c r="D34" s="9" t="s">
        <v>4268</v>
      </c>
    </row>
    <row r="35" spans="1:4" x14ac:dyDescent="0.25">
      <c r="A35" s="9" t="s">
        <v>226</v>
      </c>
      <c r="B35" s="9" t="s">
        <v>4256</v>
      </c>
      <c r="C35" s="9" t="s">
        <v>4268</v>
      </c>
      <c r="D35" s="9" t="s">
        <v>4268</v>
      </c>
    </row>
    <row r="36" spans="1:4" x14ac:dyDescent="0.25">
      <c r="A36" s="9" t="s">
        <v>676</v>
      </c>
      <c r="B36" s="9" t="s">
        <v>4256</v>
      </c>
      <c r="C36" s="9" t="s">
        <v>4268</v>
      </c>
      <c r="D36" s="9" t="s">
        <v>4268</v>
      </c>
    </row>
    <row r="37" spans="1:4" x14ac:dyDescent="0.25">
      <c r="A37" s="9" t="s">
        <v>1829</v>
      </c>
      <c r="B37" s="9" t="s">
        <v>4256</v>
      </c>
      <c r="C37" s="9" t="s">
        <v>4271</v>
      </c>
      <c r="D37" s="9" t="s">
        <v>4272</v>
      </c>
    </row>
    <row r="38" spans="1:4" x14ac:dyDescent="0.25">
      <c r="A38" s="9" t="s">
        <v>2161</v>
      </c>
      <c r="B38" s="9" t="s">
        <v>4256</v>
      </c>
      <c r="C38" s="9" t="s">
        <v>4271</v>
      </c>
      <c r="D38" s="9" t="s">
        <v>4272</v>
      </c>
    </row>
    <row r="39" spans="1:4" x14ac:dyDescent="0.25">
      <c r="A39" s="9" t="s">
        <v>4337</v>
      </c>
      <c r="B39" s="9" t="s">
        <v>4256</v>
      </c>
      <c r="C39" s="9" t="s">
        <v>4271</v>
      </c>
      <c r="D39" s="9" t="s">
        <v>4272</v>
      </c>
    </row>
    <row r="40" spans="1:4" x14ac:dyDescent="0.25">
      <c r="A40" s="9" t="s">
        <v>997</v>
      </c>
      <c r="B40" s="9" t="s">
        <v>4256</v>
      </c>
      <c r="C40" s="9" t="s">
        <v>4271</v>
      </c>
      <c r="D40" s="9" t="s">
        <v>4272</v>
      </c>
    </row>
    <row r="41" spans="1:4" x14ac:dyDescent="0.25">
      <c r="A41" s="9" t="s">
        <v>4338</v>
      </c>
      <c r="B41" s="9" t="s">
        <v>4256</v>
      </c>
      <c r="C41" s="9" t="s">
        <v>4271</v>
      </c>
      <c r="D41" s="9" t="s">
        <v>4272</v>
      </c>
    </row>
    <row r="42" spans="1:4" x14ac:dyDescent="0.25">
      <c r="A42" s="9" t="s">
        <v>4339</v>
      </c>
      <c r="B42" s="9" t="s">
        <v>4256</v>
      </c>
      <c r="C42" s="9" t="s">
        <v>4271</v>
      </c>
      <c r="D42" s="9" t="s">
        <v>4272</v>
      </c>
    </row>
    <row r="43" spans="1:4" x14ac:dyDescent="0.25">
      <c r="A43" s="9" t="s">
        <v>1126</v>
      </c>
      <c r="B43" s="9" t="s">
        <v>4256</v>
      </c>
      <c r="C43" s="9" t="s">
        <v>4271</v>
      </c>
      <c r="D43" s="9" t="s">
        <v>4272</v>
      </c>
    </row>
    <row r="44" spans="1:4" x14ac:dyDescent="0.25">
      <c r="A44" s="9" t="s">
        <v>2955</v>
      </c>
      <c r="B44" s="9" t="s">
        <v>4256</v>
      </c>
      <c r="C44" s="9" t="s">
        <v>4271</v>
      </c>
      <c r="D44" s="9" t="s">
        <v>4281</v>
      </c>
    </row>
    <row r="45" spans="1:4" x14ac:dyDescent="0.25">
      <c r="A45" s="9" t="s">
        <v>4340</v>
      </c>
      <c r="B45" s="9" t="s">
        <v>4256</v>
      </c>
      <c r="C45" s="9" t="s">
        <v>4271</v>
      </c>
      <c r="D45" s="9" t="s">
        <v>4281</v>
      </c>
    </row>
    <row r="46" spans="1:4" x14ac:dyDescent="0.25">
      <c r="A46" s="9" t="s">
        <v>1297</v>
      </c>
      <c r="B46" s="9" t="s">
        <v>4256</v>
      </c>
      <c r="C46" s="9" t="s">
        <v>4271</v>
      </c>
      <c r="D46" s="9" t="s">
        <v>4281</v>
      </c>
    </row>
    <row r="47" spans="1:4" x14ac:dyDescent="0.25">
      <c r="A47" s="9" t="s">
        <v>238</v>
      </c>
      <c r="B47" s="9" t="s">
        <v>4256</v>
      </c>
      <c r="C47" s="9" t="s">
        <v>4271</v>
      </c>
      <c r="D47" s="9" t="s">
        <v>4281</v>
      </c>
    </row>
    <row r="48" spans="1:4" x14ac:dyDescent="0.25">
      <c r="A48" s="9" t="s">
        <v>843</v>
      </c>
      <c r="B48" s="9" t="s">
        <v>4256</v>
      </c>
      <c r="C48" s="9" t="s">
        <v>4271</v>
      </c>
      <c r="D48" s="9" t="s">
        <v>4281</v>
      </c>
    </row>
    <row r="49" spans="1:4" x14ac:dyDescent="0.25">
      <c r="A49" s="9" t="s">
        <v>499</v>
      </c>
      <c r="B49" s="9" t="s">
        <v>4256</v>
      </c>
      <c r="C49" s="9" t="s">
        <v>4271</v>
      </c>
      <c r="D49" s="9" t="s">
        <v>4281</v>
      </c>
    </row>
    <row r="50" spans="1:4" x14ac:dyDescent="0.25">
      <c r="A50" s="9" t="s">
        <v>1881</v>
      </c>
      <c r="B50" s="9" t="s">
        <v>4256</v>
      </c>
      <c r="C50" s="9" t="s">
        <v>4271</v>
      </c>
      <c r="D50" s="9" t="s">
        <v>4281</v>
      </c>
    </row>
    <row r="51" spans="1:4" x14ac:dyDescent="0.25">
      <c r="A51" s="9" t="s">
        <v>505</v>
      </c>
      <c r="B51" s="9" t="s">
        <v>4256</v>
      </c>
      <c r="C51" s="9" t="s">
        <v>4271</v>
      </c>
      <c r="D51" s="9" t="s">
        <v>4281</v>
      </c>
    </row>
    <row r="52" spans="1:4" x14ac:dyDescent="0.25">
      <c r="A52" s="9" t="s">
        <v>4341</v>
      </c>
      <c r="B52" s="9" t="s">
        <v>4256</v>
      </c>
      <c r="C52" s="9" t="s">
        <v>4271</v>
      </c>
      <c r="D52" s="9" t="s">
        <v>4281</v>
      </c>
    </row>
    <row r="53" spans="1:4" x14ac:dyDescent="0.25">
      <c r="A53" s="9" t="s">
        <v>97</v>
      </c>
      <c r="B53" s="9" t="s">
        <v>4256</v>
      </c>
      <c r="C53" s="9" t="s">
        <v>4271</v>
      </c>
      <c r="D53" s="9" t="s">
        <v>4281</v>
      </c>
    </row>
    <row r="54" spans="1:4" x14ac:dyDescent="0.25">
      <c r="A54" s="9" t="s">
        <v>4342</v>
      </c>
      <c r="B54" s="9" t="s">
        <v>4256</v>
      </c>
      <c r="C54" s="9" t="s">
        <v>4259</v>
      </c>
      <c r="D54" s="9" t="s">
        <v>4260</v>
      </c>
    </row>
    <row r="55" spans="1:4" x14ac:dyDescent="0.25">
      <c r="A55" s="9" t="s">
        <v>288</v>
      </c>
      <c r="B55" s="9" t="s">
        <v>4256</v>
      </c>
      <c r="C55" s="9" t="s">
        <v>4259</v>
      </c>
      <c r="D55" s="9" t="s">
        <v>4273</v>
      </c>
    </row>
    <row r="56" spans="1:4" x14ac:dyDescent="0.25">
      <c r="A56" s="9" t="s">
        <v>708</v>
      </c>
      <c r="B56" s="9" t="s">
        <v>4256</v>
      </c>
      <c r="C56" s="9" t="s">
        <v>4259</v>
      </c>
      <c r="D56" s="9" t="s">
        <v>4260</v>
      </c>
    </row>
    <row r="57" spans="1:4" x14ac:dyDescent="0.25">
      <c r="A57" s="9" t="s">
        <v>157</v>
      </c>
      <c r="B57" s="9" t="s">
        <v>4256</v>
      </c>
      <c r="C57" s="9" t="s">
        <v>4259</v>
      </c>
      <c r="D57" s="9" t="s">
        <v>4260</v>
      </c>
    </row>
    <row r="58" spans="1:4" x14ac:dyDescent="0.25">
      <c r="A58" s="9" t="s">
        <v>604</v>
      </c>
      <c r="B58" s="9" t="s">
        <v>4256</v>
      </c>
      <c r="C58" s="9" t="s">
        <v>4259</v>
      </c>
      <c r="D58" s="9" t="s">
        <v>4260</v>
      </c>
    </row>
    <row r="59" spans="1:4" x14ac:dyDescent="0.25">
      <c r="A59" s="9" t="s">
        <v>1947</v>
      </c>
      <c r="B59" s="9" t="s">
        <v>4256</v>
      </c>
      <c r="C59" s="9" t="s">
        <v>4259</v>
      </c>
      <c r="D59" s="9" t="s">
        <v>4260</v>
      </c>
    </row>
    <row r="60" spans="1:4" x14ac:dyDescent="0.25">
      <c r="A60" s="9" t="s">
        <v>338</v>
      </c>
      <c r="B60" s="9" t="s">
        <v>4256</v>
      </c>
      <c r="C60" s="9" t="s">
        <v>4259</v>
      </c>
      <c r="D60" s="9" t="s">
        <v>4260</v>
      </c>
    </row>
    <row r="61" spans="1:4" x14ac:dyDescent="0.25">
      <c r="A61" s="9" t="s">
        <v>1015</v>
      </c>
      <c r="B61" s="9" t="s">
        <v>4256</v>
      </c>
      <c r="C61" s="9" t="s">
        <v>4259</v>
      </c>
      <c r="D61" s="9" t="s">
        <v>4260</v>
      </c>
    </row>
    <row r="62" spans="1:4" x14ac:dyDescent="0.25">
      <c r="A62" s="9" t="s">
        <v>908</v>
      </c>
      <c r="B62" s="9" t="s">
        <v>4256</v>
      </c>
      <c r="C62" s="9" t="s">
        <v>4259</v>
      </c>
      <c r="D62" s="9" t="s">
        <v>4260</v>
      </c>
    </row>
    <row r="63" spans="1:4" x14ac:dyDescent="0.25">
      <c r="A63" s="9" t="s">
        <v>591</v>
      </c>
      <c r="B63" s="9" t="s">
        <v>4256</v>
      </c>
      <c r="C63" s="9" t="s">
        <v>4259</v>
      </c>
      <c r="D63" s="9" t="s">
        <v>4273</v>
      </c>
    </row>
    <row r="64" spans="1:4" x14ac:dyDescent="0.25">
      <c r="A64" s="9" t="s">
        <v>4343</v>
      </c>
      <c r="B64" s="9" t="s">
        <v>4256</v>
      </c>
      <c r="C64" s="9" t="s">
        <v>4259</v>
      </c>
      <c r="D64" s="9" t="s">
        <v>4273</v>
      </c>
    </row>
    <row r="65" spans="1:4" x14ac:dyDescent="0.25">
      <c r="A65" s="9" t="s">
        <v>3442</v>
      </c>
      <c r="B65" s="9" t="s">
        <v>4256</v>
      </c>
      <c r="C65" s="9" t="s">
        <v>4259</v>
      </c>
      <c r="D65" s="9" t="s">
        <v>4273</v>
      </c>
    </row>
    <row r="66" spans="1:4" x14ac:dyDescent="0.25">
      <c r="A66" s="9" t="s">
        <v>246</v>
      </c>
      <c r="B66" s="9" t="s">
        <v>4256</v>
      </c>
      <c r="C66" s="9" t="s">
        <v>4259</v>
      </c>
      <c r="D66" s="9" t="s">
        <v>4273</v>
      </c>
    </row>
    <row r="67" spans="1:4" x14ac:dyDescent="0.25">
      <c r="A67" s="9" t="s">
        <v>4344</v>
      </c>
      <c r="B67" s="9" t="s">
        <v>4256</v>
      </c>
      <c r="C67" s="9" t="s">
        <v>4259</v>
      </c>
      <c r="D67" s="9" t="s">
        <v>4260</v>
      </c>
    </row>
    <row r="68" spans="1:4" x14ac:dyDescent="0.25">
      <c r="A68" s="9" t="s">
        <v>164</v>
      </c>
      <c r="B68" s="9" t="s">
        <v>4256</v>
      </c>
      <c r="C68" s="9" t="s">
        <v>4259</v>
      </c>
      <c r="D68" s="9" t="s">
        <v>4273</v>
      </c>
    </row>
    <row r="69" spans="1:4" x14ac:dyDescent="0.25">
      <c r="A69" s="9" t="s">
        <v>1420</v>
      </c>
      <c r="B69" s="9" t="s">
        <v>4256</v>
      </c>
      <c r="C69" s="9" t="s">
        <v>4259</v>
      </c>
      <c r="D69" s="9" t="s">
        <v>4273</v>
      </c>
    </row>
    <row r="70" spans="1:4" x14ac:dyDescent="0.25">
      <c r="A70" s="9" t="s">
        <v>2172</v>
      </c>
      <c r="B70" s="9" t="s">
        <v>4256</v>
      </c>
      <c r="C70" s="9" t="s">
        <v>4282</v>
      </c>
      <c r="D70" s="9" t="s">
        <v>4286</v>
      </c>
    </row>
    <row r="71" spans="1:4" x14ac:dyDescent="0.25">
      <c r="A71" s="9" t="s">
        <v>796</v>
      </c>
      <c r="B71" s="9" t="s">
        <v>4256</v>
      </c>
      <c r="C71" s="9" t="s">
        <v>4282</v>
      </c>
      <c r="D71" s="9" t="s">
        <v>4286</v>
      </c>
    </row>
    <row r="72" spans="1:4" x14ac:dyDescent="0.25">
      <c r="A72" s="9" t="s">
        <v>4345</v>
      </c>
      <c r="B72" s="9" t="s">
        <v>4256</v>
      </c>
      <c r="C72" s="9" t="s">
        <v>4282</v>
      </c>
      <c r="D72" s="9" t="s">
        <v>4286</v>
      </c>
    </row>
    <row r="73" spans="1:4" x14ac:dyDescent="0.25">
      <c r="A73" s="9" t="s">
        <v>558</v>
      </c>
      <c r="B73" s="9" t="s">
        <v>4256</v>
      </c>
      <c r="C73" s="9" t="s">
        <v>4282</v>
      </c>
      <c r="D73" s="9" t="s">
        <v>4286</v>
      </c>
    </row>
    <row r="74" spans="1:4" x14ac:dyDescent="0.25">
      <c r="A74" s="9" t="s">
        <v>4346</v>
      </c>
      <c r="B74" s="9" t="s">
        <v>4256</v>
      </c>
      <c r="C74" s="9" t="s">
        <v>4282</v>
      </c>
      <c r="D74" s="9" t="s">
        <v>4286</v>
      </c>
    </row>
    <row r="75" spans="1:4" x14ac:dyDescent="0.25">
      <c r="A75" s="9" t="s">
        <v>2349</v>
      </c>
      <c r="B75" s="9" t="s">
        <v>4256</v>
      </c>
      <c r="C75" s="9" t="s">
        <v>4282</v>
      </c>
      <c r="D75" s="9" t="s">
        <v>4286</v>
      </c>
    </row>
    <row r="76" spans="1:4" x14ac:dyDescent="0.25">
      <c r="A76" s="9" t="s">
        <v>632</v>
      </c>
      <c r="B76" s="9" t="s">
        <v>4256</v>
      </c>
      <c r="C76" s="9" t="s">
        <v>4282</v>
      </c>
      <c r="D76" s="9" t="s">
        <v>4286</v>
      </c>
    </row>
    <row r="77" spans="1:4" x14ac:dyDescent="0.25">
      <c r="A77" s="9" t="s">
        <v>425</v>
      </c>
      <c r="B77" s="9" t="s">
        <v>4256</v>
      </c>
      <c r="C77" s="9" t="s">
        <v>4282</v>
      </c>
      <c r="D77" s="9" t="s">
        <v>4283</v>
      </c>
    </row>
    <row r="78" spans="1:4" x14ac:dyDescent="0.25">
      <c r="A78" s="9" t="s">
        <v>4347</v>
      </c>
      <c r="B78" s="9" t="s">
        <v>4256</v>
      </c>
      <c r="C78" s="9" t="s">
        <v>4282</v>
      </c>
      <c r="D78" s="9" t="s">
        <v>4283</v>
      </c>
    </row>
    <row r="79" spans="1:4" x14ac:dyDescent="0.25">
      <c r="A79" s="9" t="s">
        <v>180</v>
      </c>
      <c r="B79" s="9" t="s">
        <v>4256</v>
      </c>
      <c r="C79" s="9" t="s">
        <v>4282</v>
      </c>
      <c r="D79" s="9" t="s">
        <v>4283</v>
      </c>
    </row>
    <row r="80" spans="1:4" x14ac:dyDescent="0.25">
      <c r="A80" s="9" t="s">
        <v>1901</v>
      </c>
      <c r="B80" s="9" t="s">
        <v>4256</v>
      </c>
      <c r="C80" s="9" t="s">
        <v>4277</v>
      </c>
      <c r="D80" s="9" t="s">
        <v>4322</v>
      </c>
    </row>
    <row r="81" spans="1:4" x14ac:dyDescent="0.25">
      <c r="A81" s="9" t="s">
        <v>1020</v>
      </c>
      <c r="B81" s="9" t="s">
        <v>4256</v>
      </c>
      <c r="C81" s="9" t="s">
        <v>4277</v>
      </c>
      <c r="D81" s="9" t="s">
        <v>4278</v>
      </c>
    </row>
    <row r="82" spans="1:4" x14ac:dyDescent="0.25">
      <c r="A82" s="9" t="s">
        <v>523</v>
      </c>
      <c r="B82" s="9" t="s">
        <v>4256</v>
      </c>
      <c r="C82" s="9" t="s">
        <v>4277</v>
      </c>
      <c r="D82" s="9" t="s">
        <v>4278</v>
      </c>
    </row>
    <row r="83" spans="1:4" x14ac:dyDescent="0.25">
      <c r="A83" s="9" t="s">
        <v>969</v>
      </c>
      <c r="B83" s="9" t="s">
        <v>4256</v>
      </c>
      <c r="C83" s="9" t="s">
        <v>4277</v>
      </c>
      <c r="D83" s="9" t="s">
        <v>4294</v>
      </c>
    </row>
    <row r="84" spans="1:4" x14ac:dyDescent="0.25">
      <c r="A84" s="9" t="s">
        <v>4348</v>
      </c>
      <c r="B84" s="9" t="s">
        <v>4256</v>
      </c>
      <c r="C84" s="9" t="s">
        <v>4277</v>
      </c>
      <c r="D84" s="9" t="s">
        <v>4294</v>
      </c>
    </row>
    <row r="85" spans="1:4" x14ac:dyDescent="0.25">
      <c r="A85" s="9" t="s">
        <v>3343</v>
      </c>
      <c r="B85" s="9" t="s">
        <v>4256</v>
      </c>
      <c r="C85" s="9" t="s">
        <v>4277</v>
      </c>
      <c r="D85" s="9" t="s">
        <v>4294</v>
      </c>
    </row>
    <row r="86" spans="1:4" x14ac:dyDescent="0.25">
      <c r="A86" s="9" t="s">
        <v>4328</v>
      </c>
      <c r="B86" s="9" t="s">
        <v>4256</v>
      </c>
      <c r="C86" s="9" t="s">
        <v>4257</v>
      </c>
      <c r="D86" s="9" t="s">
        <v>4258</v>
      </c>
    </row>
    <row r="87" spans="1:4" x14ac:dyDescent="0.25">
      <c r="A87" s="9" t="s">
        <v>4194</v>
      </c>
      <c r="B87" s="9" t="s">
        <v>4256</v>
      </c>
      <c r="C87" s="9" t="s">
        <v>4257</v>
      </c>
      <c r="D87" s="9" t="s">
        <v>4320</v>
      </c>
    </row>
    <row r="88" spans="1:4" x14ac:dyDescent="0.25">
      <c r="A88" s="9" t="s">
        <v>1218</v>
      </c>
      <c r="B88" s="9" t="s">
        <v>4256</v>
      </c>
      <c r="C88" s="9" t="s">
        <v>4257</v>
      </c>
      <c r="D88" s="9" t="s">
        <v>4320</v>
      </c>
    </row>
    <row r="89" spans="1:4" x14ac:dyDescent="0.25">
      <c r="A89" s="9" t="s">
        <v>963</v>
      </c>
      <c r="B89" s="9" t="s">
        <v>4256</v>
      </c>
      <c r="C89" s="9" t="s">
        <v>4257</v>
      </c>
      <c r="D89" s="9" t="s">
        <v>4276</v>
      </c>
    </row>
    <row r="90" spans="1:4" x14ac:dyDescent="0.25">
      <c r="A90" s="9" t="s">
        <v>2790</v>
      </c>
      <c r="B90" s="9" t="s">
        <v>4256</v>
      </c>
      <c r="C90" s="9" t="s">
        <v>4257</v>
      </c>
      <c r="D90" s="9" t="s">
        <v>4258</v>
      </c>
    </row>
    <row r="91" spans="1:4" x14ac:dyDescent="0.25">
      <c r="A91" s="9" t="s">
        <v>1106</v>
      </c>
      <c r="B91" s="9" t="s">
        <v>4256</v>
      </c>
      <c r="C91" s="9" t="s">
        <v>4257</v>
      </c>
      <c r="D91" s="9" t="s">
        <v>4264</v>
      </c>
    </row>
    <row r="92" spans="1:4" x14ac:dyDescent="0.25">
      <c r="A92" s="9" t="s">
        <v>896</v>
      </c>
      <c r="B92" s="9" t="s">
        <v>4256</v>
      </c>
      <c r="C92" s="9" t="s">
        <v>4257</v>
      </c>
      <c r="D92" s="9" t="s">
        <v>4258</v>
      </c>
    </row>
    <row r="93" spans="1:4" x14ac:dyDescent="0.25">
      <c r="A93" s="9" t="s">
        <v>1498</v>
      </c>
      <c r="B93" s="9" t="s">
        <v>4256</v>
      </c>
      <c r="C93" s="9" t="s">
        <v>4257</v>
      </c>
      <c r="D93" s="9" t="s">
        <v>4321</v>
      </c>
    </row>
    <row r="94" spans="1:4" x14ac:dyDescent="0.25">
      <c r="A94" s="9" t="s">
        <v>1245</v>
      </c>
      <c r="B94" s="9" t="s">
        <v>4256</v>
      </c>
      <c r="C94" s="9" t="s">
        <v>4257</v>
      </c>
      <c r="D94" s="9" t="s">
        <v>4258</v>
      </c>
    </row>
    <row r="95" spans="1:4" x14ac:dyDescent="0.25">
      <c r="A95" s="9" t="s">
        <v>440</v>
      </c>
      <c r="B95" s="9" t="s">
        <v>4256</v>
      </c>
      <c r="C95" s="9" t="s">
        <v>4257</v>
      </c>
      <c r="D95" s="9" t="s">
        <v>4258</v>
      </c>
    </row>
    <row r="96" spans="1:4" x14ac:dyDescent="0.25">
      <c r="A96" s="9" t="s">
        <v>4327</v>
      </c>
      <c r="B96" s="9" t="s">
        <v>4256</v>
      </c>
      <c r="C96" s="9" t="s">
        <v>4257</v>
      </c>
      <c r="D96" s="9" t="s">
        <v>4321</v>
      </c>
    </row>
    <row r="97" spans="1:4" x14ac:dyDescent="0.25">
      <c r="A97" s="9" t="s">
        <v>68</v>
      </c>
      <c r="B97" s="9" t="s">
        <v>4256</v>
      </c>
      <c r="C97" s="9" t="s">
        <v>4257</v>
      </c>
      <c r="D97" s="9" t="s">
        <v>4258</v>
      </c>
    </row>
    <row r="98" spans="1:4" x14ac:dyDescent="0.25">
      <c r="A98" s="9" t="s">
        <v>931</v>
      </c>
      <c r="B98" s="9" t="s">
        <v>4256</v>
      </c>
      <c r="C98" s="9" t="s">
        <v>4257</v>
      </c>
      <c r="D98" s="9" t="s">
        <v>4321</v>
      </c>
    </row>
    <row r="99" spans="1:4" x14ac:dyDescent="0.25">
      <c r="A99" s="9" t="s">
        <v>938</v>
      </c>
      <c r="B99" s="9" t="s">
        <v>4256</v>
      </c>
      <c r="C99" s="9" t="s">
        <v>4257</v>
      </c>
      <c r="D99" s="9" t="s">
        <v>4276</v>
      </c>
    </row>
    <row r="100" spans="1:4" x14ac:dyDescent="0.25">
      <c r="A100" s="9" t="s">
        <v>4330</v>
      </c>
      <c r="B100" s="9" t="s">
        <v>4256</v>
      </c>
      <c r="C100" s="9" t="s">
        <v>4257</v>
      </c>
      <c r="D100" s="9" t="s">
        <v>4276</v>
      </c>
    </row>
    <row r="101" spans="1:4" x14ac:dyDescent="0.25">
      <c r="A101" s="9" t="s">
        <v>871</v>
      </c>
      <c r="B101" s="9" t="s">
        <v>4256</v>
      </c>
      <c r="C101" s="9" t="s">
        <v>4257</v>
      </c>
      <c r="D101" s="9" t="s">
        <v>4320</v>
      </c>
    </row>
    <row r="102" spans="1:4" x14ac:dyDescent="0.25">
      <c r="A102" s="9" t="s">
        <v>4332</v>
      </c>
      <c r="B102" s="9" t="s">
        <v>4256</v>
      </c>
      <c r="C102" s="9" t="s">
        <v>4257</v>
      </c>
      <c r="D102" s="9" t="s">
        <v>4276</v>
      </c>
    </row>
    <row r="103" spans="1:4" x14ac:dyDescent="0.25">
      <c r="A103" s="9" t="s">
        <v>62</v>
      </c>
      <c r="B103" s="9" t="s">
        <v>4256</v>
      </c>
      <c r="C103" s="9" t="s">
        <v>4257</v>
      </c>
      <c r="D103" s="9" t="s">
        <v>4258</v>
      </c>
    </row>
    <row r="104" spans="1:4" x14ac:dyDescent="0.25">
      <c r="A104" s="9" t="s">
        <v>199</v>
      </c>
      <c r="B104" s="9" t="s">
        <v>4256</v>
      </c>
      <c r="C104" s="9" t="s">
        <v>4257</v>
      </c>
      <c r="D104" s="9" t="s">
        <v>4258</v>
      </c>
    </row>
    <row r="105" spans="1:4" x14ac:dyDescent="0.25">
      <c r="A105" s="10" t="s">
        <v>4349</v>
      </c>
      <c r="B105" s="9" t="s">
        <v>4261</v>
      </c>
      <c r="C105" s="9" t="s">
        <v>4350</v>
      </c>
      <c r="D105" s="10" t="s">
        <v>4274</v>
      </c>
    </row>
    <row r="106" spans="1:4" x14ac:dyDescent="0.25">
      <c r="A106" s="10" t="s">
        <v>4351</v>
      </c>
      <c r="B106" s="9" t="s">
        <v>4261</v>
      </c>
      <c r="C106" s="9" t="s">
        <v>4350</v>
      </c>
      <c r="D106" s="10" t="s">
        <v>4274</v>
      </c>
    </row>
    <row r="107" spans="1:4" x14ac:dyDescent="0.25">
      <c r="A107" s="10" t="s">
        <v>4352</v>
      </c>
      <c r="B107" s="9" t="s">
        <v>4261</v>
      </c>
      <c r="C107" s="9" t="s">
        <v>4350</v>
      </c>
      <c r="D107" s="10" t="s">
        <v>4274</v>
      </c>
    </row>
    <row r="108" spans="1:4" x14ac:dyDescent="0.25">
      <c r="A108" s="9" t="s">
        <v>1673</v>
      </c>
      <c r="B108" s="9" t="s">
        <v>4261</v>
      </c>
      <c r="C108" s="9" t="s">
        <v>4242</v>
      </c>
      <c r="D108" s="9" t="s">
        <v>4288</v>
      </c>
    </row>
    <row r="109" spans="1:4" x14ac:dyDescent="0.25">
      <c r="A109" s="9" t="s">
        <v>4353</v>
      </c>
      <c r="B109" s="9" t="s">
        <v>4261</v>
      </c>
      <c r="C109" s="9" t="s">
        <v>4242</v>
      </c>
      <c r="D109" s="9" t="s">
        <v>4288</v>
      </c>
    </row>
    <row r="110" spans="1:4" x14ac:dyDescent="0.25">
      <c r="A110" s="9" t="s">
        <v>4354</v>
      </c>
      <c r="B110" s="9" t="s">
        <v>4261</v>
      </c>
      <c r="C110" s="9" t="s">
        <v>4242</v>
      </c>
      <c r="D110" s="9" t="s">
        <v>4316</v>
      </c>
    </row>
    <row r="111" spans="1:4" x14ac:dyDescent="0.25">
      <c r="A111" s="9" t="s">
        <v>1161</v>
      </c>
      <c r="B111" s="9" t="s">
        <v>4261</v>
      </c>
      <c r="C111" s="9" t="s">
        <v>4242</v>
      </c>
      <c r="D111" s="9" t="s">
        <v>4316</v>
      </c>
    </row>
    <row r="112" spans="1:4" x14ac:dyDescent="0.25">
      <c r="A112" s="9" t="s">
        <v>4355</v>
      </c>
      <c r="B112" s="9" t="s">
        <v>4261</v>
      </c>
      <c r="C112" s="9" t="s">
        <v>4242</v>
      </c>
      <c r="D112" s="9" t="s">
        <v>4356</v>
      </c>
    </row>
    <row r="113" spans="1:4" x14ac:dyDescent="0.25">
      <c r="A113" s="9" t="s">
        <v>214</v>
      </c>
      <c r="B113" s="9" t="s">
        <v>4261</v>
      </c>
      <c r="C113" s="9" t="s">
        <v>4242</v>
      </c>
      <c r="D113" s="9" t="s">
        <v>4356</v>
      </c>
    </row>
    <row r="114" spans="1:4" x14ac:dyDescent="0.25">
      <c r="A114" s="9" t="s">
        <v>3109</v>
      </c>
      <c r="B114" s="9" t="s">
        <v>4261</v>
      </c>
      <c r="C114" s="9" t="s">
        <v>4242</v>
      </c>
      <c r="D114" s="9" t="s">
        <v>4356</v>
      </c>
    </row>
    <row r="115" spans="1:4" x14ac:dyDescent="0.25">
      <c r="A115" s="9" t="s">
        <v>569</v>
      </c>
      <c r="B115" s="9" t="s">
        <v>4261</v>
      </c>
      <c r="C115" s="9" t="s">
        <v>4242</v>
      </c>
      <c r="D115" s="9" t="s">
        <v>4316</v>
      </c>
    </row>
    <row r="116" spans="1:4" x14ac:dyDescent="0.25">
      <c r="A116" s="9" t="s">
        <v>447</v>
      </c>
      <c r="B116" s="9" t="s">
        <v>4261</v>
      </c>
      <c r="C116" s="9" t="s">
        <v>4242</v>
      </c>
      <c r="D116" s="9" t="s">
        <v>4288</v>
      </c>
    </row>
    <row r="117" spans="1:4" x14ac:dyDescent="0.25">
      <c r="A117" s="9" t="s">
        <v>955</v>
      </c>
      <c r="B117" s="9" t="s">
        <v>4261</v>
      </c>
      <c r="C117" s="9" t="s">
        <v>4242</v>
      </c>
      <c r="D117" s="9" t="s">
        <v>4316</v>
      </c>
    </row>
    <row r="118" spans="1:4" x14ac:dyDescent="0.25">
      <c r="A118" s="9" t="s">
        <v>2492</v>
      </c>
      <c r="B118" s="9" t="s">
        <v>4261</v>
      </c>
      <c r="C118" s="9" t="s">
        <v>4242</v>
      </c>
      <c r="D118" s="9" t="s">
        <v>4288</v>
      </c>
    </row>
    <row r="119" spans="1:4" x14ac:dyDescent="0.25">
      <c r="A119" s="9" t="s">
        <v>542</v>
      </c>
      <c r="B119" s="9" t="s">
        <v>4261</v>
      </c>
      <c r="C119" s="9" t="s">
        <v>4266</v>
      </c>
      <c r="D119" s="9" t="s">
        <v>4296</v>
      </c>
    </row>
    <row r="120" spans="1:4" x14ac:dyDescent="0.25">
      <c r="A120" s="9" t="s">
        <v>1181</v>
      </c>
      <c r="B120" s="9" t="s">
        <v>4261</v>
      </c>
      <c r="C120" s="9" t="s">
        <v>4266</v>
      </c>
      <c r="D120" s="9" t="s">
        <v>4301</v>
      </c>
    </row>
    <row r="121" spans="1:4" x14ac:dyDescent="0.25">
      <c r="A121" s="9" t="s">
        <v>378</v>
      </c>
      <c r="B121" s="9" t="s">
        <v>4261</v>
      </c>
      <c r="C121" s="9" t="s">
        <v>4266</v>
      </c>
      <c r="D121" s="9" t="s">
        <v>4267</v>
      </c>
    </row>
    <row r="122" spans="1:4" x14ac:dyDescent="0.25">
      <c r="A122" s="9" t="s">
        <v>4357</v>
      </c>
      <c r="B122" s="9" t="s">
        <v>4261</v>
      </c>
      <c r="C122" s="9" t="s">
        <v>4266</v>
      </c>
      <c r="D122" s="9" t="s">
        <v>4296</v>
      </c>
    </row>
    <row r="123" spans="1:4" x14ac:dyDescent="0.25">
      <c r="A123" s="9" t="s">
        <v>362</v>
      </c>
      <c r="B123" s="9" t="s">
        <v>4261</v>
      </c>
      <c r="C123" s="9" t="s">
        <v>4266</v>
      </c>
      <c r="D123" s="9" t="s">
        <v>4301</v>
      </c>
    </row>
    <row r="124" spans="1:4" x14ac:dyDescent="0.25">
      <c r="A124" s="9" t="s">
        <v>4358</v>
      </c>
      <c r="B124" s="9" t="s">
        <v>4261</v>
      </c>
      <c r="C124" s="9" t="s">
        <v>4266</v>
      </c>
      <c r="D124" s="9" t="s">
        <v>4301</v>
      </c>
    </row>
    <row r="125" spans="1:4" x14ac:dyDescent="0.25">
      <c r="A125" s="9" t="s">
        <v>129</v>
      </c>
      <c r="B125" s="9" t="s">
        <v>4261</v>
      </c>
      <c r="C125" s="9" t="s">
        <v>4266</v>
      </c>
      <c r="D125" s="9" t="s">
        <v>4301</v>
      </c>
    </row>
    <row r="126" spans="1:4" x14ac:dyDescent="0.25">
      <c r="A126" s="9" t="s">
        <v>4359</v>
      </c>
      <c r="B126" s="9" t="s">
        <v>4261</v>
      </c>
      <c r="C126" s="9" t="s">
        <v>4266</v>
      </c>
      <c r="D126" s="9" t="s">
        <v>4301</v>
      </c>
    </row>
    <row r="127" spans="1:4" x14ac:dyDescent="0.25">
      <c r="A127" s="9" t="s">
        <v>2362</v>
      </c>
      <c r="B127" s="9" t="s">
        <v>4261</v>
      </c>
      <c r="C127" s="9" t="s">
        <v>4266</v>
      </c>
      <c r="D127" s="9" t="s">
        <v>4296</v>
      </c>
    </row>
    <row r="128" spans="1:4" x14ac:dyDescent="0.25">
      <c r="A128" s="9" t="s">
        <v>790</v>
      </c>
      <c r="B128" s="9" t="s">
        <v>4261</v>
      </c>
      <c r="C128" s="9" t="s">
        <v>4266</v>
      </c>
      <c r="D128" s="9" t="s">
        <v>4301</v>
      </c>
    </row>
    <row r="129" spans="1:4" x14ac:dyDescent="0.25">
      <c r="A129" s="9" t="s">
        <v>4360</v>
      </c>
      <c r="B129" s="9" t="s">
        <v>4261</v>
      </c>
      <c r="C129" s="9" t="s">
        <v>4266</v>
      </c>
      <c r="D129" s="9" t="s">
        <v>4296</v>
      </c>
    </row>
    <row r="130" spans="1:4" x14ac:dyDescent="0.25">
      <c r="A130" s="9" t="s">
        <v>986</v>
      </c>
      <c r="B130" s="9" t="s">
        <v>4261</v>
      </c>
      <c r="C130" s="9" t="s">
        <v>4266</v>
      </c>
      <c r="D130" s="9" t="s">
        <v>4296</v>
      </c>
    </row>
    <row r="131" spans="1:4" x14ac:dyDescent="0.25">
      <c r="A131" s="9" t="s">
        <v>4361</v>
      </c>
      <c r="B131" s="9" t="s">
        <v>4261</v>
      </c>
      <c r="C131" s="9" t="s">
        <v>4243</v>
      </c>
      <c r="D131" s="9" t="s">
        <v>4316</v>
      </c>
    </row>
    <row r="132" spans="1:4" x14ac:dyDescent="0.25">
      <c r="A132" s="9" t="s">
        <v>295</v>
      </c>
      <c r="B132" s="9" t="s">
        <v>4261</v>
      </c>
      <c r="C132" s="9" t="s">
        <v>4243</v>
      </c>
      <c r="D132" s="9" t="s">
        <v>4280</v>
      </c>
    </row>
    <row r="133" spans="1:4" x14ac:dyDescent="0.25">
      <c r="A133" s="9" t="s">
        <v>816</v>
      </c>
      <c r="B133" s="9" t="s">
        <v>4261</v>
      </c>
      <c r="C133" s="9" t="s">
        <v>4243</v>
      </c>
      <c r="D133" s="9" t="s">
        <v>4289</v>
      </c>
    </row>
    <row r="134" spans="1:4" x14ac:dyDescent="0.25">
      <c r="A134" s="9" t="s">
        <v>4362</v>
      </c>
      <c r="B134" s="9" t="s">
        <v>4261</v>
      </c>
      <c r="C134" s="9" t="s">
        <v>4243</v>
      </c>
      <c r="D134" s="9" t="s">
        <v>4280</v>
      </c>
    </row>
    <row r="135" spans="1:4" x14ac:dyDescent="0.25">
      <c r="A135" s="9" t="s">
        <v>4363</v>
      </c>
      <c r="B135" s="9" t="s">
        <v>4261</v>
      </c>
      <c r="C135" s="9" t="s">
        <v>4243</v>
      </c>
      <c r="D135" s="9" t="s">
        <v>4289</v>
      </c>
    </row>
    <row r="136" spans="1:4" x14ac:dyDescent="0.25">
      <c r="A136" s="9" t="s">
        <v>1008</v>
      </c>
      <c r="B136" s="9" t="s">
        <v>4261</v>
      </c>
      <c r="C136" s="9" t="s">
        <v>4243</v>
      </c>
      <c r="D136" s="9" t="s">
        <v>4289</v>
      </c>
    </row>
    <row r="137" spans="1:4" x14ac:dyDescent="0.25">
      <c r="A137" s="9" t="s">
        <v>74</v>
      </c>
      <c r="B137" s="9" t="s">
        <v>4261</v>
      </c>
      <c r="C137" s="9" t="s">
        <v>4243</v>
      </c>
      <c r="D137" s="9" t="s">
        <v>4289</v>
      </c>
    </row>
    <row r="138" spans="1:4" x14ac:dyDescent="0.25">
      <c r="A138" s="9" t="s">
        <v>115</v>
      </c>
      <c r="B138" s="9" t="s">
        <v>4261</v>
      </c>
      <c r="C138" s="9" t="s">
        <v>4243</v>
      </c>
      <c r="D138" s="9" t="s">
        <v>4289</v>
      </c>
    </row>
    <row r="139" spans="1:4" x14ac:dyDescent="0.25">
      <c r="A139" s="9" t="s">
        <v>392</v>
      </c>
      <c r="B139" s="9" t="s">
        <v>4261</v>
      </c>
      <c r="C139" s="9" t="s">
        <v>4243</v>
      </c>
      <c r="D139" s="9" t="s">
        <v>4280</v>
      </c>
    </row>
    <row r="140" spans="1:4" x14ac:dyDescent="0.25">
      <c r="A140" s="9" t="s">
        <v>146</v>
      </c>
      <c r="B140" s="9" t="s">
        <v>4261</v>
      </c>
      <c r="C140" s="9" t="s">
        <v>4243</v>
      </c>
      <c r="D140" s="9" t="s">
        <v>4289</v>
      </c>
    </row>
    <row r="141" spans="1:4" x14ac:dyDescent="0.25">
      <c r="A141" s="9" t="s">
        <v>4364</v>
      </c>
      <c r="B141" s="9" t="s">
        <v>4261</v>
      </c>
      <c r="C141" s="9" t="s">
        <v>4243</v>
      </c>
      <c r="D141" s="9" t="s">
        <v>4289</v>
      </c>
    </row>
    <row r="142" spans="1:4" x14ac:dyDescent="0.25">
      <c r="A142" s="10" t="s">
        <v>4365</v>
      </c>
      <c r="B142" s="9" t="s">
        <v>4261</v>
      </c>
      <c r="C142" s="9" t="s">
        <v>4243</v>
      </c>
      <c r="D142" s="10" t="s">
        <v>4274</v>
      </c>
    </row>
    <row r="143" spans="1:4" x14ac:dyDescent="0.25">
      <c r="A143" s="10" t="s">
        <v>4366</v>
      </c>
      <c r="B143" s="9" t="s">
        <v>4261</v>
      </c>
      <c r="C143" s="9" t="s">
        <v>4243</v>
      </c>
      <c r="D143" s="10" t="s">
        <v>4274</v>
      </c>
    </row>
    <row r="144" spans="1:4" x14ac:dyDescent="0.25">
      <c r="A144" s="10" t="s">
        <v>260</v>
      </c>
      <c r="B144" s="9" t="s">
        <v>4261</v>
      </c>
      <c r="C144" s="9" t="s">
        <v>4243</v>
      </c>
      <c r="D144" s="10" t="s">
        <v>4274</v>
      </c>
    </row>
    <row r="145" spans="1:4" x14ac:dyDescent="0.25">
      <c r="A145" s="10" t="s">
        <v>4367</v>
      </c>
      <c r="B145" s="9" t="s">
        <v>4261</v>
      </c>
      <c r="C145" s="9" t="s">
        <v>4243</v>
      </c>
      <c r="D145" s="10" t="s">
        <v>4274</v>
      </c>
    </row>
    <row r="146" spans="1:4" x14ac:dyDescent="0.25">
      <c r="A146" s="10" t="s">
        <v>485</v>
      </c>
      <c r="B146" s="9" t="s">
        <v>4261</v>
      </c>
      <c r="C146" s="9" t="s">
        <v>4243</v>
      </c>
      <c r="D146" s="10" t="s">
        <v>4274</v>
      </c>
    </row>
    <row r="147" spans="1:4" x14ac:dyDescent="0.25">
      <c r="A147" s="10" t="s">
        <v>776</v>
      </c>
      <c r="B147" s="9" t="s">
        <v>4261</v>
      </c>
      <c r="C147" s="9" t="s">
        <v>4243</v>
      </c>
      <c r="D147" s="10" t="s">
        <v>4274</v>
      </c>
    </row>
    <row r="148" spans="1:4" x14ac:dyDescent="0.25">
      <c r="A148" s="10" t="s">
        <v>311</v>
      </c>
      <c r="B148" s="9" t="s">
        <v>4261</v>
      </c>
      <c r="C148" s="9" t="s">
        <v>4243</v>
      </c>
      <c r="D148" s="10" t="s">
        <v>4274</v>
      </c>
    </row>
    <row r="149" spans="1:4" x14ac:dyDescent="0.25">
      <c r="A149" s="10" t="s">
        <v>323</v>
      </c>
      <c r="B149" s="9" t="s">
        <v>4261</v>
      </c>
      <c r="C149" s="9" t="s">
        <v>4243</v>
      </c>
      <c r="D149" s="10" t="s">
        <v>4274</v>
      </c>
    </row>
    <row r="150" spans="1:4" x14ac:dyDescent="0.25">
      <c r="A150" s="10" t="s">
        <v>4368</v>
      </c>
      <c r="B150" s="9" t="s">
        <v>4261</v>
      </c>
      <c r="C150" s="9" t="s">
        <v>4243</v>
      </c>
      <c r="D150" s="10" t="s">
        <v>4274</v>
      </c>
    </row>
    <row r="151" spans="1:4" x14ac:dyDescent="0.25">
      <c r="A151" s="10" t="s">
        <v>415</v>
      </c>
      <c r="B151" s="9" t="s">
        <v>4261</v>
      </c>
      <c r="C151" s="9" t="s">
        <v>4243</v>
      </c>
      <c r="D151" s="10" t="s">
        <v>4274</v>
      </c>
    </row>
    <row r="152" spans="1:4" x14ac:dyDescent="0.25">
      <c r="A152" s="10" t="s">
        <v>471</v>
      </c>
      <c r="B152" s="9" t="s">
        <v>4261</v>
      </c>
      <c r="C152" s="9" t="s">
        <v>4243</v>
      </c>
      <c r="D152" s="10" t="s">
        <v>4274</v>
      </c>
    </row>
    <row r="153" spans="1:4" x14ac:dyDescent="0.25">
      <c r="A153" s="10" t="s">
        <v>692</v>
      </c>
      <c r="B153" s="9" t="s">
        <v>4261</v>
      </c>
      <c r="C153" s="9" t="s">
        <v>4243</v>
      </c>
      <c r="D153" s="10" t="s">
        <v>4274</v>
      </c>
    </row>
    <row r="154" spans="1:4" x14ac:dyDescent="0.25">
      <c r="A154" s="10" t="s">
        <v>267</v>
      </c>
      <c r="B154" s="9" t="s">
        <v>4261</v>
      </c>
      <c r="C154" s="9" t="s">
        <v>4243</v>
      </c>
      <c r="D154" s="10" t="s">
        <v>4274</v>
      </c>
    </row>
    <row r="155" spans="1:4" x14ac:dyDescent="0.25">
      <c r="A155" s="9" t="s">
        <v>4369</v>
      </c>
      <c r="B155" s="9" t="s">
        <v>4261</v>
      </c>
      <c r="C155" s="9" t="s">
        <v>4269</v>
      </c>
      <c r="D155" s="9" t="s">
        <v>4301</v>
      </c>
    </row>
    <row r="156" spans="1:4" x14ac:dyDescent="0.25">
      <c r="A156" s="9" t="s">
        <v>354</v>
      </c>
      <c r="B156" s="9" t="s">
        <v>4261</v>
      </c>
      <c r="C156" s="9" t="s">
        <v>4269</v>
      </c>
      <c r="D156" s="9" t="s">
        <v>4291</v>
      </c>
    </row>
    <row r="157" spans="1:4" x14ac:dyDescent="0.25">
      <c r="A157" s="9" t="s">
        <v>2861</v>
      </c>
      <c r="B157" s="9" t="s">
        <v>4261</v>
      </c>
      <c r="C157" s="9" t="s">
        <v>4269</v>
      </c>
      <c r="D157" s="9" t="s">
        <v>4291</v>
      </c>
    </row>
    <row r="158" spans="1:4" x14ac:dyDescent="0.25">
      <c r="A158" s="9" t="s">
        <v>56</v>
      </c>
      <c r="B158" s="9" t="s">
        <v>4261</v>
      </c>
      <c r="C158" s="9" t="s">
        <v>4269</v>
      </c>
      <c r="D158" s="9" t="s">
        <v>4291</v>
      </c>
    </row>
    <row r="159" spans="1:4" x14ac:dyDescent="0.25">
      <c r="A159" s="9" t="s">
        <v>4370</v>
      </c>
      <c r="B159" s="9" t="s">
        <v>4261</v>
      </c>
      <c r="C159" s="9" t="s">
        <v>4269</v>
      </c>
      <c r="D159" s="9" t="s">
        <v>4291</v>
      </c>
    </row>
    <row r="160" spans="1:4" x14ac:dyDescent="0.25">
      <c r="A160" s="9" t="s">
        <v>4371</v>
      </c>
      <c r="B160" s="9" t="s">
        <v>4261</v>
      </c>
      <c r="C160" s="9" t="s">
        <v>4269</v>
      </c>
      <c r="D160" s="9" t="s">
        <v>4270</v>
      </c>
    </row>
    <row r="161" spans="1:4" x14ac:dyDescent="0.25">
      <c r="A161" s="9" t="s">
        <v>764</v>
      </c>
      <c r="B161" s="9" t="s">
        <v>4261</v>
      </c>
      <c r="C161" s="9" t="s">
        <v>4269</v>
      </c>
      <c r="D161" s="9" t="s">
        <v>4270</v>
      </c>
    </row>
    <row r="162" spans="1:4" x14ac:dyDescent="0.25">
      <c r="A162" s="9" t="s">
        <v>107</v>
      </c>
      <c r="B162" s="9" t="s">
        <v>4261</v>
      </c>
      <c r="C162" s="9" t="s">
        <v>4269</v>
      </c>
      <c r="D162" s="9" t="s">
        <v>4270</v>
      </c>
    </row>
    <row r="163" spans="1:4" x14ac:dyDescent="0.25">
      <c r="A163" s="9" t="s">
        <v>4372</v>
      </c>
      <c r="B163" s="9" t="s">
        <v>4261</v>
      </c>
      <c r="C163" s="9" t="s">
        <v>4269</v>
      </c>
      <c r="D163" s="9" t="s">
        <v>4270</v>
      </c>
    </row>
    <row r="164" spans="1:4" x14ac:dyDescent="0.25">
      <c r="A164" s="9" t="s">
        <v>4373</v>
      </c>
      <c r="B164" s="9" t="s">
        <v>4261</v>
      </c>
      <c r="C164" s="9" t="s">
        <v>4269</v>
      </c>
      <c r="D164" s="9" t="s">
        <v>4270</v>
      </c>
    </row>
    <row r="165" spans="1:4" x14ac:dyDescent="0.25">
      <c r="A165" s="9" t="s">
        <v>400</v>
      </c>
      <c r="B165" s="9" t="s">
        <v>4261</v>
      </c>
      <c r="C165" s="9" t="s">
        <v>4269</v>
      </c>
      <c r="D165" s="9" t="s">
        <v>4270</v>
      </c>
    </row>
    <row r="166" spans="1:4" x14ac:dyDescent="0.25">
      <c r="A166" s="9" t="s">
        <v>140</v>
      </c>
      <c r="B166" s="9" t="s">
        <v>4261</v>
      </c>
      <c r="C166" s="9" t="s">
        <v>4269</v>
      </c>
      <c r="D166" s="9" t="s">
        <v>4270</v>
      </c>
    </row>
    <row r="167" spans="1:4" x14ac:dyDescent="0.25">
      <c r="A167" s="9" t="s">
        <v>3451</v>
      </c>
      <c r="B167" s="9" t="s">
        <v>4261</v>
      </c>
      <c r="C167" s="9" t="s">
        <v>4269</v>
      </c>
      <c r="D167" s="9" t="s">
        <v>4270</v>
      </c>
    </row>
    <row r="168" spans="1:4" x14ac:dyDescent="0.25">
      <c r="A168" s="9" t="s">
        <v>1755</v>
      </c>
      <c r="B168" s="9" t="s">
        <v>4261</v>
      </c>
      <c r="C168" s="9" t="s">
        <v>4269</v>
      </c>
      <c r="D168" s="9" t="s">
        <v>4287</v>
      </c>
    </row>
    <row r="169" spans="1:4" x14ac:dyDescent="0.25">
      <c r="A169" s="9" t="s">
        <v>1626</v>
      </c>
      <c r="B169" s="9" t="s">
        <v>4261</v>
      </c>
      <c r="C169" s="9" t="s">
        <v>4269</v>
      </c>
      <c r="D169" s="9" t="s">
        <v>4287</v>
      </c>
    </row>
    <row r="170" spans="1:4" x14ac:dyDescent="0.25">
      <c r="A170" s="9" t="s">
        <v>4374</v>
      </c>
      <c r="B170" s="9" t="s">
        <v>4261</v>
      </c>
      <c r="C170" s="9" t="s">
        <v>4269</v>
      </c>
      <c r="D170" s="9" t="s">
        <v>4287</v>
      </c>
    </row>
    <row r="171" spans="1:4" x14ac:dyDescent="0.25">
      <c r="A171" s="9" t="s">
        <v>1451</v>
      </c>
      <c r="B171" s="9" t="s">
        <v>4261</v>
      </c>
      <c r="C171" s="9" t="s">
        <v>4269</v>
      </c>
      <c r="D171" s="9" t="s">
        <v>4287</v>
      </c>
    </row>
    <row r="172" spans="1:4" x14ac:dyDescent="0.25">
      <c r="A172" s="9" t="s">
        <v>4375</v>
      </c>
      <c r="B172" s="9" t="s">
        <v>4261</v>
      </c>
      <c r="C172" s="9" t="s">
        <v>4269</v>
      </c>
      <c r="D172" s="9" t="s">
        <v>4291</v>
      </c>
    </row>
    <row r="173" spans="1:4" x14ac:dyDescent="0.25">
      <c r="A173" s="9" t="s">
        <v>4376</v>
      </c>
      <c r="B173" s="9" t="s">
        <v>4261</v>
      </c>
      <c r="C173" s="9" t="s">
        <v>4262</v>
      </c>
      <c r="D173" s="9" t="s">
        <v>4279</v>
      </c>
    </row>
    <row r="174" spans="1:4" x14ac:dyDescent="0.25">
      <c r="A174" s="9" t="s">
        <v>44</v>
      </c>
      <c r="B174" s="9" t="s">
        <v>4261</v>
      </c>
      <c r="C174" s="9" t="s">
        <v>4262</v>
      </c>
      <c r="D174" s="9" t="s">
        <v>4263</v>
      </c>
    </row>
    <row r="175" spans="1:4" x14ac:dyDescent="0.25">
      <c r="A175" s="9" t="s">
        <v>4377</v>
      </c>
      <c r="B175" s="9" t="s">
        <v>4261</v>
      </c>
      <c r="C175" s="9" t="s">
        <v>4262</v>
      </c>
      <c r="D175" s="9" t="s">
        <v>4275</v>
      </c>
    </row>
    <row r="176" spans="1:4" x14ac:dyDescent="0.25">
      <c r="A176" s="9" t="s">
        <v>193</v>
      </c>
      <c r="B176" s="9" t="s">
        <v>4261</v>
      </c>
      <c r="C176" s="9" t="s">
        <v>4262</v>
      </c>
      <c r="D176" s="9" t="s">
        <v>4279</v>
      </c>
    </row>
    <row r="177" spans="1:4" x14ac:dyDescent="0.25">
      <c r="A177" s="9" t="s">
        <v>1152</v>
      </c>
      <c r="B177" s="9" t="s">
        <v>4261</v>
      </c>
      <c r="C177" s="9" t="s">
        <v>4262</v>
      </c>
      <c r="D177" s="9" t="s">
        <v>4279</v>
      </c>
    </row>
    <row r="178" spans="1:4" x14ac:dyDescent="0.25">
      <c r="A178" s="9" t="s">
        <v>1864</v>
      </c>
      <c r="B178" s="9" t="s">
        <v>4261</v>
      </c>
      <c r="C178" s="9" t="s">
        <v>4262</v>
      </c>
      <c r="D178" s="9" t="s">
        <v>4275</v>
      </c>
    </row>
    <row r="179" spans="1:4" x14ac:dyDescent="0.25">
      <c r="A179" s="9" t="s">
        <v>4378</v>
      </c>
      <c r="B179" s="9" t="s">
        <v>4261</v>
      </c>
      <c r="C179" s="9" t="s">
        <v>4262</v>
      </c>
      <c r="D179" s="9" t="s">
        <v>4275</v>
      </c>
    </row>
    <row r="180" spans="1:4" x14ac:dyDescent="0.25">
      <c r="A180" s="11" t="s">
        <v>4379</v>
      </c>
      <c r="B180" s="9" t="s">
        <v>4261</v>
      </c>
      <c r="C180" s="9" t="s">
        <v>4244</v>
      </c>
      <c r="D180" s="11" t="s">
        <v>4380</v>
      </c>
    </row>
    <row r="181" spans="1:4" x14ac:dyDescent="0.25">
      <c r="A181" s="11" t="s">
        <v>4381</v>
      </c>
      <c r="B181" s="9" t="s">
        <v>4261</v>
      </c>
      <c r="C181" s="9" t="s">
        <v>4244</v>
      </c>
      <c r="D181" s="11" t="s">
        <v>4382</v>
      </c>
    </row>
    <row r="182" spans="1:4" x14ac:dyDescent="0.25">
      <c r="A182" s="11" t="s">
        <v>4383</v>
      </c>
      <c r="B182" s="9" t="s">
        <v>4261</v>
      </c>
      <c r="C182" s="9" t="s">
        <v>4244</v>
      </c>
      <c r="D182" s="11" t="s">
        <v>4380</v>
      </c>
    </row>
    <row r="183" spans="1:4" x14ac:dyDescent="0.25">
      <c r="A183" s="11" t="s">
        <v>1590</v>
      </c>
      <c r="B183" s="9" t="s">
        <v>4261</v>
      </c>
      <c r="C183" s="9" t="s">
        <v>4244</v>
      </c>
      <c r="D183" s="11" t="s">
        <v>4380</v>
      </c>
    </row>
    <row r="184" spans="1:4" x14ac:dyDescent="0.25">
      <c r="A184" s="11" t="s">
        <v>4384</v>
      </c>
      <c r="B184" s="9" t="s">
        <v>4261</v>
      </c>
      <c r="C184" s="9" t="s">
        <v>4244</v>
      </c>
      <c r="D184" s="11" t="s">
        <v>4385</v>
      </c>
    </row>
    <row r="185" spans="1:4" x14ac:dyDescent="0.25">
      <c r="A185" s="11" t="s">
        <v>220</v>
      </c>
      <c r="B185" s="9" t="s">
        <v>4261</v>
      </c>
      <c r="C185" s="9" t="s">
        <v>4244</v>
      </c>
      <c r="D185" s="11" t="s">
        <v>4385</v>
      </c>
    </row>
    <row r="186" spans="1:4" x14ac:dyDescent="0.25">
      <c r="A186" s="11" t="s">
        <v>4386</v>
      </c>
      <c r="B186" s="9" t="s">
        <v>4261</v>
      </c>
      <c r="C186" s="9" t="s">
        <v>4244</v>
      </c>
      <c r="D186" s="11" t="s">
        <v>4385</v>
      </c>
    </row>
    <row r="187" spans="1:4" x14ac:dyDescent="0.25">
      <c r="A187" s="11" t="s">
        <v>2880</v>
      </c>
      <c r="B187" s="9" t="s">
        <v>4261</v>
      </c>
      <c r="C187" s="9" t="s">
        <v>4244</v>
      </c>
      <c r="D187" s="11" t="s">
        <v>4385</v>
      </c>
    </row>
    <row r="188" spans="1:4" x14ac:dyDescent="0.25">
      <c r="A188" s="11" t="s">
        <v>207</v>
      </c>
      <c r="B188" s="9" t="s">
        <v>4261</v>
      </c>
      <c r="C188" s="9" t="s">
        <v>4244</v>
      </c>
      <c r="D188" s="11" t="s">
        <v>4380</v>
      </c>
    </row>
    <row r="189" spans="1:4" x14ac:dyDescent="0.25">
      <c r="A189" s="11" t="s">
        <v>85</v>
      </c>
      <c r="B189" s="9" t="s">
        <v>4261</v>
      </c>
      <c r="C189" s="9" t="s">
        <v>4244</v>
      </c>
      <c r="D189" s="11" t="s">
        <v>4382</v>
      </c>
    </row>
    <row r="190" spans="1:4" x14ac:dyDescent="0.25">
      <c r="A190" s="11" t="s">
        <v>3331</v>
      </c>
      <c r="B190" s="9" t="s">
        <v>4261</v>
      </c>
      <c r="C190" s="9" t="s">
        <v>4244</v>
      </c>
      <c r="D190" s="11" t="s">
        <v>4380</v>
      </c>
    </row>
    <row r="191" spans="1:4" x14ac:dyDescent="0.25">
      <c r="A191" s="11" t="s">
        <v>2649</v>
      </c>
      <c r="B191" s="9" t="s">
        <v>4261</v>
      </c>
      <c r="C191" s="9" t="s">
        <v>4244</v>
      </c>
      <c r="D191" s="11" t="s">
        <v>4380</v>
      </c>
    </row>
    <row r="192" spans="1:4" x14ac:dyDescent="0.25">
      <c r="A192" s="11" t="s">
        <v>3095</v>
      </c>
      <c r="B192" s="9" t="s">
        <v>4261</v>
      </c>
      <c r="C192" s="9" t="s">
        <v>4244</v>
      </c>
      <c r="D192" s="11" t="s">
        <v>4380</v>
      </c>
    </row>
    <row r="193" spans="1:4" x14ac:dyDescent="0.25">
      <c r="A193" s="11" t="s">
        <v>4387</v>
      </c>
      <c r="B193" s="9" t="s">
        <v>4261</v>
      </c>
      <c r="C193" s="9" t="s">
        <v>4244</v>
      </c>
      <c r="D193" s="11" t="s">
        <v>4382</v>
      </c>
    </row>
    <row r="194" spans="1:4" x14ac:dyDescent="0.25">
      <c r="A194" s="11" t="s">
        <v>3756</v>
      </c>
      <c r="B194" s="9" t="s">
        <v>4261</v>
      </c>
      <c r="C194" s="9" t="s">
        <v>4244</v>
      </c>
      <c r="D194" s="11" t="s">
        <v>4382</v>
      </c>
    </row>
    <row r="195" spans="1:4" x14ac:dyDescent="0.25">
      <c r="A195" s="11" t="s">
        <v>2460</v>
      </c>
      <c r="B195" s="9" t="s">
        <v>4261</v>
      </c>
      <c r="C195" s="9" t="s">
        <v>4244</v>
      </c>
      <c r="D195" s="11" t="s">
        <v>4382</v>
      </c>
    </row>
    <row r="196" spans="1:4" x14ac:dyDescent="0.25">
      <c r="A196" s="12" t="s">
        <v>682</v>
      </c>
      <c r="B196" s="9" t="s">
        <v>4261</v>
      </c>
      <c r="C196" s="9" t="s">
        <v>4244</v>
      </c>
      <c r="D196" s="11" t="s">
        <v>4382</v>
      </c>
    </row>
    <row r="197" spans="1:4" x14ac:dyDescent="0.25">
      <c r="A197" s="11" t="s">
        <v>1463</v>
      </c>
      <c r="B197" s="9" t="s">
        <v>4261</v>
      </c>
      <c r="C197" s="9" t="s">
        <v>4244</v>
      </c>
      <c r="D197" s="11" t="s">
        <v>4382</v>
      </c>
    </row>
    <row r="198" spans="1:4" x14ac:dyDescent="0.25">
      <c r="A198" s="8" t="s">
        <v>1206</v>
      </c>
      <c r="B198" s="9" t="s">
        <v>4261</v>
      </c>
      <c r="C198" s="9" t="s">
        <v>4244</v>
      </c>
      <c r="D198" s="11" t="s">
        <v>4385</v>
      </c>
    </row>
    <row r="199" spans="1:4" x14ac:dyDescent="0.25">
      <c r="A199" s="8"/>
      <c r="B199" s="4"/>
      <c r="C199" s="5"/>
      <c r="D199" s="2"/>
    </row>
    <row r="200" spans="1:4" x14ac:dyDescent="0.25">
      <c r="A200" s="8"/>
      <c r="B200" s="4"/>
      <c r="C200" s="5"/>
      <c r="D200" s="2"/>
    </row>
    <row r="201" spans="1:4" x14ac:dyDescent="0.25">
      <c r="A201" s="8"/>
      <c r="B201" s="4"/>
      <c r="C201" s="5"/>
      <c r="D201" s="2"/>
    </row>
    <row r="202" spans="1:4" x14ac:dyDescent="0.25">
      <c r="A202" s="8"/>
      <c r="B202" s="4"/>
      <c r="C202" s="5"/>
      <c r="D202" s="2"/>
    </row>
    <row r="203" spans="1:4" x14ac:dyDescent="0.25">
      <c r="A203" s="8"/>
      <c r="B203" s="4"/>
      <c r="C203" s="5"/>
      <c r="D203" s="2"/>
    </row>
    <row r="204" spans="1:4" x14ac:dyDescent="0.25">
      <c r="A204" s="8"/>
      <c r="B204" s="4"/>
      <c r="C204" s="5"/>
      <c r="D204" s="2"/>
    </row>
    <row r="205" spans="1:4" x14ac:dyDescent="0.25">
      <c r="A205" s="8"/>
      <c r="B205" s="4"/>
      <c r="C205" s="5"/>
      <c r="D205" s="2"/>
    </row>
    <row r="206" spans="1:4" x14ac:dyDescent="0.25">
      <c r="A206" s="8"/>
      <c r="B206" s="4"/>
      <c r="C206" s="5"/>
      <c r="D206" s="2"/>
    </row>
    <row r="207" spans="1:4" x14ac:dyDescent="0.25">
      <c r="A207" s="8"/>
      <c r="B207" s="4"/>
      <c r="C207" s="5"/>
      <c r="D207" s="2"/>
    </row>
    <row r="208" spans="1:4" x14ac:dyDescent="0.25">
      <c r="A208" s="8"/>
      <c r="B208" s="4"/>
      <c r="C208" s="5"/>
      <c r="D208" s="2"/>
    </row>
    <row r="209" spans="1:4" x14ac:dyDescent="0.25">
      <c r="A209" s="8"/>
      <c r="B209" s="4"/>
      <c r="C209" s="5"/>
      <c r="D209" s="2"/>
    </row>
    <row r="210" spans="1:4" x14ac:dyDescent="0.25">
      <c r="A210" s="8"/>
      <c r="B210" s="4"/>
      <c r="C210" s="5"/>
      <c r="D210" s="2"/>
    </row>
    <row r="211" spans="1:4" x14ac:dyDescent="0.25">
      <c r="A211" s="8"/>
      <c r="B211" s="4"/>
      <c r="C211" s="5"/>
      <c r="D211" s="2"/>
    </row>
    <row r="212" spans="1:4" x14ac:dyDescent="0.25">
      <c r="A212" s="8"/>
      <c r="B212" s="4"/>
      <c r="C212" s="5"/>
      <c r="D212" s="2"/>
    </row>
    <row r="213" spans="1:4" x14ac:dyDescent="0.25">
      <c r="A213" s="8"/>
      <c r="B213" s="4"/>
      <c r="C213" s="5"/>
      <c r="D213" s="2"/>
    </row>
    <row r="214" spans="1:4" x14ac:dyDescent="0.25">
      <c r="A214" s="8"/>
      <c r="B214" s="4"/>
      <c r="C214" s="5"/>
      <c r="D214" s="2"/>
    </row>
    <row r="215" spans="1:4" x14ac:dyDescent="0.25">
      <c r="A215" s="8"/>
      <c r="B215" s="4"/>
      <c r="C215" s="5"/>
      <c r="D215" s="2"/>
    </row>
    <row r="216" spans="1:4" x14ac:dyDescent="0.25">
      <c r="A216" s="8"/>
      <c r="B216" s="4"/>
      <c r="C216" s="5"/>
      <c r="D216" s="2"/>
    </row>
    <row r="217" spans="1:4" x14ac:dyDescent="0.25">
      <c r="A217" s="8"/>
      <c r="B217" s="4"/>
      <c r="C217" s="5"/>
      <c r="D217" s="2"/>
    </row>
    <row r="218" spans="1:4" x14ac:dyDescent="0.25">
      <c r="A218" s="8"/>
      <c r="B218" s="4"/>
      <c r="C218" s="5"/>
      <c r="D218" s="2"/>
    </row>
    <row r="219" spans="1:4" x14ac:dyDescent="0.25">
      <c r="A219" s="8"/>
      <c r="B219" s="4"/>
      <c r="C219" s="5"/>
      <c r="D219" s="2"/>
    </row>
    <row r="220" spans="1:4" x14ac:dyDescent="0.25">
      <c r="A220" s="8"/>
      <c r="B220" s="4"/>
      <c r="C220" s="5"/>
      <c r="D220" s="2"/>
    </row>
    <row r="221" spans="1:4" x14ac:dyDescent="0.25">
      <c r="A221" s="8"/>
      <c r="B221" s="4"/>
      <c r="C221" s="5"/>
      <c r="D221" s="2"/>
    </row>
    <row r="222" spans="1:4" x14ac:dyDescent="0.25">
      <c r="A222" s="8"/>
      <c r="B222" s="4"/>
      <c r="C222" s="5"/>
      <c r="D222" s="2"/>
    </row>
    <row r="223" spans="1:4" x14ac:dyDescent="0.25">
      <c r="A223" s="8"/>
      <c r="B223" s="4"/>
      <c r="C223" s="5"/>
      <c r="D223" s="2"/>
    </row>
    <row r="224" spans="1:4" x14ac:dyDescent="0.25">
      <c r="A224" s="8"/>
      <c r="B224" s="4"/>
      <c r="C224" s="5"/>
      <c r="D224" s="2"/>
    </row>
    <row r="225" spans="1:4" x14ac:dyDescent="0.25">
      <c r="A225" s="8"/>
      <c r="B225" s="4"/>
      <c r="C225" s="5"/>
      <c r="D225" s="2"/>
    </row>
    <row r="226" spans="1:4" x14ac:dyDescent="0.25">
      <c r="A226" s="8"/>
      <c r="B226" s="4"/>
      <c r="C226" s="5"/>
      <c r="D226" s="2"/>
    </row>
    <row r="227" spans="1:4" x14ac:dyDescent="0.25">
      <c r="A227" s="8"/>
      <c r="B227" s="4"/>
      <c r="C227" s="5"/>
      <c r="D227" s="2"/>
    </row>
    <row r="228" spans="1:4" x14ac:dyDescent="0.25">
      <c r="A228" s="8"/>
      <c r="B228" s="4"/>
      <c r="C228" s="5"/>
      <c r="D228" s="2"/>
    </row>
    <row r="229" spans="1:4" x14ac:dyDescent="0.25">
      <c r="A229" s="8"/>
      <c r="B229" s="4"/>
      <c r="C229" s="5"/>
      <c r="D229" s="2"/>
    </row>
    <row r="230" spans="1:4" x14ac:dyDescent="0.25">
      <c r="A230" s="8"/>
      <c r="B230" s="4"/>
      <c r="C230" s="5"/>
      <c r="D230" s="2"/>
    </row>
    <row r="231" spans="1:4" x14ac:dyDescent="0.25">
      <c r="A231" s="8"/>
      <c r="B231" s="4"/>
      <c r="C231" s="5"/>
      <c r="D231" s="2"/>
    </row>
    <row r="232" spans="1:4" x14ac:dyDescent="0.25">
      <c r="A232" s="8"/>
      <c r="B232" s="4"/>
      <c r="C232" s="5"/>
      <c r="D232" s="2"/>
    </row>
    <row r="233" spans="1:4" x14ac:dyDescent="0.25">
      <c r="A233" s="8"/>
      <c r="B233" s="4"/>
      <c r="C233" s="5"/>
      <c r="D233" s="2"/>
    </row>
    <row r="234" spans="1:4" x14ac:dyDescent="0.25">
      <c r="A234" s="8"/>
      <c r="B234" s="4"/>
      <c r="C234" s="5"/>
      <c r="D234" s="2"/>
    </row>
    <row r="235" spans="1:4" x14ac:dyDescent="0.25">
      <c r="A235" s="8"/>
      <c r="B235" s="4"/>
      <c r="C235" s="5"/>
      <c r="D235" s="2"/>
    </row>
    <row r="236" spans="1:4" x14ac:dyDescent="0.25">
      <c r="A236" s="8"/>
      <c r="B236" s="4"/>
      <c r="C236" s="5"/>
      <c r="D236" s="2"/>
    </row>
    <row r="237" spans="1:4" x14ac:dyDescent="0.25">
      <c r="A237" s="8"/>
      <c r="B237" s="4"/>
      <c r="C237" s="5"/>
      <c r="D237" s="2"/>
    </row>
    <row r="238" spans="1:4" x14ac:dyDescent="0.25">
      <c r="A238" s="8"/>
      <c r="B238" s="4"/>
      <c r="C238" s="5"/>
      <c r="D238" s="2"/>
    </row>
    <row r="239" spans="1:4" x14ac:dyDescent="0.25">
      <c r="A239" s="8"/>
      <c r="B239" s="4"/>
      <c r="C239" s="5"/>
      <c r="D239" s="2"/>
    </row>
    <row r="240" spans="1:4" x14ac:dyDescent="0.25">
      <c r="A240" s="8"/>
      <c r="B240" s="4"/>
      <c r="C240" s="5"/>
      <c r="D240" s="2"/>
    </row>
    <row r="241" spans="1:4" x14ac:dyDescent="0.25">
      <c r="A241" s="8"/>
      <c r="B241" s="4"/>
      <c r="C241" s="5"/>
      <c r="D241" s="2"/>
    </row>
    <row r="242" spans="1:4" x14ac:dyDescent="0.25">
      <c r="A242" s="8"/>
      <c r="B242" s="4"/>
      <c r="C242" s="5"/>
      <c r="D242" s="2"/>
    </row>
    <row r="243" spans="1:4" x14ac:dyDescent="0.25">
      <c r="A243" s="8"/>
      <c r="B243" s="4"/>
      <c r="C243" s="5"/>
      <c r="D243" s="2"/>
    </row>
    <row r="244" spans="1:4" x14ac:dyDescent="0.25">
      <c r="A244" s="8"/>
      <c r="B244" s="4"/>
      <c r="C244" s="5"/>
      <c r="D244" s="2"/>
    </row>
    <row r="245" spans="1:4" x14ac:dyDescent="0.25">
      <c r="A245" s="8"/>
      <c r="B245" s="4"/>
      <c r="C245" s="5"/>
      <c r="D245" s="2"/>
    </row>
    <row r="246" spans="1:4" x14ac:dyDescent="0.25">
      <c r="A246" s="8"/>
      <c r="B246" s="4"/>
      <c r="C246" s="5"/>
      <c r="D246" s="2"/>
    </row>
    <row r="247" spans="1:4" x14ac:dyDescent="0.25">
      <c r="A247" s="8"/>
      <c r="B247" s="4"/>
      <c r="C247" s="5"/>
      <c r="D247" s="2"/>
    </row>
    <row r="248" spans="1:4" x14ac:dyDescent="0.25">
      <c r="A248" s="8"/>
      <c r="B248" s="4"/>
      <c r="C248" s="5"/>
      <c r="D248" s="2"/>
    </row>
    <row r="249" spans="1:4" x14ac:dyDescent="0.25">
      <c r="A249" s="8"/>
      <c r="B249" s="4"/>
      <c r="C249" s="5"/>
      <c r="D249" s="2"/>
    </row>
    <row r="250" spans="1:4" x14ac:dyDescent="0.25">
      <c r="A250" s="8"/>
      <c r="B250" s="4"/>
      <c r="C250" s="5"/>
      <c r="D250" s="2"/>
    </row>
    <row r="251" spans="1:4" x14ac:dyDescent="0.25">
      <c r="A251" s="8"/>
      <c r="B251" s="4"/>
      <c r="C251" s="5"/>
      <c r="D251" s="2"/>
    </row>
    <row r="252" spans="1:4" x14ac:dyDescent="0.25">
      <c r="A252" s="8"/>
      <c r="B252" s="4"/>
      <c r="C252" s="5"/>
      <c r="D252" s="2"/>
    </row>
    <row r="253" spans="1:4" x14ac:dyDescent="0.25">
      <c r="A253" s="8"/>
      <c r="B253" s="4"/>
      <c r="C253" s="5"/>
      <c r="D253" s="2"/>
    </row>
    <row r="254" spans="1:4" x14ac:dyDescent="0.25">
      <c r="A254" s="8"/>
      <c r="B254" s="4"/>
      <c r="C254" s="5"/>
      <c r="D254" s="2"/>
    </row>
    <row r="255" spans="1:4" x14ac:dyDescent="0.25">
      <c r="A255" s="8"/>
      <c r="B255" s="4"/>
      <c r="C255" s="5"/>
      <c r="D255" s="2"/>
    </row>
    <row r="256" spans="1:4" x14ac:dyDescent="0.25">
      <c r="A256" s="8"/>
      <c r="B256" s="4"/>
      <c r="C256" s="5"/>
      <c r="D256" s="2"/>
    </row>
    <row r="257" spans="1:4" x14ac:dyDescent="0.25">
      <c r="A257" s="8"/>
      <c r="B257" s="4"/>
      <c r="C257" s="5"/>
      <c r="D257" s="2"/>
    </row>
    <row r="258" spans="1:4" x14ac:dyDescent="0.25">
      <c r="A258" s="8"/>
      <c r="B258" s="4"/>
      <c r="C258" s="5"/>
      <c r="D258" s="2"/>
    </row>
    <row r="259" spans="1:4" x14ac:dyDescent="0.25">
      <c r="A259" s="8"/>
      <c r="B259" s="4"/>
      <c r="C259" s="5"/>
      <c r="D259" s="2"/>
    </row>
    <row r="260" spans="1:4" x14ac:dyDescent="0.25">
      <c r="A260" s="8"/>
      <c r="B260" s="4"/>
      <c r="C260" s="5"/>
      <c r="D260" s="2"/>
    </row>
    <row r="261" spans="1:4" x14ac:dyDescent="0.25">
      <c r="A261" s="8"/>
      <c r="B261" s="4"/>
      <c r="C261" s="5"/>
      <c r="D261" s="2"/>
    </row>
    <row r="262" spans="1:4" x14ac:dyDescent="0.25">
      <c r="A262" s="8"/>
      <c r="B262" s="4"/>
      <c r="C262" s="5"/>
      <c r="D262" s="2"/>
    </row>
    <row r="263" spans="1:4" x14ac:dyDescent="0.25">
      <c r="A263" s="8"/>
      <c r="B263" s="4"/>
      <c r="C263" s="5"/>
      <c r="D263" s="2"/>
    </row>
    <row r="264" spans="1:4" x14ac:dyDescent="0.25">
      <c r="A264" s="8"/>
      <c r="B264" s="4"/>
      <c r="C264" s="5"/>
      <c r="D264" s="2"/>
    </row>
    <row r="265" spans="1:4" x14ac:dyDescent="0.25">
      <c r="A265" s="8"/>
      <c r="B265" s="4"/>
      <c r="C265" s="5"/>
      <c r="D265" s="2"/>
    </row>
    <row r="266" spans="1:4" x14ac:dyDescent="0.25">
      <c r="A266" s="8"/>
      <c r="B266" s="4"/>
      <c r="C266" s="5"/>
      <c r="D266" s="2"/>
    </row>
    <row r="267" spans="1:4" x14ac:dyDescent="0.25">
      <c r="A267" s="8"/>
      <c r="B267" s="4"/>
      <c r="C267" s="5"/>
      <c r="D267" s="2"/>
    </row>
    <row r="268" spans="1:4" x14ac:dyDescent="0.25">
      <c r="A268" s="8"/>
      <c r="B268" s="4"/>
      <c r="C268" s="5"/>
      <c r="D268" s="2"/>
    </row>
    <row r="269" spans="1:4" x14ac:dyDescent="0.25">
      <c r="A269" s="8"/>
      <c r="B269" s="4"/>
      <c r="C269" s="5"/>
      <c r="D269" s="2"/>
    </row>
    <row r="270" spans="1:4" x14ac:dyDescent="0.25">
      <c r="A270" s="8"/>
      <c r="B270" s="4"/>
      <c r="C270" s="5"/>
      <c r="D270" s="2"/>
    </row>
    <row r="271" spans="1:4" x14ac:dyDescent="0.25">
      <c r="A271" s="8"/>
      <c r="B271" s="4"/>
      <c r="C271" s="5"/>
      <c r="D271" s="2"/>
    </row>
    <row r="272" spans="1:4" x14ac:dyDescent="0.25">
      <c r="A272" s="8"/>
      <c r="B272" s="4"/>
      <c r="C272" s="5"/>
      <c r="D272" s="2"/>
    </row>
    <row r="273" spans="1:4" x14ac:dyDescent="0.25">
      <c r="A273" s="8"/>
      <c r="B273" s="4"/>
      <c r="C273" s="5"/>
      <c r="D273" s="2"/>
    </row>
    <row r="274" spans="1:4" x14ac:dyDescent="0.25">
      <c r="A274" s="8"/>
      <c r="B274" s="4"/>
      <c r="C274" s="5"/>
      <c r="D274" s="2"/>
    </row>
    <row r="275" spans="1:4" x14ac:dyDescent="0.25">
      <c r="A275" s="8"/>
      <c r="B275" s="4"/>
      <c r="C275" s="5"/>
      <c r="D275" s="2"/>
    </row>
    <row r="276" spans="1:4" x14ac:dyDescent="0.25">
      <c r="A276" s="8"/>
      <c r="B276" s="4"/>
      <c r="C276" s="5"/>
      <c r="D276" s="2"/>
    </row>
    <row r="277" spans="1:4" x14ac:dyDescent="0.25">
      <c r="A277" s="8"/>
      <c r="B277" s="4"/>
      <c r="C277" s="5"/>
      <c r="D277" s="2"/>
    </row>
    <row r="278" spans="1:4" x14ac:dyDescent="0.25">
      <c r="A278" s="8"/>
      <c r="B278" s="4"/>
      <c r="C278" s="5"/>
      <c r="D278" s="2"/>
    </row>
    <row r="279" spans="1:4" x14ac:dyDescent="0.25">
      <c r="A279" s="8"/>
      <c r="B279" s="4"/>
      <c r="C279" s="5"/>
      <c r="D279" s="2"/>
    </row>
    <row r="280" spans="1:4" x14ac:dyDescent="0.25">
      <c r="A280" s="8"/>
      <c r="B280" s="4"/>
      <c r="C280" s="5"/>
      <c r="D280" s="2"/>
    </row>
    <row r="281" spans="1:4" x14ac:dyDescent="0.25">
      <c r="A281" s="8"/>
      <c r="B281" s="4"/>
      <c r="C281" s="5"/>
      <c r="D281" s="2"/>
    </row>
    <row r="282" spans="1:4" x14ac:dyDescent="0.25">
      <c r="A282" s="8"/>
      <c r="B282" s="4"/>
      <c r="C282" s="5"/>
      <c r="D282" s="2"/>
    </row>
    <row r="283" spans="1:4" x14ac:dyDescent="0.25">
      <c r="A283" s="8"/>
      <c r="B283" s="4"/>
      <c r="C283" s="5"/>
      <c r="D283" s="2"/>
    </row>
    <row r="284" spans="1:4" x14ac:dyDescent="0.25">
      <c r="A284" s="8"/>
      <c r="B284" s="4"/>
      <c r="C284" s="5"/>
      <c r="D284" s="2"/>
    </row>
    <row r="285" spans="1:4" x14ac:dyDescent="0.25">
      <c r="A285" s="8"/>
      <c r="B285" s="4"/>
      <c r="C285" s="5"/>
      <c r="D285" s="2"/>
    </row>
    <row r="286" spans="1:4" x14ac:dyDescent="0.25">
      <c r="A286" s="8"/>
      <c r="B286" s="4"/>
      <c r="C286" s="5"/>
      <c r="D286" s="2"/>
    </row>
    <row r="287" spans="1:4" x14ac:dyDescent="0.25">
      <c r="A287" s="8"/>
      <c r="B287" s="4"/>
      <c r="C287" s="5"/>
      <c r="D287" s="2"/>
    </row>
    <row r="288" spans="1:4" x14ac:dyDescent="0.25">
      <c r="A288" s="8"/>
      <c r="B288" s="4"/>
      <c r="C288" s="5"/>
      <c r="D288" s="2"/>
    </row>
    <row r="289" spans="1:4" x14ac:dyDescent="0.25">
      <c r="A289" s="8"/>
      <c r="B289" s="4"/>
      <c r="C289" s="5"/>
      <c r="D289" s="2"/>
    </row>
    <row r="290" spans="1:4" x14ac:dyDescent="0.25">
      <c r="A290" s="8"/>
      <c r="B290" s="4"/>
      <c r="C290" s="5"/>
      <c r="D290" s="2"/>
    </row>
    <row r="291" spans="1:4" x14ac:dyDescent="0.25">
      <c r="A291" s="8"/>
      <c r="B291" s="4"/>
      <c r="C291" s="5"/>
      <c r="D291" s="2"/>
    </row>
    <row r="292" spans="1:4" x14ac:dyDescent="0.25">
      <c r="A292" s="8"/>
      <c r="B292" s="4"/>
      <c r="C292" s="5"/>
      <c r="D292" s="2"/>
    </row>
    <row r="293" spans="1:4" x14ac:dyDescent="0.25">
      <c r="A293" s="8"/>
      <c r="B293" s="4"/>
      <c r="C293" s="5"/>
      <c r="D293" s="2"/>
    </row>
    <row r="294" spans="1:4" x14ac:dyDescent="0.25">
      <c r="A294" s="8"/>
      <c r="B294" s="4"/>
      <c r="C294" s="5"/>
      <c r="D294" s="2"/>
    </row>
    <row r="295" spans="1:4" x14ac:dyDescent="0.25">
      <c r="A295" s="8"/>
      <c r="B295" s="4"/>
      <c r="C295" s="5"/>
      <c r="D295" s="2"/>
    </row>
    <row r="296" spans="1:4" x14ac:dyDescent="0.25">
      <c r="A296" s="8"/>
      <c r="B296" s="4"/>
      <c r="C296" s="5"/>
      <c r="D296" s="2"/>
    </row>
    <row r="297" spans="1:4" x14ac:dyDescent="0.25">
      <c r="A297" s="8"/>
      <c r="B297" s="4"/>
      <c r="C297" s="5"/>
      <c r="D297" s="2"/>
    </row>
    <row r="298" spans="1:4" x14ac:dyDescent="0.25">
      <c r="A298" s="8"/>
      <c r="B298" s="4"/>
      <c r="C298" s="5"/>
      <c r="D298" s="2"/>
    </row>
    <row r="299" spans="1:4" x14ac:dyDescent="0.25">
      <c r="A299" s="8"/>
      <c r="B299" s="4"/>
      <c r="C299" s="5"/>
      <c r="D299" s="2"/>
    </row>
    <row r="300" spans="1:4" x14ac:dyDescent="0.25">
      <c r="A300" s="8"/>
      <c r="B300" s="4"/>
      <c r="C300" s="5"/>
      <c r="D300" s="2"/>
    </row>
    <row r="301" spans="1:4" x14ac:dyDescent="0.25">
      <c r="A301" s="8"/>
      <c r="B301" s="4"/>
      <c r="C301" s="5"/>
      <c r="D301" s="2"/>
    </row>
    <row r="302" spans="1:4" x14ac:dyDescent="0.25">
      <c r="A302" s="8"/>
      <c r="B302" s="4"/>
      <c r="C302" s="5"/>
      <c r="D302" s="2"/>
    </row>
    <row r="303" spans="1:4" x14ac:dyDescent="0.25">
      <c r="A303" s="8"/>
      <c r="B303" s="4"/>
      <c r="C303" s="5"/>
      <c r="D303" s="2"/>
    </row>
    <row r="304" spans="1:4" x14ac:dyDescent="0.25">
      <c r="A304" s="8"/>
      <c r="B304" s="4"/>
      <c r="C304" s="5"/>
      <c r="D304" s="2"/>
    </row>
    <row r="305" spans="1:4" x14ac:dyDescent="0.25">
      <c r="A305" s="8"/>
      <c r="B305" s="4"/>
      <c r="C305" s="5"/>
      <c r="D305" s="2"/>
    </row>
    <row r="306" spans="1:4" x14ac:dyDescent="0.25">
      <c r="A306" s="8"/>
      <c r="B306" s="4"/>
      <c r="C306" s="5"/>
      <c r="D306" s="2"/>
    </row>
    <row r="307" spans="1:4" x14ac:dyDescent="0.25">
      <c r="A307" s="8"/>
      <c r="B307" s="4"/>
      <c r="C307" s="5"/>
      <c r="D307" s="2"/>
    </row>
    <row r="308" spans="1:4" x14ac:dyDescent="0.25">
      <c r="A308" s="8"/>
      <c r="B308" s="4"/>
      <c r="C308" s="5"/>
      <c r="D308" s="2"/>
    </row>
    <row r="309" spans="1:4" x14ac:dyDescent="0.25">
      <c r="A309" s="8"/>
      <c r="B309" s="4"/>
      <c r="C309" s="5"/>
      <c r="D309" s="2"/>
    </row>
    <row r="310" spans="1:4" x14ac:dyDescent="0.25">
      <c r="A310" s="8"/>
      <c r="B310" s="4"/>
      <c r="C310" s="5"/>
      <c r="D310" s="2"/>
    </row>
    <row r="311" spans="1:4" x14ac:dyDescent="0.25">
      <c r="A311" s="8"/>
      <c r="B311" s="4"/>
      <c r="C311" s="5"/>
      <c r="D311" s="2"/>
    </row>
    <row r="312" spans="1:4" x14ac:dyDescent="0.25">
      <c r="A312" s="8"/>
      <c r="B312" s="4"/>
      <c r="C312" s="5"/>
      <c r="D312" s="2"/>
    </row>
    <row r="313" spans="1:4" x14ac:dyDescent="0.25">
      <c r="A313" s="8"/>
      <c r="B313" s="4"/>
      <c r="C313" s="5"/>
      <c r="D313" s="2"/>
    </row>
    <row r="314" spans="1:4" x14ac:dyDescent="0.25">
      <c r="A314" s="8"/>
      <c r="B314" s="4"/>
      <c r="C314" s="5"/>
      <c r="D314" s="2"/>
    </row>
    <row r="315" spans="1:4" x14ac:dyDescent="0.25">
      <c r="A315" s="8"/>
      <c r="B315" s="4"/>
      <c r="C315" s="5"/>
      <c r="D315" s="2"/>
    </row>
    <row r="316" spans="1:4" x14ac:dyDescent="0.25">
      <c r="A316" s="8"/>
      <c r="B316" s="4"/>
      <c r="C316" s="5"/>
      <c r="D316" s="2"/>
    </row>
    <row r="317" spans="1:4" x14ac:dyDescent="0.25">
      <c r="A317" s="8"/>
      <c r="B317" s="4"/>
      <c r="C317" s="5"/>
      <c r="D317" s="2"/>
    </row>
    <row r="318" spans="1:4" x14ac:dyDescent="0.25">
      <c r="A318" s="8"/>
      <c r="B318" s="4"/>
      <c r="C318" s="5"/>
      <c r="D318" s="2"/>
    </row>
    <row r="319" spans="1:4" x14ac:dyDescent="0.25">
      <c r="A319" s="8"/>
      <c r="B319" s="4"/>
      <c r="C319" s="5"/>
      <c r="D319" s="2"/>
    </row>
    <row r="320" spans="1:4" x14ac:dyDescent="0.25">
      <c r="A320" s="8"/>
      <c r="B320" s="4"/>
      <c r="C320" s="5"/>
      <c r="D320" s="2"/>
    </row>
    <row r="321" spans="1:4" x14ac:dyDescent="0.25">
      <c r="A321" s="8"/>
      <c r="B321" s="4"/>
      <c r="C321" s="5"/>
      <c r="D321" s="2"/>
    </row>
    <row r="322" spans="1:4" x14ac:dyDescent="0.25">
      <c r="A322" s="8"/>
      <c r="B322" s="4"/>
      <c r="C322" s="5"/>
      <c r="D322" s="2"/>
    </row>
    <row r="323" spans="1:4" x14ac:dyDescent="0.25">
      <c r="A323" s="8"/>
      <c r="B323" s="4"/>
      <c r="C323" s="5"/>
      <c r="D323" s="2"/>
    </row>
    <row r="324" spans="1:4" x14ac:dyDescent="0.25">
      <c r="A324" s="8"/>
      <c r="B324" s="4"/>
      <c r="C324" s="5"/>
      <c r="D324" s="2"/>
    </row>
    <row r="325" spans="1:4" x14ac:dyDescent="0.25">
      <c r="A325" s="8"/>
      <c r="B325" s="4"/>
      <c r="C325" s="5"/>
      <c r="D325" s="2"/>
    </row>
    <row r="326" spans="1:4" x14ac:dyDescent="0.25">
      <c r="A326" s="8"/>
      <c r="B326" s="4"/>
      <c r="C326" s="5"/>
      <c r="D326" s="2"/>
    </row>
    <row r="327" spans="1:4" x14ac:dyDescent="0.25">
      <c r="A327" s="8"/>
      <c r="B327" s="4"/>
      <c r="C327" s="5"/>
      <c r="D327" s="2"/>
    </row>
    <row r="328" spans="1:4" x14ac:dyDescent="0.25">
      <c r="A328" s="8"/>
      <c r="B328" s="4"/>
      <c r="C328" s="5"/>
      <c r="D328" s="2"/>
    </row>
    <row r="329" spans="1:4" x14ac:dyDescent="0.25">
      <c r="A329" s="8"/>
      <c r="B329" s="4"/>
      <c r="C329" s="5"/>
      <c r="D329" s="2"/>
    </row>
    <row r="330" spans="1:4" x14ac:dyDescent="0.25">
      <c r="A330" s="8"/>
      <c r="B330" s="4"/>
      <c r="C330" s="5"/>
      <c r="D330" s="2"/>
    </row>
    <row r="331" spans="1:4" x14ac:dyDescent="0.25">
      <c r="A331" s="8"/>
      <c r="B331" s="4"/>
      <c r="C331" s="5"/>
      <c r="D331" s="2"/>
    </row>
    <row r="332" spans="1:4" x14ac:dyDescent="0.25">
      <c r="A332" s="8"/>
      <c r="B332" s="4"/>
      <c r="C332" s="5"/>
      <c r="D332" s="2"/>
    </row>
    <row r="333" spans="1:4" x14ac:dyDescent="0.25">
      <c r="A333" s="8"/>
      <c r="B333" s="4"/>
      <c r="C333" s="5"/>
      <c r="D333" s="2"/>
    </row>
    <row r="334" spans="1:4" x14ac:dyDescent="0.25">
      <c r="A334" s="8"/>
      <c r="B334" s="4"/>
      <c r="C334" s="5"/>
      <c r="D334" s="2"/>
    </row>
    <row r="335" spans="1:4" x14ac:dyDescent="0.25">
      <c r="A335" s="8"/>
      <c r="B335" s="4"/>
      <c r="C335" s="5"/>
      <c r="D335" s="2"/>
    </row>
    <row r="336" spans="1:4" x14ac:dyDescent="0.25">
      <c r="A336" s="8"/>
      <c r="B336" s="4"/>
      <c r="C336" s="5"/>
      <c r="D336" s="2"/>
    </row>
    <row r="337" spans="1:4" x14ac:dyDescent="0.25">
      <c r="A337" s="8"/>
      <c r="B337" s="4"/>
      <c r="C337" s="5"/>
      <c r="D337" s="2"/>
    </row>
    <row r="338" spans="1:4" x14ac:dyDescent="0.25">
      <c r="A338" s="8"/>
      <c r="B338" s="4"/>
      <c r="C338" s="5"/>
      <c r="D338" s="2"/>
    </row>
    <row r="339" spans="1:4" x14ac:dyDescent="0.25">
      <c r="A339" s="8"/>
      <c r="B339" s="4"/>
      <c r="C339" s="5"/>
      <c r="D339" s="2"/>
    </row>
    <row r="340" spans="1:4" x14ac:dyDescent="0.25">
      <c r="A340" s="8"/>
      <c r="B340" s="4"/>
      <c r="C340" s="5"/>
      <c r="D340" s="2"/>
    </row>
    <row r="341" spans="1:4" x14ac:dyDescent="0.25">
      <c r="A341" s="8"/>
      <c r="B341" s="4"/>
      <c r="C341" s="5"/>
      <c r="D341" s="2"/>
    </row>
    <row r="342" spans="1:4" x14ac:dyDescent="0.25">
      <c r="A342" s="8"/>
      <c r="B342" s="4"/>
      <c r="C342" s="5"/>
      <c r="D342" s="2"/>
    </row>
    <row r="343" spans="1:4" x14ac:dyDescent="0.25">
      <c r="A343" s="8"/>
      <c r="B343" s="4"/>
      <c r="C343" s="5"/>
      <c r="D343" s="2"/>
    </row>
    <row r="344" spans="1:4" x14ac:dyDescent="0.25">
      <c r="A344" s="8"/>
      <c r="B344" s="4"/>
      <c r="C344" s="5"/>
      <c r="D344" s="2"/>
    </row>
    <row r="345" spans="1:4" x14ac:dyDescent="0.25">
      <c r="A345" s="8"/>
      <c r="B345" s="4"/>
      <c r="C345" s="5"/>
      <c r="D345" s="2"/>
    </row>
    <row r="346" spans="1:4" x14ac:dyDescent="0.25">
      <c r="A346" s="8"/>
      <c r="B346" s="4"/>
      <c r="C346" s="5"/>
      <c r="D346" s="2"/>
    </row>
    <row r="347" spans="1:4" x14ac:dyDescent="0.25">
      <c r="A347" s="8"/>
      <c r="B347" s="4"/>
      <c r="C347" s="5"/>
      <c r="D347" s="2"/>
    </row>
    <row r="348" spans="1:4" x14ac:dyDescent="0.25">
      <c r="A348" s="8"/>
      <c r="B348" s="4"/>
      <c r="C348" s="5"/>
      <c r="D348" s="2"/>
    </row>
    <row r="349" spans="1:4" x14ac:dyDescent="0.25">
      <c r="A349" s="8"/>
      <c r="B349" s="4"/>
      <c r="C349" s="5"/>
      <c r="D349" s="2"/>
    </row>
    <row r="350" spans="1:4" x14ac:dyDescent="0.25">
      <c r="A350" s="8"/>
      <c r="B350" s="4"/>
      <c r="C350" s="5"/>
      <c r="D350" s="2"/>
    </row>
    <row r="351" spans="1:4" x14ac:dyDescent="0.25">
      <c r="A351" s="8"/>
      <c r="B351" s="4"/>
      <c r="C351" s="5"/>
      <c r="D351" s="2"/>
    </row>
    <row r="352" spans="1:4" x14ac:dyDescent="0.25">
      <c r="A352" s="8"/>
      <c r="B352" s="4"/>
      <c r="C352" s="5"/>
      <c r="D352" s="2"/>
    </row>
    <row r="353" spans="1:4" x14ac:dyDescent="0.25">
      <c r="A353" s="8"/>
      <c r="B353" s="4"/>
      <c r="C353" s="5"/>
      <c r="D353" s="2"/>
    </row>
    <row r="354" spans="1:4" x14ac:dyDescent="0.25">
      <c r="A354" s="8"/>
      <c r="B354" s="4"/>
      <c r="C354" s="5"/>
      <c r="D354" s="2"/>
    </row>
    <row r="355" spans="1:4" x14ac:dyDescent="0.25">
      <c r="A355" s="8"/>
      <c r="B355" s="4"/>
      <c r="C355" s="5"/>
      <c r="D355" s="2"/>
    </row>
    <row r="356" spans="1:4" x14ac:dyDescent="0.25">
      <c r="A356" s="8"/>
      <c r="B356" s="4"/>
      <c r="C356" s="5"/>
      <c r="D356" s="2"/>
    </row>
    <row r="357" spans="1:4" x14ac:dyDescent="0.25">
      <c r="A357" s="8"/>
      <c r="B357" s="4"/>
      <c r="C357" s="5"/>
      <c r="D357" s="2"/>
    </row>
    <row r="358" spans="1:4" x14ac:dyDescent="0.25">
      <c r="A358" s="8"/>
      <c r="B358" s="4"/>
      <c r="C358" s="5"/>
      <c r="D358" s="2"/>
    </row>
    <row r="359" spans="1:4" x14ac:dyDescent="0.25">
      <c r="A359" s="8"/>
      <c r="B359" s="4"/>
      <c r="C359" s="5"/>
      <c r="D359" s="2"/>
    </row>
    <row r="360" spans="1:4" x14ac:dyDescent="0.25">
      <c r="A360" s="8"/>
      <c r="B360" s="4"/>
      <c r="C360" s="5"/>
      <c r="D360" s="2"/>
    </row>
    <row r="361" spans="1:4" x14ac:dyDescent="0.25">
      <c r="A361" s="8"/>
      <c r="B361" s="4"/>
      <c r="C361" s="5"/>
      <c r="D361" s="2"/>
    </row>
    <row r="362" spans="1:4" x14ac:dyDescent="0.25">
      <c r="A362" s="8"/>
      <c r="B362" s="4"/>
      <c r="C362" s="5"/>
      <c r="D362" s="2"/>
    </row>
    <row r="363" spans="1:4" x14ac:dyDescent="0.25">
      <c r="A363" s="8"/>
      <c r="B363" s="4"/>
      <c r="C363" s="5"/>
      <c r="D363" s="2"/>
    </row>
    <row r="364" spans="1:4" x14ac:dyDescent="0.25">
      <c r="A364" s="8"/>
      <c r="B364" s="4"/>
      <c r="C364" s="5"/>
      <c r="D364" s="2"/>
    </row>
    <row r="365" spans="1:4" x14ac:dyDescent="0.25">
      <c r="A365" s="8"/>
      <c r="B365" s="4"/>
      <c r="C365" s="5"/>
      <c r="D365" s="2"/>
    </row>
    <row r="366" spans="1:4" x14ac:dyDescent="0.25">
      <c r="A366" s="8"/>
      <c r="B366" s="4"/>
      <c r="C366" s="5"/>
      <c r="D366" s="2"/>
    </row>
    <row r="367" spans="1:4" x14ac:dyDescent="0.25">
      <c r="A367" s="8"/>
      <c r="B367" s="4"/>
      <c r="C367" s="5"/>
      <c r="D367" s="2"/>
    </row>
    <row r="368" spans="1:4" x14ac:dyDescent="0.25">
      <c r="A368" s="8"/>
      <c r="B368" s="4"/>
      <c r="C368" s="5"/>
      <c r="D368" s="2"/>
    </row>
    <row r="369" spans="1:4" x14ac:dyDescent="0.25">
      <c r="A369" s="8"/>
      <c r="B369" s="4"/>
      <c r="C369" s="5"/>
      <c r="D369" s="2"/>
    </row>
    <row r="370" spans="1:4" x14ac:dyDescent="0.25">
      <c r="A370" s="8"/>
      <c r="B370" s="4"/>
      <c r="C370" s="5"/>
      <c r="D370" s="2"/>
    </row>
    <row r="371" spans="1:4" x14ac:dyDescent="0.25">
      <c r="A371" s="8"/>
      <c r="B371" s="4"/>
      <c r="C371" s="5"/>
      <c r="D371" s="2"/>
    </row>
    <row r="372" spans="1:4" x14ac:dyDescent="0.25">
      <c r="A372" s="8"/>
      <c r="B372" s="4"/>
      <c r="C372" s="5"/>
      <c r="D372" s="2"/>
    </row>
    <row r="373" spans="1:4" x14ac:dyDescent="0.25">
      <c r="A373" s="8"/>
      <c r="B373" s="4"/>
      <c r="C373" s="5"/>
      <c r="D373" s="2"/>
    </row>
    <row r="374" spans="1:4" x14ac:dyDescent="0.25">
      <c r="A374" s="8"/>
      <c r="B374" s="4"/>
      <c r="C374" s="5"/>
      <c r="D374" s="2"/>
    </row>
    <row r="375" spans="1:4" x14ac:dyDescent="0.25">
      <c r="A375" s="8"/>
      <c r="B375" s="4"/>
      <c r="C375" s="5"/>
      <c r="D375" s="2"/>
    </row>
    <row r="376" spans="1:4" x14ac:dyDescent="0.25">
      <c r="A376" s="8"/>
      <c r="B376" s="4"/>
      <c r="C376" s="5"/>
      <c r="D376" s="2"/>
    </row>
    <row r="377" spans="1:4" x14ac:dyDescent="0.25">
      <c r="A377" s="8"/>
      <c r="B377" s="4"/>
      <c r="C377" s="5"/>
      <c r="D377" s="2"/>
    </row>
    <row r="378" spans="1:4" x14ac:dyDescent="0.25">
      <c r="A378" s="8"/>
      <c r="B378" s="4"/>
      <c r="C378" s="5"/>
      <c r="D378" s="2"/>
    </row>
    <row r="379" spans="1:4" x14ac:dyDescent="0.25">
      <c r="A379" s="8"/>
      <c r="B379" s="4"/>
      <c r="C379" s="5"/>
      <c r="D379" s="2"/>
    </row>
    <row r="380" spans="1:4" x14ac:dyDescent="0.25">
      <c r="A380" s="8"/>
      <c r="B380" s="4"/>
      <c r="C380" s="5"/>
      <c r="D380" s="2"/>
    </row>
    <row r="381" spans="1:4" x14ac:dyDescent="0.25">
      <c r="A381" s="8"/>
      <c r="B381" s="4"/>
      <c r="C381" s="5"/>
      <c r="D381" s="2"/>
    </row>
    <row r="382" spans="1:4" x14ac:dyDescent="0.25">
      <c r="A382" s="8"/>
      <c r="B382" s="4"/>
      <c r="C382" s="5"/>
      <c r="D382" s="2"/>
    </row>
    <row r="383" spans="1:4" x14ac:dyDescent="0.25">
      <c r="A383" s="8"/>
      <c r="B383" s="4"/>
      <c r="C383" s="5"/>
      <c r="D383" s="2"/>
    </row>
    <row r="384" spans="1:4" x14ac:dyDescent="0.25">
      <c r="A384" s="8"/>
      <c r="B384" s="4"/>
      <c r="C384" s="5"/>
      <c r="D384" s="2"/>
    </row>
    <row r="385" spans="1:4" x14ac:dyDescent="0.25">
      <c r="A385" s="8"/>
      <c r="B385" s="4"/>
      <c r="C385" s="5"/>
      <c r="D385" s="2"/>
    </row>
    <row r="386" spans="1:4" x14ac:dyDescent="0.25">
      <c r="A386" s="8"/>
      <c r="B386" s="4"/>
      <c r="C386" s="5"/>
      <c r="D386" s="2"/>
    </row>
    <row r="387" spans="1:4" x14ac:dyDescent="0.25">
      <c r="A387" s="8"/>
      <c r="B387" s="4"/>
      <c r="C387" s="5"/>
      <c r="D387" s="2"/>
    </row>
    <row r="388" spans="1:4" x14ac:dyDescent="0.25">
      <c r="A388" s="8"/>
      <c r="B388" s="4"/>
      <c r="C388" s="5"/>
      <c r="D388" s="2"/>
    </row>
    <row r="389" spans="1:4" x14ac:dyDescent="0.25">
      <c r="A389" s="8"/>
      <c r="B389" s="4"/>
      <c r="C389" s="5"/>
      <c r="D389" s="2"/>
    </row>
    <row r="390" spans="1:4" x14ac:dyDescent="0.25">
      <c r="A390" s="8"/>
      <c r="B390" s="4"/>
      <c r="C390" s="5"/>
      <c r="D390" s="2"/>
    </row>
    <row r="391" spans="1:4" x14ac:dyDescent="0.25">
      <c r="A391" s="8"/>
      <c r="B391" s="4"/>
      <c r="C391" s="5"/>
      <c r="D391" s="2"/>
    </row>
    <row r="392" spans="1:4" x14ac:dyDescent="0.25">
      <c r="A392" s="8"/>
      <c r="B392" s="4"/>
      <c r="C392" s="5"/>
      <c r="D392" s="2"/>
    </row>
    <row r="393" spans="1:4" x14ac:dyDescent="0.25">
      <c r="A393" s="8"/>
      <c r="B393" s="4"/>
      <c r="C393" s="5"/>
      <c r="D393" s="2"/>
    </row>
    <row r="394" spans="1:4" x14ac:dyDescent="0.25">
      <c r="A394" s="8"/>
      <c r="B394" s="4"/>
      <c r="C394" s="5"/>
      <c r="D394" s="2"/>
    </row>
    <row r="395" spans="1:4" x14ac:dyDescent="0.25">
      <c r="A395" s="8"/>
      <c r="B395" s="4"/>
      <c r="C395" s="5"/>
      <c r="D395" s="2"/>
    </row>
    <row r="396" spans="1:4" x14ac:dyDescent="0.25">
      <c r="A396" s="8"/>
      <c r="B396" s="4"/>
      <c r="C396" s="5"/>
      <c r="D396" s="2"/>
    </row>
    <row r="397" spans="1:4" x14ac:dyDescent="0.25">
      <c r="A397" s="8"/>
      <c r="B397" s="4"/>
      <c r="C397" s="5"/>
      <c r="D397" s="2"/>
    </row>
    <row r="398" spans="1:4" x14ac:dyDescent="0.25">
      <c r="A398" s="8"/>
      <c r="B398" s="4"/>
      <c r="C398" s="5"/>
      <c r="D398" s="2"/>
    </row>
    <row r="399" spans="1:4" x14ac:dyDescent="0.25">
      <c r="A399" s="8"/>
      <c r="B399" s="4"/>
      <c r="C399" s="5"/>
      <c r="D399" s="2"/>
    </row>
    <row r="400" spans="1:4" x14ac:dyDescent="0.25">
      <c r="A400" s="8"/>
      <c r="B400" s="4"/>
      <c r="C400" s="5"/>
      <c r="D400" s="2"/>
    </row>
    <row r="401" spans="1:4" x14ac:dyDescent="0.25">
      <c r="A401" s="8"/>
      <c r="B401" s="4"/>
      <c r="C401" s="5"/>
      <c r="D401" s="2"/>
    </row>
    <row r="402" spans="1:4" x14ac:dyDescent="0.25">
      <c r="A402" s="8"/>
      <c r="B402" s="4"/>
      <c r="C402" s="5"/>
      <c r="D402" s="2"/>
    </row>
    <row r="403" spans="1:4" x14ac:dyDescent="0.25">
      <c r="A403" s="8"/>
      <c r="B403" s="4"/>
      <c r="C403" s="5"/>
      <c r="D403" s="2"/>
    </row>
    <row r="404" spans="1:4" x14ac:dyDescent="0.25">
      <c r="A404" s="8"/>
      <c r="B404" s="4"/>
      <c r="C404" s="5"/>
      <c r="D404" s="2"/>
    </row>
    <row r="405" spans="1:4" x14ac:dyDescent="0.25">
      <c r="A405" s="8"/>
      <c r="B405" s="4"/>
      <c r="C405" s="5"/>
      <c r="D405" s="2"/>
    </row>
    <row r="406" spans="1:4" x14ac:dyDescent="0.25">
      <c r="A406" s="8"/>
      <c r="B406" s="4"/>
      <c r="C406" s="5"/>
      <c r="D406" s="2"/>
    </row>
    <row r="407" spans="1:4" x14ac:dyDescent="0.25">
      <c r="A407" s="8"/>
      <c r="B407" s="4"/>
      <c r="C407" s="5"/>
      <c r="D407" s="2"/>
    </row>
    <row r="408" spans="1:4" x14ac:dyDescent="0.25">
      <c r="A408" s="8"/>
      <c r="B408" s="4"/>
      <c r="C408" s="5"/>
      <c r="D408" s="2"/>
    </row>
    <row r="409" spans="1:4" x14ac:dyDescent="0.25">
      <c r="A409" s="8"/>
      <c r="B409" s="4"/>
      <c r="C409" s="5"/>
      <c r="D409" s="2"/>
    </row>
    <row r="410" spans="1:4" x14ac:dyDescent="0.25">
      <c r="A410" s="8"/>
      <c r="B410" s="4"/>
      <c r="C410" s="5"/>
      <c r="D410" s="2"/>
    </row>
    <row r="411" spans="1:4" x14ac:dyDescent="0.25">
      <c r="A411" s="8"/>
      <c r="B411" s="4"/>
      <c r="C411" s="5"/>
      <c r="D411" s="2"/>
    </row>
    <row r="412" spans="1:4" x14ac:dyDescent="0.25">
      <c r="A412" s="8"/>
      <c r="B412" s="4"/>
      <c r="C412" s="5"/>
      <c r="D412" s="2"/>
    </row>
    <row r="413" spans="1:4" x14ac:dyDescent="0.25">
      <c r="A413" s="8"/>
      <c r="B413" s="4"/>
      <c r="C413" s="5"/>
      <c r="D413" s="2"/>
    </row>
    <row r="414" spans="1:4" x14ac:dyDescent="0.25">
      <c r="A414" s="8"/>
      <c r="B414" s="4"/>
      <c r="C414" s="5"/>
      <c r="D414" s="2"/>
    </row>
    <row r="415" spans="1:4" x14ac:dyDescent="0.25">
      <c r="A415" s="8"/>
      <c r="B415" s="4"/>
      <c r="C415" s="5"/>
      <c r="D415" s="2"/>
    </row>
    <row r="416" spans="1:4" x14ac:dyDescent="0.25">
      <c r="A416" s="8"/>
      <c r="B416" s="4"/>
      <c r="C416" s="5"/>
      <c r="D416" s="2"/>
    </row>
    <row r="417" spans="1:4" x14ac:dyDescent="0.25">
      <c r="A417" s="8"/>
      <c r="B417" s="4"/>
      <c r="C417" s="5"/>
      <c r="D417" s="2"/>
    </row>
    <row r="418" spans="1:4" x14ac:dyDescent="0.25">
      <c r="A418" s="8"/>
      <c r="B418" s="4"/>
      <c r="C418" s="5"/>
      <c r="D418" s="2"/>
    </row>
    <row r="419" spans="1:4" x14ac:dyDescent="0.25">
      <c r="A419" s="8"/>
      <c r="B419" s="4"/>
      <c r="C419" s="5"/>
      <c r="D419" s="2"/>
    </row>
    <row r="420" spans="1:4" x14ac:dyDescent="0.25">
      <c r="A420" s="8"/>
      <c r="B420" s="4"/>
      <c r="C420" s="5"/>
      <c r="D420" s="2"/>
    </row>
    <row r="421" spans="1:4" x14ac:dyDescent="0.25">
      <c r="A421" s="8"/>
      <c r="B421" s="4"/>
      <c r="C421" s="5"/>
      <c r="D421" s="2"/>
    </row>
    <row r="422" spans="1:4" x14ac:dyDescent="0.25">
      <c r="A422" s="8"/>
      <c r="B422" s="4"/>
      <c r="C422" s="5"/>
      <c r="D422" s="2"/>
    </row>
  </sheetData>
  <autoFilter ref="A1:D197" xr:uid="{00000000-0009-0000-0000-000002000000}"/>
  <phoneticPr fontId="19" type="noConversion"/>
  <conditionalFormatting sqref="A151">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成本与总价</vt:lpstr>
      <vt:lpstr>利润与分析</vt:lpstr>
      <vt:lpstr>销售员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c73300</cp:lastModifiedBy>
  <dcterms:created xsi:type="dcterms:W3CDTF">2006-09-13T11:21:00Z</dcterms:created>
  <dcterms:modified xsi:type="dcterms:W3CDTF">2025-02-28T03:49:10Z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706837D754074345B7F9B544B3A7E8D5_13</vt:lpwstr>
  </property>
</Properties>
</file>