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2" i="1"/>
  <c r="K39"/>
  <c r="L39"/>
  <c r="M39"/>
  <c r="N39"/>
  <c r="O39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2"/>
  <c r="O31"/>
  <c r="O34"/>
  <c r="O33"/>
  <c r="K33"/>
  <c r="I3"/>
  <c r="G3"/>
  <c r="F3"/>
  <c r="E3"/>
  <c r="H3"/>
  <c r="J3"/>
  <c r="I4"/>
  <c r="G4"/>
  <c r="F4"/>
  <c r="E4"/>
  <c r="H4"/>
  <c r="J4"/>
  <c r="I5"/>
  <c r="G5"/>
  <c r="F5"/>
  <c r="E5"/>
  <c r="H5"/>
  <c r="J5"/>
  <c r="I6"/>
  <c r="G6"/>
  <c r="F6"/>
  <c r="E6"/>
  <c r="H6"/>
  <c r="J6"/>
  <c r="I7"/>
  <c r="G7"/>
  <c r="F7"/>
  <c r="E7"/>
  <c r="H7"/>
  <c r="J7"/>
  <c r="I8"/>
  <c r="G8"/>
  <c r="F8"/>
  <c r="E8"/>
  <c r="H8"/>
  <c r="J8"/>
  <c r="I9"/>
  <c r="G9"/>
  <c r="F9"/>
  <c r="E9"/>
  <c r="H9"/>
  <c r="J9"/>
  <c r="I10"/>
  <c r="G10"/>
  <c r="F10"/>
  <c r="E10"/>
  <c r="H10"/>
  <c r="J10"/>
  <c r="I11"/>
  <c r="G11"/>
  <c r="F11"/>
  <c r="E11"/>
  <c r="H11"/>
  <c r="J11"/>
  <c r="I12"/>
  <c r="G12"/>
  <c r="F12"/>
  <c r="E12"/>
  <c r="H12"/>
  <c r="J12"/>
  <c r="I13"/>
  <c r="G13"/>
  <c r="F13"/>
  <c r="E13"/>
  <c r="H13"/>
  <c r="J13"/>
  <c r="I14"/>
  <c r="G14"/>
  <c r="F14"/>
  <c r="E14"/>
  <c r="H14"/>
  <c r="J14"/>
  <c r="I15"/>
  <c r="G15"/>
  <c r="F15"/>
  <c r="E15"/>
  <c r="H15"/>
  <c r="J15"/>
  <c r="I16"/>
  <c r="G16"/>
  <c r="F16"/>
  <c r="E16"/>
  <c r="H16"/>
  <c r="J16"/>
  <c r="I17"/>
  <c r="G17"/>
  <c r="F17"/>
  <c r="E17"/>
  <c r="H17"/>
  <c r="J17"/>
  <c r="I18"/>
  <c r="G18"/>
  <c r="F18"/>
  <c r="E18"/>
  <c r="H18"/>
  <c r="J18"/>
  <c r="I19"/>
  <c r="G19"/>
  <c r="F19"/>
  <c r="E19"/>
  <c r="H19"/>
  <c r="J19"/>
  <c r="I20"/>
  <c r="G20"/>
  <c r="F20"/>
  <c r="E20"/>
  <c r="H20"/>
  <c r="J20"/>
  <c r="I21"/>
  <c r="G21"/>
  <c r="F21"/>
  <c r="E21"/>
  <c r="H21"/>
  <c r="J21"/>
  <c r="I22"/>
  <c r="G22"/>
  <c r="F22"/>
  <c r="E22"/>
  <c r="H22"/>
  <c r="J22"/>
  <c r="I23"/>
  <c r="G23"/>
  <c r="F23"/>
  <c r="E23"/>
  <c r="H23"/>
  <c r="J23"/>
  <c r="I24"/>
  <c r="G24"/>
  <c r="F24"/>
  <c r="E24"/>
  <c r="H24"/>
  <c r="J24"/>
  <c r="I25"/>
  <c r="G25"/>
  <c r="F25"/>
  <c r="E25"/>
  <c r="H25"/>
  <c r="J25"/>
  <c r="I26"/>
  <c r="G26"/>
  <c r="F26"/>
  <c r="E26"/>
  <c r="H26"/>
  <c r="J26"/>
  <c r="I27"/>
  <c r="G27"/>
  <c r="F27"/>
  <c r="E27"/>
  <c r="H27"/>
  <c r="J27"/>
  <c r="I28"/>
  <c r="G28"/>
  <c r="F28"/>
  <c r="E28"/>
  <c r="H28"/>
  <c r="J28"/>
  <c r="I29"/>
  <c r="G29"/>
  <c r="F29"/>
  <c r="E29"/>
  <c r="H29"/>
  <c r="J29"/>
  <c r="I30"/>
  <c r="G30"/>
  <c r="F30"/>
  <c r="E30"/>
  <c r="H30"/>
  <c r="J30"/>
  <c r="I2"/>
  <c r="G2"/>
  <c r="F2"/>
  <c r="E2"/>
  <c r="H2"/>
  <c r="J2"/>
  <c r="N31"/>
  <c r="N33"/>
  <c r="N34"/>
  <c r="L33"/>
  <c r="I34"/>
  <c r="L31"/>
  <c r="L34"/>
  <c r="M33"/>
  <c r="M34"/>
  <c r="J31"/>
  <c r="K31"/>
  <c r="K34"/>
</calcChain>
</file>

<file path=xl/sharedStrings.xml><?xml version="1.0" encoding="utf-8"?>
<sst xmlns="http://schemas.openxmlformats.org/spreadsheetml/2006/main" count="17" uniqueCount="15">
  <si>
    <t>start mile</t>
    <phoneticPr fontId="1" type="noConversion"/>
  </si>
  <si>
    <t>stop mile</t>
    <phoneticPr fontId="1" type="noConversion"/>
  </si>
  <si>
    <t>start elevation</t>
    <phoneticPr fontId="1" type="noConversion"/>
  </si>
  <si>
    <t>stop elevation</t>
    <phoneticPr fontId="1" type="noConversion"/>
  </si>
  <si>
    <t>start foot</t>
    <phoneticPr fontId="1" type="noConversion"/>
  </si>
  <si>
    <t>stop foot</t>
    <phoneticPr fontId="1" type="noConversion"/>
  </si>
  <si>
    <t>delta y</t>
    <phoneticPr fontId="1" type="noConversion"/>
  </si>
  <si>
    <t>delta x (feet)</t>
    <phoneticPr fontId="1" type="noConversion"/>
  </si>
  <si>
    <t>delta x (miles)</t>
    <phoneticPr fontId="1" type="noConversion"/>
  </si>
  <si>
    <t>slope</t>
    <phoneticPr fontId="1" type="noConversion"/>
  </si>
  <si>
    <t>10:00 pace</t>
    <phoneticPr fontId="1" type="noConversion"/>
  </si>
  <si>
    <t>7:00 pace</t>
    <phoneticPr fontId="1" type="noConversion"/>
  </si>
  <si>
    <t>12:00 pace</t>
    <phoneticPr fontId="1" type="noConversion"/>
  </si>
  <si>
    <t>5:00 pace</t>
    <phoneticPr fontId="1" type="noConversion"/>
  </si>
  <si>
    <t>15:00 pace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</si>
</sst>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39"/>
  <sheetViews>
    <sheetView tabSelected="1" workbookViewId="0">
      <selection activeCell="C32" sqref="C32"/>
    </sheetView>
  </sheetViews>
  <sheetFormatPr baseColWidth="10" defaultRowHeight="13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11</v>
      </c>
      <c r="M1" t="s">
        <v>10</v>
      </c>
      <c r="N1" t="s">
        <v>12</v>
      </c>
      <c r="O1" t="s">
        <v>14</v>
      </c>
      <c r="Q1" t="s">
        <v>0</v>
      </c>
      <c r="R1" t="s">
        <v>2</v>
      </c>
    </row>
    <row r="2" spans="1:18">
      <c r="A2">
        <v>0</v>
      </c>
      <c r="B2">
        <v>0.6</v>
      </c>
      <c r="C2">
        <v>450</v>
      </c>
      <c r="D2">
        <v>320</v>
      </c>
      <c r="E2">
        <f>A2*5280</f>
        <v>0</v>
      </c>
      <c r="F2">
        <f>B2*5280</f>
        <v>3168</v>
      </c>
      <c r="G2">
        <f>D2-C2</f>
        <v>-130</v>
      </c>
      <c r="H2">
        <f>F2-E2</f>
        <v>3168</v>
      </c>
      <c r="I2">
        <f>B2-A2</f>
        <v>0.6</v>
      </c>
      <c r="J2">
        <f t="shared" ref="J2:J30" si="0">G2/H2</f>
        <v>-4.1035353535353536E-2</v>
      </c>
      <c r="K2">
        <f>300*I2*(1+J2)+(I2*0.9)</f>
        <v>173.15363636363634</v>
      </c>
      <c r="L2">
        <f>420*I2*(1+J2)+(I2*1.26)</f>
        <v>242.41509090909091</v>
      </c>
      <c r="M2">
        <f>600*I2*(1+J2)+(I2*1.8)</f>
        <v>346.30727272727268</v>
      </c>
      <c r="N2">
        <f>720*I2*(1+J2)+(I2*2.16)</f>
        <v>415.56872727272724</v>
      </c>
      <c r="O2">
        <f>900*I2*(1+J2)+(I2*2.7)</f>
        <v>519.46090909090901</v>
      </c>
      <c r="Q2">
        <v>0</v>
      </c>
      <c r="R2">
        <v>450</v>
      </c>
    </row>
    <row r="3" spans="1:18">
      <c r="A3">
        <v>0.6</v>
      </c>
      <c r="B3">
        <v>0.9</v>
      </c>
      <c r="C3">
        <v>320</v>
      </c>
      <c r="D3">
        <v>350</v>
      </c>
      <c r="E3">
        <f t="shared" ref="E3:F30" si="1">A3*5280</f>
        <v>3168</v>
      </c>
      <c r="F3">
        <f t="shared" ref="F3:F14" si="2">B3*5280</f>
        <v>4752</v>
      </c>
      <c r="G3">
        <f t="shared" ref="G3:G30" si="3">D3-C3</f>
        <v>30</v>
      </c>
      <c r="H3">
        <f t="shared" ref="H3:H30" si="4">F3-E3</f>
        <v>1584</v>
      </c>
      <c r="I3">
        <f t="shared" ref="I3:I30" si="5">B3-A3</f>
        <v>0.30000000000000004</v>
      </c>
      <c r="J3">
        <f t="shared" si="0"/>
        <v>1.893939393939394E-2</v>
      </c>
      <c r="K3">
        <f t="shared" ref="K3:K30" si="6">300*I3*(1+J3)+(I3*0.9)</f>
        <v>91.974545454545478</v>
      </c>
      <c r="L3">
        <f t="shared" ref="L3:L30" si="7">420*I3*(1+J3)+(I3*1.26)</f>
        <v>128.76436363636364</v>
      </c>
      <c r="M3">
        <f t="shared" ref="M3:M30" si="8">600*I3*(1+J3)+(I3*1.8)</f>
        <v>183.94909090909096</v>
      </c>
      <c r="N3">
        <f t="shared" ref="N3:N30" si="9">720*I3*(1+J3)+(I3*2.16)</f>
        <v>220.73890909090915</v>
      </c>
      <c r="O3">
        <f t="shared" ref="O3:O30" si="10">900*I3*(1+J3)+(I3*2.7)</f>
        <v>275.92363636363643</v>
      </c>
      <c r="Q3">
        <v>0.6</v>
      </c>
      <c r="R3">
        <v>320</v>
      </c>
    </row>
    <row r="4" spans="1:18">
      <c r="A4">
        <v>0.9</v>
      </c>
      <c r="B4">
        <v>2.1</v>
      </c>
      <c r="C4">
        <v>350</v>
      </c>
      <c r="D4">
        <v>290</v>
      </c>
      <c r="E4">
        <f t="shared" si="1"/>
        <v>4752</v>
      </c>
      <c r="F4">
        <f t="shared" si="2"/>
        <v>11088</v>
      </c>
      <c r="G4">
        <f t="shared" si="3"/>
        <v>-60</v>
      </c>
      <c r="H4">
        <f t="shared" si="4"/>
        <v>6336</v>
      </c>
      <c r="I4">
        <f t="shared" si="5"/>
        <v>1.2000000000000002</v>
      </c>
      <c r="J4">
        <f t="shared" si="0"/>
        <v>-9.46969696969697E-3</v>
      </c>
      <c r="K4">
        <f t="shared" si="6"/>
        <v>357.67090909090911</v>
      </c>
      <c r="L4">
        <f t="shared" si="7"/>
        <v>500.73927272727275</v>
      </c>
      <c r="M4">
        <f t="shared" si="8"/>
        <v>715.34181818181821</v>
      </c>
      <c r="N4">
        <f t="shared" si="9"/>
        <v>858.41018181818185</v>
      </c>
      <c r="O4">
        <f t="shared" si="10"/>
        <v>1073.0127272727275</v>
      </c>
      <c r="Q4">
        <v>0.9</v>
      </c>
      <c r="R4">
        <v>350</v>
      </c>
    </row>
    <row r="5" spans="1:18">
      <c r="A5">
        <v>2.1</v>
      </c>
      <c r="B5">
        <v>2.4</v>
      </c>
      <c r="C5">
        <v>290</v>
      </c>
      <c r="D5">
        <v>320</v>
      </c>
      <c r="E5">
        <f t="shared" si="1"/>
        <v>11088</v>
      </c>
      <c r="F5">
        <f t="shared" si="2"/>
        <v>12672</v>
      </c>
      <c r="G5">
        <f t="shared" si="3"/>
        <v>30</v>
      </c>
      <c r="H5">
        <f t="shared" si="4"/>
        <v>1584</v>
      </c>
      <c r="I5">
        <f t="shared" si="5"/>
        <v>0.29999999999999982</v>
      </c>
      <c r="J5">
        <f t="shared" si="0"/>
        <v>1.893939393939394E-2</v>
      </c>
      <c r="K5">
        <f t="shared" si="6"/>
        <v>91.974545454545407</v>
      </c>
      <c r="L5">
        <f t="shared" si="7"/>
        <v>128.76436363636356</v>
      </c>
      <c r="M5">
        <f t="shared" si="8"/>
        <v>183.94909090909081</v>
      </c>
      <c r="N5">
        <f t="shared" si="9"/>
        <v>220.738909090909</v>
      </c>
      <c r="O5">
        <f t="shared" si="10"/>
        <v>275.92363636363621</v>
      </c>
      <c r="Q5">
        <v>2.1</v>
      </c>
      <c r="R5">
        <v>290</v>
      </c>
    </row>
    <row r="6" spans="1:18">
      <c r="A6">
        <v>2.4</v>
      </c>
      <c r="B6">
        <v>3.5</v>
      </c>
      <c r="C6">
        <v>320</v>
      </c>
      <c r="D6">
        <v>190</v>
      </c>
      <c r="E6">
        <f t="shared" si="1"/>
        <v>12672</v>
      </c>
      <c r="F6">
        <f t="shared" si="2"/>
        <v>18480</v>
      </c>
      <c r="G6">
        <f t="shared" si="3"/>
        <v>-130</v>
      </c>
      <c r="H6">
        <f t="shared" si="4"/>
        <v>5808</v>
      </c>
      <c r="I6">
        <f t="shared" si="5"/>
        <v>1.1000000000000001</v>
      </c>
      <c r="J6">
        <f t="shared" si="0"/>
        <v>-2.2382920110192838E-2</v>
      </c>
      <c r="K6">
        <f t="shared" si="6"/>
        <v>323.60363636363638</v>
      </c>
      <c r="L6">
        <f t="shared" si="7"/>
        <v>453.04509090909102</v>
      </c>
      <c r="M6">
        <f t="shared" si="8"/>
        <v>647.20727272727277</v>
      </c>
      <c r="N6">
        <f t="shared" si="9"/>
        <v>776.64872727272734</v>
      </c>
      <c r="O6">
        <f t="shared" si="10"/>
        <v>970.81090909090926</v>
      </c>
      <c r="Q6">
        <v>2.4</v>
      </c>
      <c r="R6">
        <v>320</v>
      </c>
    </row>
    <row r="7" spans="1:18">
      <c r="A7">
        <v>3.5</v>
      </c>
      <c r="B7">
        <v>4.2</v>
      </c>
      <c r="C7">
        <v>190</v>
      </c>
      <c r="D7">
        <v>180</v>
      </c>
      <c r="E7">
        <f t="shared" si="1"/>
        <v>18480</v>
      </c>
      <c r="F7">
        <f t="shared" si="2"/>
        <v>22176</v>
      </c>
      <c r="G7">
        <f t="shared" si="3"/>
        <v>-10</v>
      </c>
      <c r="H7">
        <f t="shared" si="4"/>
        <v>3696</v>
      </c>
      <c r="I7">
        <f t="shared" si="5"/>
        <v>0.70000000000000018</v>
      </c>
      <c r="J7">
        <f t="shared" si="0"/>
        <v>-2.7056277056277055E-3</v>
      </c>
      <c r="K7">
        <f t="shared" si="6"/>
        <v>210.06181818181824</v>
      </c>
      <c r="L7">
        <f t="shared" si="7"/>
        <v>294.08654545454556</v>
      </c>
      <c r="M7">
        <f t="shared" si="8"/>
        <v>420.12363636363648</v>
      </c>
      <c r="N7">
        <f t="shared" si="9"/>
        <v>504.1483636363638</v>
      </c>
      <c r="O7">
        <f t="shared" si="10"/>
        <v>630.18545454545472</v>
      </c>
      <c r="Q7">
        <v>3.5</v>
      </c>
      <c r="R7">
        <v>190</v>
      </c>
    </row>
    <row r="8" spans="1:18">
      <c r="A8">
        <v>4.2</v>
      </c>
      <c r="B8">
        <v>4.5</v>
      </c>
      <c r="C8">
        <v>180</v>
      </c>
      <c r="D8">
        <v>210</v>
      </c>
      <c r="E8">
        <f t="shared" si="1"/>
        <v>22176</v>
      </c>
      <c r="F8">
        <f t="shared" si="2"/>
        <v>23760</v>
      </c>
      <c r="G8">
        <f t="shared" si="3"/>
        <v>30</v>
      </c>
      <c r="H8">
        <f t="shared" si="4"/>
        <v>1584</v>
      </c>
      <c r="I8">
        <f t="shared" si="5"/>
        <v>0.29999999999999982</v>
      </c>
      <c r="J8">
        <f t="shared" si="0"/>
        <v>1.893939393939394E-2</v>
      </c>
      <c r="K8">
        <f t="shared" si="6"/>
        <v>91.974545454545407</v>
      </c>
      <c r="L8">
        <f t="shared" si="7"/>
        <v>128.76436363636356</v>
      </c>
      <c r="M8">
        <f t="shared" si="8"/>
        <v>183.94909090909081</v>
      </c>
      <c r="N8">
        <f t="shared" si="9"/>
        <v>220.738909090909</v>
      </c>
      <c r="O8">
        <f t="shared" si="10"/>
        <v>275.92363636363621</v>
      </c>
      <c r="Q8">
        <v>4.2</v>
      </c>
      <c r="R8">
        <v>180</v>
      </c>
    </row>
    <row r="9" spans="1:18">
      <c r="A9">
        <v>4.5</v>
      </c>
      <c r="B9">
        <v>6.25</v>
      </c>
      <c r="C9">
        <v>210</v>
      </c>
      <c r="D9">
        <v>160</v>
      </c>
      <c r="E9">
        <f t="shared" si="1"/>
        <v>23760</v>
      </c>
      <c r="F9">
        <f t="shared" si="2"/>
        <v>33000</v>
      </c>
      <c r="G9">
        <f t="shared" si="3"/>
        <v>-50</v>
      </c>
      <c r="H9">
        <f t="shared" si="4"/>
        <v>9240</v>
      </c>
      <c r="I9">
        <f t="shared" si="5"/>
        <v>1.75</v>
      </c>
      <c r="J9">
        <f t="shared" si="0"/>
        <v>-5.411255411255411E-3</v>
      </c>
      <c r="K9">
        <f t="shared" si="6"/>
        <v>523.73409090909092</v>
      </c>
      <c r="L9">
        <f t="shared" si="7"/>
        <v>733.22772727272729</v>
      </c>
      <c r="M9">
        <f t="shared" si="8"/>
        <v>1047.4681818181818</v>
      </c>
      <c r="N9">
        <f t="shared" si="9"/>
        <v>1256.9618181818182</v>
      </c>
      <c r="O9">
        <f t="shared" si="10"/>
        <v>1571.2022727272727</v>
      </c>
      <c r="Q9">
        <v>4.5</v>
      </c>
      <c r="R9">
        <v>210</v>
      </c>
    </row>
    <row r="10" spans="1:18">
      <c r="A10">
        <v>6.25</v>
      </c>
      <c r="B10">
        <v>9.25</v>
      </c>
      <c r="C10">
        <v>160</v>
      </c>
      <c r="D10">
        <v>160</v>
      </c>
      <c r="E10">
        <f t="shared" si="1"/>
        <v>33000</v>
      </c>
      <c r="F10">
        <f t="shared" si="2"/>
        <v>48840</v>
      </c>
      <c r="G10">
        <f t="shared" si="3"/>
        <v>0</v>
      </c>
      <c r="H10">
        <f t="shared" si="4"/>
        <v>15840</v>
      </c>
      <c r="I10">
        <f t="shared" si="5"/>
        <v>3</v>
      </c>
      <c r="J10">
        <f t="shared" si="0"/>
        <v>0</v>
      </c>
      <c r="K10">
        <f t="shared" si="6"/>
        <v>902.7</v>
      </c>
      <c r="L10">
        <f t="shared" si="7"/>
        <v>1263.78</v>
      </c>
      <c r="M10">
        <f t="shared" si="8"/>
        <v>1805.4</v>
      </c>
      <c r="N10">
        <f t="shared" si="9"/>
        <v>2166.48</v>
      </c>
      <c r="O10">
        <f t="shared" si="10"/>
        <v>2708.1</v>
      </c>
      <c r="Q10">
        <v>6.25</v>
      </c>
      <c r="R10">
        <v>160</v>
      </c>
    </row>
    <row r="11" spans="1:18">
      <c r="A11">
        <v>9.25</v>
      </c>
      <c r="B11">
        <v>11.25</v>
      </c>
      <c r="C11">
        <v>160</v>
      </c>
      <c r="D11">
        <v>200</v>
      </c>
      <c r="E11">
        <f t="shared" si="1"/>
        <v>48840</v>
      </c>
      <c r="F11">
        <f t="shared" si="2"/>
        <v>59400</v>
      </c>
      <c r="G11">
        <f t="shared" si="3"/>
        <v>40</v>
      </c>
      <c r="H11">
        <f t="shared" si="4"/>
        <v>10560</v>
      </c>
      <c r="I11">
        <f t="shared" si="5"/>
        <v>2</v>
      </c>
      <c r="J11">
        <f t="shared" si="0"/>
        <v>3.787878787878788E-3</v>
      </c>
      <c r="K11">
        <f t="shared" si="6"/>
        <v>604.07272727272732</v>
      </c>
      <c r="L11">
        <f t="shared" si="7"/>
        <v>845.70181818181823</v>
      </c>
      <c r="M11">
        <f t="shared" si="8"/>
        <v>1208.1454545454546</v>
      </c>
      <c r="N11">
        <f t="shared" si="9"/>
        <v>1449.7745454545454</v>
      </c>
      <c r="O11">
        <f t="shared" si="10"/>
        <v>1812.2181818181821</v>
      </c>
      <c r="Q11">
        <v>9.25</v>
      </c>
      <c r="R11">
        <v>160</v>
      </c>
    </row>
    <row r="12" spans="1:18">
      <c r="A12">
        <v>11.25</v>
      </c>
      <c r="B12">
        <v>12</v>
      </c>
      <c r="C12">
        <v>200</v>
      </c>
      <c r="D12">
        <v>140</v>
      </c>
      <c r="E12">
        <f t="shared" si="1"/>
        <v>59400</v>
      </c>
      <c r="F12">
        <f t="shared" si="2"/>
        <v>63360</v>
      </c>
      <c r="G12">
        <f t="shared" si="3"/>
        <v>-60</v>
      </c>
      <c r="H12">
        <f t="shared" si="4"/>
        <v>3960</v>
      </c>
      <c r="I12">
        <f t="shared" si="5"/>
        <v>0.75</v>
      </c>
      <c r="J12">
        <f t="shared" si="0"/>
        <v>-1.5151515151515152E-2</v>
      </c>
      <c r="K12">
        <f t="shared" si="6"/>
        <v>222.2659090909091</v>
      </c>
      <c r="L12">
        <f t="shared" si="7"/>
        <v>311.17227272727274</v>
      </c>
      <c r="M12">
        <f t="shared" si="8"/>
        <v>444.53181818181821</v>
      </c>
      <c r="N12">
        <f t="shared" si="9"/>
        <v>533.43818181818187</v>
      </c>
      <c r="O12">
        <f t="shared" si="10"/>
        <v>666.79772727272723</v>
      </c>
      <c r="Q12">
        <v>11.25</v>
      </c>
      <c r="R12">
        <v>200</v>
      </c>
    </row>
    <row r="13" spans="1:18">
      <c r="A13">
        <v>12</v>
      </c>
      <c r="B13">
        <v>12.3</v>
      </c>
      <c r="C13">
        <v>140</v>
      </c>
      <c r="D13">
        <v>160</v>
      </c>
      <c r="E13">
        <f t="shared" si="1"/>
        <v>63360</v>
      </c>
      <c r="F13">
        <f t="shared" si="2"/>
        <v>64944.000000000007</v>
      </c>
      <c r="G13">
        <f t="shared" si="3"/>
        <v>20</v>
      </c>
      <c r="H13">
        <f t="shared" si="4"/>
        <v>1584.0000000000073</v>
      </c>
      <c r="I13">
        <f t="shared" si="5"/>
        <v>0.30000000000000071</v>
      </c>
      <c r="J13">
        <f t="shared" si="0"/>
        <v>1.2626262626262569E-2</v>
      </c>
      <c r="K13">
        <f t="shared" si="6"/>
        <v>91.406363636363835</v>
      </c>
      <c r="L13">
        <f t="shared" si="7"/>
        <v>127.96890909090938</v>
      </c>
      <c r="M13">
        <f t="shared" si="8"/>
        <v>182.81272727272767</v>
      </c>
      <c r="N13">
        <f t="shared" si="9"/>
        <v>219.37527272727323</v>
      </c>
      <c r="O13">
        <f t="shared" si="10"/>
        <v>274.21909090909151</v>
      </c>
      <c r="Q13">
        <v>12</v>
      </c>
      <c r="R13">
        <v>140</v>
      </c>
    </row>
    <row r="14" spans="1:18">
      <c r="A14">
        <v>12.3</v>
      </c>
      <c r="B14">
        <v>12.75</v>
      </c>
      <c r="C14">
        <v>160</v>
      </c>
      <c r="D14">
        <v>140</v>
      </c>
      <c r="E14">
        <f t="shared" si="1"/>
        <v>64944.000000000007</v>
      </c>
      <c r="F14">
        <f t="shared" si="2"/>
        <v>67320</v>
      </c>
      <c r="G14">
        <f t="shared" si="3"/>
        <v>-20</v>
      </c>
      <c r="H14">
        <f t="shared" si="4"/>
        <v>2375.9999999999927</v>
      </c>
      <c r="I14">
        <f t="shared" si="5"/>
        <v>0.44999999999999929</v>
      </c>
      <c r="J14">
        <f t="shared" si="0"/>
        <v>-8.4175084175084434E-3</v>
      </c>
      <c r="K14">
        <f t="shared" si="6"/>
        <v>134.26863636363615</v>
      </c>
      <c r="L14">
        <f t="shared" si="7"/>
        <v>187.97609090909063</v>
      </c>
      <c r="M14">
        <f t="shared" si="8"/>
        <v>268.5372727272723</v>
      </c>
      <c r="N14">
        <f t="shared" si="9"/>
        <v>322.24472727272672</v>
      </c>
      <c r="O14">
        <f t="shared" si="10"/>
        <v>402.80590909090841</v>
      </c>
      <c r="Q14">
        <v>12.3</v>
      </c>
      <c r="R14">
        <v>160</v>
      </c>
    </row>
    <row r="15" spans="1:18">
      <c r="A15">
        <v>12.75</v>
      </c>
      <c r="B15">
        <v>14</v>
      </c>
      <c r="C15">
        <v>140</v>
      </c>
      <c r="D15">
        <v>140</v>
      </c>
      <c r="E15">
        <f t="shared" si="1"/>
        <v>67320</v>
      </c>
      <c r="F15">
        <f t="shared" si="1"/>
        <v>73920</v>
      </c>
      <c r="G15">
        <f t="shared" si="3"/>
        <v>0</v>
      </c>
      <c r="H15">
        <f t="shared" si="4"/>
        <v>6600</v>
      </c>
      <c r="I15">
        <f t="shared" si="5"/>
        <v>1.25</v>
      </c>
      <c r="J15">
        <f t="shared" si="0"/>
        <v>0</v>
      </c>
      <c r="K15">
        <f t="shared" si="6"/>
        <v>376.125</v>
      </c>
      <c r="L15">
        <f t="shared" si="7"/>
        <v>526.57500000000005</v>
      </c>
      <c r="M15">
        <f t="shared" si="8"/>
        <v>752.25</v>
      </c>
      <c r="N15">
        <f t="shared" si="9"/>
        <v>902.7</v>
      </c>
      <c r="O15">
        <f t="shared" si="10"/>
        <v>1128.375</v>
      </c>
      <c r="Q15">
        <v>12.75</v>
      </c>
      <c r="R15">
        <v>140</v>
      </c>
    </row>
    <row r="16" spans="1:18">
      <c r="A16">
        <v>14</v>
      </c>
      <c r="B16">
        <v>15.5</v>
      </c>
      <c r="C16">
        <v>140</v>
      </c>
      <c r="D16">
        <v>160</v>
      </c>
      <c r="E16">
        <f t="shared" si="1"/>
        <v>73920</v>
      </c>
      <c r="F16">
        <f t="shared" si="1"/>
        <v>81840</v>
      </c>
      <c r="G16">
        <f t="shared" si="3"/>
        <v>20</v>
      </c>
      <c r="H16">
        <f t="shared" si="4"/>
        <v>7920</v>
      </c>
      <c r="I16">
        <f t="shared" si="5"/>
        <v>1.5</v>
      </c>
      <c r="J16">
        <f t="shared" si="0"/>
        <v>2.5252525252525255E-3</v>
      </c>
      <c r="K16">
        <f t="shared" si="6"/>
        <v>452.48636363636371</v>
      </c>
      <c r="L16">
        <f t="shared" si="7"/>
        <v>633.48090909090911</v>
      </c>
      <c r="M16">
        <f t="shared" si="8"/>
        <v>904.97272727272741</v>
      </c>
      <c r="N16">
        <f t="shared" si="9"/>
        <v>1085.9672727272728</v>
      </c>
      <c r="O16">
        <f t="shared" si="10"/>
        <v>1357.4590909090909</v>
      </c>
      <c r="Q16">
        <v>14</v>
      </c>
      <c r="R16">
        <v>140</v>
      </c>
    </row>
    <row r="17" spans="1:18">
      <c r="A17">
        <v>15.5</v>
      </c>
      <c r="B17">
        <v>16</v>
      </c>
      <c r="C17">
        <v>160</v>
      </c>
      <c r="D17">
        <v>50</v>
      </c>
      <c r="E17">
        <f t="shared" si="1"/>
        <v>81840</v>
      </c>
      <c r="F17">
        <f t="shared" si="1"/>
        <v>84480</v>
      </c>
      <c r="G17">
        <f t="shared" si="3"/>
        <v>-110</v>
      </c>
      <c r="H17">
        <f t="shared" si="4"/>
        <v>2640</v>
      </c>
      <c r="I17">
        <f t="shared" si="5"/>
        <v>0.5</v>
      </c>
      <c r="J17">
        <f t="shared" si="0"/>
        <v>-4.1666666666666664E-2</v>
      </c>
      <c r="K17">
        <f t="shared" si="6"/>
        <v>144.19999999999999</v>
      </c>
      <c r="L17">
        <f t="shared" si="7"/>
        <v>201.88</v>
      </c>
      <c r="M17">
        <f t="shared" si="8"/>
        <v>288.39999999999998</v>
      </c>
      <c r="N17">
        <f t="shared" si="9"/>
        <v>346.08</v>
      </c>
      <c r="O17">
        <f t="shared" si="10"/>
        <v>432.6</v>
      </c>
      <c r="Q17">
        <v>15.5</v>
      </c>
      <c r="R17">
        <v>160</v>
      </c>
    </row>
    <row r="18" spans="1:18">
      <c r="A18">
        <v>16</v>
      </c>
      <c r="B18">
        <v>16.5</v>
      </c>
      <c r="C18">
        <v>50</v>
      </c>
      <c r="D18">
        <v>125</v>
      </c>
      <c r="E18">
        <f t="shared" si="1"/>
        <v>84480</v>
      </c>
      <c r="F18">
        <f t="shared" si="1"/>
        <v>87120</v>
      </c>
      <c r="G18">
        <f t="shared" si="3"/>
        <v>75</v>
      </c>
      <c r="H18">
        <f t="shared" si="4"/>
        <v>2640</v>
      </c>
      <c r="I18">
        <f t="shared" si="5"/>
        <v>0.5</v>
      </c>
      <c r="J18">
        <f t="shared" si="0"/>
        <v>2.8409090909090908E-2</v>
      </c>
      <c r="K18">
        <f t="shared" si="6"/>
        <v>154.71136363636361</v>
      </c>
      <c r="L18">
        <f t="shared" si="7"/>
        <v>216.59590909090906</v>
      </c>
      <c r="M18">
        <f t="shared" si="8"/>
        <v>309.42272727272723</v>
      </c>
      <c r="N18">
        <f t="shared" si="9"/>
        <v>371.30727272727268</v>
      </c>
      <c r="O18">
        <f t="shared" si="10"/>
        <v>464.1340909090909</v>
      </c>
      <c r="Q18">
        <v>16</v>
      </c>
      <c r="R18">
        <v>50</v>
      </c>
    </row>
    <row r="19" spans="1:18">
      <c r="A19">
        <v>16.5</v>
      </c>
      <c r="B19">
        <v>17.5</v>
      </c>
      <c r="C19">
        <v>125</v>
      </c>
      <c r="D19">
        <v>125</v>
      </c>
      <c r="E19">
        <f t="shared" si="1"/>
        <v>87120</v>
      </c>
      <c r="F19">
        <f t="shared" si="1"/>
        <v>92400</v>
      </c>
      <c r="G19">
        <f t="shared" si="3"/>
        <v>0</v>
      </c>
      <c r="H19">
        <f t="shared" si="4"/>
        <v>5280</v>
      </c>
      <c r="I19">
        <f t="shared" si="5"/>
        <v>1</v>
      </c>
      <c r="J19">
        <f t="shared" si="0"/>
        <v>0</v>
      </c>
      <c r="K19">
        <f t="shared" si="6"/>
        <v>300.89999999999998</v>
      </c>
      <c r="L19">
        <f t="shared" si="7"/>
        <v>421.26</v>
      </c>
      <c r="M19">
        <f t="shared" si="8"/>
        <v>601.79999999999995</v>
      </c>
      <c r="N19">
        <f t="shared" si="9"/>
        <v>722.16</v>
      </c>
      <c r="O19">
        <f t="shared" si="10"/>
        <v>902.7</v>
      </c>
      <c r="Q19">
        <v>16.5</v>
      </c>
      <c r="R19">
        <v>125</v>
      </c>
    </row>
    <row r="20" spans="1:18">
      <c r="A20">
        <v>17.5</v>
      </c>
      <c r="B20">
        <v>17.75</v>
      </c>
      <c r="C20">
        <v>125</v>
      </c>
      <c r="D20">
        <v>160</v>
      </c>
      <c r="E20">
        <f t="shared" si="1"/>
        <v>92400</v>
      </c>
      <c r="F20">
        <f t="shared" si="1"/>
        <v>93720</v>
      </c>
      <c r="G20">
        <f t="shared" si="3"/>
        <v>35</v>
      </c>
      <c r="H20">
        <f t="shared" si="4"/>
        <v>1320</v>
      </c>
      <c r="I20">
        <f t="shared" si="5"/>
        <v>0.25</v>
      </c>
      <c r="J20">
        <f t="shared" si="0"/>
        <v>2.6515151515151516E-2</v>
      </c>
      <c r="K20">
        <f t="shared" si="6"/>
        <v>77.213636363636368</v>
      </c>
      <c r="L20">
        <f t="shared" si="7"/>
        <v>108.09909090909092</v>
      </c>
      <c r="M20">
        <f t="shared" si="8"/>
        <v>154.42727272727274</v>
      </c>
      <c r="N20">
        <f t="shared" si="9"/>
        <v>185.31272727272727</v>
      </c>
      <c r="O20">
        <f t="shared" si="10"/>
        <v>231.64090909090913</v>
      </c>
      <c r="Q20">
        <v>17.5</v>
      </c>
      <c r="R20">
        <v>125</v>
      </c>
    </row>
    <row r="21" spans="1:18">
      <c r="A21">
        <v>17.75</v>
      </c>
      <c r="B21">
        <v>19.25</v>
      </c>
      <c r="C21">
        <v>160</v>
      </c>
      <c r="D21">
        <v>100</v>
      </c>
      <c r="E21">
        <f t="shared" si="1"/>
        <v>93720</v>
      </c>
      <c r="F21">
        <f t="shared" si="1"/>
        <v>101640</v>
      </c>
      <c r="G21">
        <f t="shared" si="3"/>
        <v>-60</v>
      </c>
      <c r="H21">
        <f t="shared" si="4"/>
        <v>7920</v>
      </c>
      <c r="I21">
        <f t="shared" si="5"/>
        <v>1.5</v>
      </c>
      <c r="J21">
        <f t="shared" si="0"/>
        <v>-7.575757575757576E-3</v>
      </c>
      <c r="K21">
        <f t="shared" si="6"/>
        <v>447.94090909090914</v>
      </c>
      <c r="L21">
        <f t="shared" si="7"/>
        <v>627.11727272727273</v>
      </c>
      <c r="M21">
        <f t="shared" si="8"/>
        <v>895.88181818181829</v>
      </c>
      <c r="N21">
        <f t="shared" si="9"/>
        <v>1075.0581818181818</v>
      </c>
      <c r="O21">
        <f t="shared" si="10"/>
        <v>1343.8227272727272</v>
      </c>
      <c r="Q21">
        <v>17.75</v>
      </c>
      <c r="R21">
        <v>160</v>
      </c>
    </row>
    <row r="22" spans="1:18">
      <c r="A22">
        <v>19.25</v>
      </c>
      <c r="B22">
        <v>19.399999999999999</v>
      </c>
      <c r="C22">
        <v>100</v>
      </c>
      <c r="D22">
        <v>150</v>
      </c>
      <c r="E22">
        <f t="shared" si="1"/>
        <v>101640</v>
      </c>
      <c r="F22">
        <f t="shared" si="1"/>
        <v>102431.99999999999</v>
      </c>
      <c r="G22">
        <f t="shared" si="3"/>
        <v>50</v>
      </c>
      <c r="H22">
        <f t="shared" si="4"/>
        <v>791.99999999998545</v>
      </c>
      <c r="I22">
        <f t="shared" si="5"/>
        <v>0.14999999999999858</v>
      </c>
      <c r="J22">
        <f t="shared" si="0"/>
        <v>6.3131313131314287E-2</v>
      </c>
      <c r="K22">
        <f t="shared" si="6"/>
        <v>47.975909090908686</v>
      </c>
      <c r="L22">
        <f t="shared" si="7"/>
        <v>67.166272727272158</v>
      </c>
      <c r="M22">
        <f t="shared" si="8"/>
        <v>95.951818181817373</v>
      </c>
      <c r="N22">
        <f t="shared" si="9"/>
        <v>115.14218181818084</v>
      </c>
      <c r="O22">
        <f t="shared" si="10"/>
        <v>143.92772727272606</v>
      </c>
      <c r="Q22">
        <v>19.25</v>
      </c>
      <c r="R22">
        <v>100</v>
      </c>
    </row>
    <row r="23" spans="1:18">
      <c r="A23">
        <v>19.399999999999999</v>
      </c>
      <c r="B23">
        <v>20.25</v>
      </c>
      <c r="C23">
        <v>150</v>
      </c>
      <c r="D23">
        <v>150</v>
      </c>
      <c r="E23">
        <f t="shared" si="1"/>
        <v>102431.99999999999</v>
      </c>
      <c r="F23">
        <f t="shared" si="1"/>
        <v>106920</v>
      </c>
      <c r="G23">
        <f t="shared" si="3"/>
        <v>0</v>
      </c>
      <c r="H23">
        <f t="shared" si="4"/>
        <v>4488.0000000000146</v>
      </c>
      <c r="I23">
        <f t="shared" si="5"/>
        <v>0.85000000000000142</v>
      </c>
      <c r="J23">
        <f t="shared" si="0"/>
        <v>0</v>
      </c>
      <c r="K23">
        <f t="shared" si="6"/>
        <v>255.76500000000044</v>
      </c>
      <c r="L23">
        <f t="shared" si="7"/>
        <v>358.07100000000059</v>
      </c>
      <c r="M23">
        <f t="shared" si="8"/>
        <v>511.53000000000088</v>
      </c>
      <c r="N23">
        <f t="shared" si="9"/>
        <v>613.83600000000104</v>
      </c>
      <c r="O23">
        <f t="shared" si="10"/>
        <v>767.29500000000121</v>
      </c>
      <c r="Q23">
        <v>19.399999999999999</v>
      </c>
      <c r="R23">
        <v>150</v>
      </c>
    </row>
    <row r="24" spans="1:18">
      <c r="A24">
        <v>20.25</v>
      </c>
      <c r="B24">
        <v>20.75</v>
      </c>
      <c r="C24">
        <v>150</v>
      </c>
      <c r="D24">
        <v>235</v>
      </c>
      <c r="E24">
        <f t="shared" si="1"/>
        <v>106920</v>
      </c>
      <c r="F24">
        <f t="shared" si="1"/>
        <v>109560</v>
      </c>
      <c r="G24">
        <f t="shared" si="3"/>
        <v>85</v>
      </c>
      <c r="H24">
        <f t="shared" si="4"/>
        <v>2640</v>
      </c>
      <c r="I24">
        <f t="shared" si="5"/>
        <v>0.5</v>
      </c>
      <c r="J24">
        <f t="shared" si="0"/>
        <v>3.2196969696969696E-2</v>
      </c>
      <c r="K24">
        <f t="shared" si="6"/>
        <v>155.27954545454546</v>
      </c>
      <c r="L24">
        <f t="shared" si="7"/>
        <v>217.39136363636365</v>
      </c>
      <c r="M24">
        <f t="shared" si="8"/>
        <v>310.55909090909091</v>
      </c>
      <c r="N24">
        <f t="shared" si="9"/>
        <v>372.67090909090911</v>
      </c>
      <c r="O24">
        <f t="shared" si="10"/>
        <v>465.8386363636364</v>
      </c>
      <c r="Q24">
        <v>20.25</v>
      </c>
      <c r="R24">
        <v>150</v>
      </c>
    </row>
    <row r="25" spans="1:18">
      <c r="A25">
        <v>20.75</v>
      </c>
      <c r="B25">
        <v>21.5</v>
      </c>
      <c r="C25">
        <v>235</v>
      </c>
      <c r="D25">
        <v>150</v>
      </c>
      <c r="E25">
        <f t="shared" si="1"/>
        <v>109560</v>
      </c>
      <c r="F25">
        <f t="shared" si="1"/>
        <v>113520</v>
      </c>
      <c r="G25">
        <f t="shared" si="3"/>
        <v>-85</v>
      </c>
      <c r="H25">
        <f t="shared" si="4"/>
        <v>3960</v>
      </c>
      <c r="I25">
        <f t="shared" si="5"/>
        <v>0.75</v>
      </c>
      <c r="J25">
        <f t="shared" si="0"/>
        <v>-2.1464646464646464E-2</v>
      </c>
      <c r="K25">
        <f t="shared" si="6"/>
        <v>220.84545454545457</v>
      </c>
      <c r="L25">
        <f t="shared" si="7"/>
        <v>309.18363636363637</v>
      </c>
      <c r="M25">
        <f t="shared" si="8"/>
        <v>441.69090909090914</v>
      </c>
      <c r="N25">
        <f t="shared" si="9"/>
        <v>530.029090909091</v>
      </c>
      <c r="O25">
        <f t="shared" si="10"/>
        <v>662.5363636363636</v>
      </c>
      <c r="Q25">
        <v>20.75</v>
      </c>
      <c r="R25">
        <v>235</v>
      </c>
    </row>
    <row r="26" spans="1:18">
      <c r="A26">
        <v>21.5</v>
      </c>
      <c r="B26">
        <v>22.2</v>
      </c>
      <c r="C26">
        <v>150</v>
      </c>
      <c r="D26">
        <v>150</v>
      </c>
      <c r="E26">
        <f t="shared" si="1"/>
        <v>113520</v>
      </c>
      <c r="F26">
        <f t="shared" si="1"/>
        <v>117216</v>
      </c>
      <c r="G26">
        <f t="shared" si="3"/>
        <v>0</v>
      </c>
      <c r="H26">
        <f t="shared" si="4"/>
        <v>3696</v>
      </c>
      <c r="I26">
        <f t="shared" si="5"/>
        <v>0.69999999999999929</v>
      </c>
      <c r="J26">
        <f t="shared" si="0"/>
        <v>0</v>
      </c>
      <c r="K26">
        <f t="shared" si="6"/>
        <v>210.62999999999977</v>
      </c>
      <c r="L26">
        <f t="shared" si="7"/>
        <v>294.88199999999972</v>
      </c>
      <c r="M26">
        <f t="shared" si="8"/>
        <v>421.25999999999954</v>
      </c>
      <c r="N26">
        <f t="shared" si="9"/>
        <v>505.51199999999949</v>
      </c>
      <c r="O26">
        <f t="shared" si="10"/>
        <v>631.8899999999993</v>
      </c>
      <c r="Q26">
        <v>21.5</v>
      </c>
      <c r="R26">
        <v>150</v>
      </c>
    </row>
    <row r="27" spans="1:18">
      <c r="A27">
        <v>22.2</v>
      </c>
      <c r="B27">
        <v>22.5</v>
      </c>
      <c r="C27">
        <v>150</v>
      </c>
      <c r="D27">
        <v>100</v>
      </c>
      <c r="E27">
        <f t="shared" si="1"/>
        <v>117216</v>
      </c>
      <c r="F27">
        <f t="shared" si="1"/>
        <v>118800</v>
      </c>
      <c r="G27">
        <f t="shared" si="3"/>
        <v>-50</v>
      </c>
      <c r="H27">
        <f t="shared" si="4"/>
        <v>1584</v>
      </c>
      <c r="I27">
        <f t="shared" si="5"/>
        <v>0.30000000000000071</v>
      </c>
      <c r="J27">
        <f t="shared" si="0"/>
        <v>-3.1565656565656568E-2</v>
      </c>
      <c r="K27">
        <f t="shared" si="6"/>
        <v>87.429090909091116</v>
      </c>
      <c r="L27">
        <f t="shared" si="7"/>
        <v>122.40072727272756</v>
      </c>
      <c r="M27">
        <f t="shared" si="8"/>
        <v>174.85818181818223</v>
      </c>
      <c r="N27">
        <f t="shared" si="9"/>
        <v>209.82981818181867</v>
      </c>
      <c r="O27">
        <f t="shared" si="10"/>
        <v>262.28727272727332</v>
      </c>
      <c r="Q27">
        <v>22.2</v>
      </c>
      <c r="R27">
        <v>150</v>
      </c>
    </row>
    <row r="28" spans="1:18">
      <c r="A28">
        <v>22.5</v>
      </c>
      <c r="B28">
        <v>23.5</v>
      </c>
      <c r="C28">
        <v>100</v>
      </c>
      <c r="D28">
        <v>80</v>
      </c>
      <c r="E28">
        <f t="shared" si="1"/>
        <v>118800</v>
      </c>
      <c r="F28">
        <f t="shared" si="1"/>
        <v>124080</v>
      </c>
      <c r="G28">
        <f t="shared" si="3"/>
        <v>-20</v>
      </c>
      <c r="H28">
        <f t="shared" si="4"/>
        <v>5280</v>
      </c>
      <c r="I28">
        <f t="shared" si="5"/>
        <v>1</v>
      </c>
      <c r="J28">
        <f t="shared" si="0"/>
        <v>-3.787878787878788E-3</v>
      </c>
      <c r="K28">
        <f t="shared" si="6"/>
        <v>299.76363636363635</v>
      </c>
      <c r="L28">
        <f t="shared" si="7"/>
        <v>419.66909090909093</v>
      </c>
      <c r="M28">
        <f t="shared" si="8"/>
        <v>599.5272727272727</v>
      </c>
      <c r="N28">
        <f t="shared" si="9"/>
        <v>719.43272727272722</v>
      </c>
      <c r="O28">
        <f t="shared" si="10"/>
        <v>899.29090909090917</v>
      </c>
      <c r="Q28">
        <v>22.5</v>
      </c>
      <c r="R28">
        <v>100</v>
      </c>
    </row>
    <row r="29" spans="1:18">
      <c r="A29">
        <v>23.5</v>
      </c>
      <c r="B29">
        <v>24.2</v>
      </c>
      <c r="C29">
        <v>80</v>
      </c>
      <c r="D29">
        <v>20</v>
      </c>
      <c r="E29">
        <f t="shared" si="1"/>
        <v>124080</v>
      </c>
      <c r="F29">
        <f t="shared" si="1"/>
        <v>127776</v>
      </c>
      <c r="G29">
        <f t="shared" si="3"/>
        <v>-60</v>
      </c>
      <c r="H29">
        <f t="shared" si="4"/>
        <v>3696</v>
      </c>
      <c r="I29">
        <f t="shared" si="5"/>
        <v>0.69999999999999929</v>
      </c>
      <c r="J29">
        <f t="shared" si="0"/>
        <v>-1.6233766233766232E-2</v>
      </c>
      <c r="K29">
        <f t="shared" si="6"/>
        <v>207.22090909090886</v>
      </c>
      <c r="L29">
        <f t="shared" si="7"/>
        <v>290.10927272727247</v>
      </c>
      <c r="M29">
        <f t="shared" si="8"/>
        <v>414.44181818181772</v>
      </c>
      <c r="N29">
        <f t="shared" si="9"/>
        <v>497.3301818181813</v>
      </c>
      <c r="O29">
        <f t="shared" si="10"/>
        <v>621.66272727272656</v>
      </c>
      <c r="Q29">
        <v>23.5</v>
      </c>
      <c r="R29">
        <v>80</v>
      </c>
    </row>
    <row r="30" spans="1:18">
      <c r="A30">
        <v>24.2</v>
      </c>
      <c r="B30">
        <v>26.2</v>
      </c>
      <c r="C30">
        <v>20</v>
      </c>
      <c r="D30">
        <v>20</v>
      </c>
      <c r="E30">
        <f t="shared" si="1"/>
        <v>127776</v>
      </c>
      <c r="F30">
        <f t="shared" si="1"/>
        <v>138336</v>
      </c>
      <c r="G30">
        <f t="shared" si="3"/>
        <v>0</v>
      </c>
      <c r="H30">
        <f t="shared" si="4"/>
        <v>10560</v>
      </c>
      <c r="I30">
        <f t="shared" si="5"/>
        <v>2</v>
      </c>
      <c r="J30">
        <f t="shared" si="0"/>
        <v>0</v>
      </c>
      <c r="K30">
        <f t="shared" si="6"/>
        <v>601.79999999999995</v>
      </c>
      <c r="L30">
        <f t="shared" si="7"/>
        <v>842.52</v>
      </c>
      <c r="M30">
        <f t="shared" si="8"/>
        <v>1203.5999999999999</v>
      </c>
      <c r="N30">
        <f t="shared" si="9"/>
        <v>1444.32</v>
      </c>
      <c r="O30">
        <f t="shared" si="10"/>
        <v>1805.4</v>
      </c>
      <c r="Q30">
        <v>24.2</v>
      </c>
      <c r="R30">
        <v>20</v>
      </c>
    </row>
    <row r="31" spans="1:18">
      <c r="J31">
        <f t="shared" ref="J31:O31" si="11">SUM(J2:J30)</f>
        <v>-8.5814858542023267E-4</v>
      </c>
      <c r="K31">
        <f t="shared" si="11"/>
        <v>7859.1481818181819</v>
      </c>
      <c r="L31">
        <f t="shared" si="11"/>
        <v>11002.807454545453</v>
      </c>
      <c r="M31">
        <f t="shared" si="11"/>
        <v>15718.296363636364</v>
      </c>
      <c r="N31">
        <f t="shared" si="11"/>
        <v>18861.955636363637</v>
      </c>
      <c r="O31">
        <f t="shared" si="11"/>
        <v>23577.444545454546</v>
      </c>
      <c r="Q31">
        <v>26.2</v>
      </c>
      <c r="R31">
        <v>20</v>
      </c>
    </row>
    <row r="32" spans="1:18">
      <c r="C32">
        <f>MAX(C2:C30)</f>
        <v>450</v>
      </c>
    </row>
    <row r="33" spans="9:15">
      <c r="K33">
        <f>300*26.2</f>
        <v>7860</v>
      </c>
      <c r="L33">
        <f>420*26.2</f>
        <v>11004</v>
      </c>
      <c r="M33">
        <f>600*26.2</f>
        <v>15720</v>
      </c>
      <c r="N33">
        <f>720*26.2</f>
        <v>18864</v>
      </c>
      <c r="O33">
        <f>900*26.2</f>
        <v>23580</v>
      </c>
    </row>
    <row r="34" spans="9:15">
      <c r="I34">
        <f>SUM(I2:I30)</f>
        <v>26.2</v>
      </c>
      <c r="K34">
        <f>K33-K31</f>
        <v>0.85181818181808922</v>
      </c>
      <c r="L34">
        <f>L33-L31</f>
        <v>1.1925454545471439</v>
      </c>
      <c r="M34">
        <f>M33-M31</f>
        <v>1.7036363636361784</v>
      </c>
      <c r="N34">
        <f>N33-N31</f>
        <v>2.0443636363634141</v>
      </c>
      <c r="O34">
        <f>O33-O31</f>
        <v>2.5554545454542676</v>
      </c>
    </row>
    <row r="37" spans="9:15">
      <c r="K37">
        <v>0.9</v>
      </c>
      <c r="L37">
        <v>1.26</v>
      </c>
      <c r="M37">
        <v>1.8</v>
      </c>
      <c r="N37">
        <v>2.16</v>
      </c>
      <c r="O37">
        <v>2.7</v>
      </c>
    </row>
    <row r="38" spans="9:15">
      <c r="K38">
        <v>300</v>
      </c>
      <c r="L38">
        <v>420</v>
      </c>
      <c r="M38">
        <v>600</v>
      </c>
      <c r="N38">
        <v>720</v>
      </c>
      <c r="O38">
        <v>900</v>
      </c>
    </row>
    <row r="39" spans="9:15">
      <c r="K39">
        <f>300/0.9</f>
        <v>333.33333333333331</v>
      </c>
      <c r="L39">
        <f>420/1.26</f>
        <v>333.33333333333331</v>
      </c>
      <c r="M39">
        <f>600/1.8</f>
        <v>333.33333333333331</v>
      </c>
      <c r="N39">
        <f>720/2.16</f>
        <v>333.33333333333331</v>
      </c>
      <c r="O39">
        <f>900/2.7</f>
        <v>333.33333333333331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Schweers</dc:creator>
  <cp:lastModifiedBy>Jennifer Schweers</cp:lastModifiedBy>
  <dcterms:created xsi:type="dcterms:W3CDTF">2010-04-04T04:03:29Z</dcterms:created>
  <dcterms:modified xsi:type="dcterms:W3CDTF">2010-04-07T16:10:57Z</dcterms:modified>
</cp:coreProperties>
</file>