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 Smolnycki\Dropbox\eagle\orbit\bom\"/>
    </mc:Choice>
  </mc:AlternateContent>
  <bookViews>
    <workbookView xWindow="0" yWindow="0" windowWidth="30720" windowHeight="13416" activeTab="1"/>
  </bookViews>
  <sheets>
    <sheet name="Mouser" sheetId="2" r:id="rId1"/>
    <sheet name="Order" sheetId="4" r:id="rId2"/>
    <sheet name="GRISSOM rev1" sheetId="1" r:id="rId3"/>
    <sheet name="CONRAD rev2" sheetId="3" r:id="rId4"/>
  </sheets>
  <definedNames>
    <definedName name="_xlnm._FilterDatabase" localSheetId="2" hidden="1">'GRISSOM rev1'!$A$1:$E$121</definedName>
    <definedName name="conrad" localSheetId="3">'CONRAD rev2'!$A$1:$G$24</definedName>
    <definedName name="grissom" localSheetId="2">'GRISSOM rev1'!$A$1:$G$123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4" l="1"/>
  <c r="D72" i="4" l="1"/>
  <c r="E72" i="4" s="1"/>
  <c r="D71" i="4"/>
  <c r="E71" i="4" s="1"/>
  <c r="D70" i="4"/>
  <c r="E70" i="4" s="1"/>
  <c r="D69" i="4"/>
  <c r="E69" i="4" s="1"/>
  <c r="D68" i="4"/>
  <c r="E68" i="4" s="1"/>
  <c r="D77" i="2"/>
  <c r="E77" i="2" s="1"/>
  <c r="E76" i="2"/>
  <c r="D76" i="2"/>
  <c r="D74" i="2"/>
  <c r="E74" i="2" s="1"/>
  <c r="D73" i="2"/>
  <c r="D72" i="2"/>
  <c r="D71" i="2"/>
  <c r="E71" i="2" s="1"/>
  <c r="D70" i="2"/>
  <c r="D69" i="2"/>
  <c r="D75" i="2"/>
  <c r="E72" i="2"/>
  <c r="E73" i="2"/>
  <c r="E75" i="2"/>
  <c r="D67" i="4"/>
  <c r="E67" i="4" s="1"/>
  <c r="D66" i="4"/>
  <c r="E66" i="4" s="1"/>
  <c r="E70" i="2"/>
  <c r="E73" i="4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E69" i="2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I5" i="4" l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E31" i="2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D17" i="2"/>
  <c r="E17" i="2" s="1"/>
  <c r="D16" i="2"/>
  <c r="E16" i="2" s="1"/>
  <c r="D15" i="2"/>
  <c r="E15" i="2" s="1"/>
  <c r="D14" i="2"/>
  <c r="E14" i="2" s="1"/>
  <c r="D13" i="2"/>
  <c r="D12" i="2"/>
  <c r="E12" i="2" s="1"/>
  <c r="E13" i="2"/>
  <c r="E18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5" i="2" l="1"/>
</calcChain>
</file>

<file path=xl/connections.xml><?xml version="1.0" encoding="utf-8"?>
<connections xmlns="http://schemas.openxmlformats.org/spreadsheetml/2006/main">
  <connection id="1" name="conrad" type="6" refreshedVersion="6" background="1" saveData="1">
    <textPr sourceFile="E:\Dropbox\eagle\orbit\bom\conrad.txt" delimited="0">
      <textFields count="7">
        <textField/>
        <textField position="5"/>
        <textField position="26"/>
        <textField position="47"/>
        <textField position="72"/>
        <textField position="98"/>
        <textField position="105"/>
      </textFields>
    </textPr>
  </connection>
  <connection id="2" name="grissom" type="6" refreshedVersion="6" background="1" saveData="1">
    <textPr codePage="437" sourceFile="C:\Users\Gabriel Smolnycki\Dropbox\eagle\orbit\bom\grissom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<sst xmlns="http://schemas.openxmlformats.org/spreadsheetml/2006/main" count="913" uniqueCount="417">
  <si>
    <t>Part</t>
  </si>
  <si>
    <t>Value</t>
  </si>
  <si>
    <t>Device</t>
  </si>
  <si>
    <t>Package</t>
  </si>
  <si>
    <t>Description</t>
  </si>
  <si>
    <t>C1</t>
  </si>
  <si>
    <t>0.1u</t>
  </si>
  <si>
    <t>CAP0805</t>
  </si>
  <si>
    <t>Capacitor</t>
  </si>
  <si>
    <t>C2</t>
  </si>
  <si>
    <t>C3</t>
  </si>
  <si>
    <t>C4</t>
  </si>
  <si>
    <t>C5</t>
  </si>
  <si>
    <t>C6</t>
  </si>
  <si>
    <t>100p</t>
  </si>
  <si>
    <t>C7</t>
  </si>
  <si>
    <t>1u</t>
  </si>
  <si>
    <t>C8</t>
  </si>
  <si>
    <t>2.2u</t>
  </si>
  <si>
    <t>C9</t>
  </si>
  <si>
    <t>C10</t>
  </si>
  <si>
    <t>C11</t>
  </si>
  <si>
    <t>C12</t>
  </si>
  <si>
    <t>C13</t>
  </si>
  <si>
    <t>C14</t>
  </si>
  <si>
    <t>C15</t>
  </si>
  <si>
    <t>10u</t>
  </si>
  <si>
    <t>CAP1206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</si>
  <si>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</si>
  <si>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</si>
  <si>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</si>
  <si>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</si>
  <si>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</si>
  <si>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</si>
  <si>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</si>
  <si>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</si>
  <si>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</si>
  <si>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</si>
  <si>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</si>
  <si>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</si>
  <si>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22p</t>
  </si>
  <si>
    <t>C28</t>
  </si>
  <si>
    <t>C29</t>
  </si>
  <si>
    <t>4.7u</t>
  </si>
  <si>
    <t>C30</t>
  </si>
  <si>
    <t>3.3n</t>
  </si>
  <si>
    <t>C31</t>
  </si>
  <si>
    <t>180p</t>
  </si>
  <si>
    <t>C32</t>
  </si>
  <si>
    <t>4.7n</t>
  </si>
  <si>
    <t>C33</t>
  </si>
  <si>
    <t>680n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</si>
  <si>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</si>
  <si>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</si>
  <si>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</si>
  <si>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</si>
  <si>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</si>
  <si>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</si>
  <si>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</si>
  <si>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</si>
  <si>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</si>
  <si>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</si>
  <si>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</si>
  <si>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220n</t>
  </si>
  <si>
    <t>C45</t>
  </si>
  <si>
    <t>47u</t>
  </si>
  <si>
    <t>CAP_POLPTH2</t>
  </si>
  <si>
    <t>CPOL-RADIAL-10UF-25V</t>
  </si>
  <si>
    <t>Capacitor Polarized</t>
  </si>
  <si>
    <t>C46</t>
  </si>
  <si>
    <t>D1</t>
  </si>
  <si>
    <t>DIODE-SCHOTTKY</t>
  </si>
  <si>
    <t>SOT23-3</t>
  </si>
  <si>
    <t>Schottky diodes in SFE's production catalog</t>
  </si>
  <si>
    <t>D2</t>
  </si>
  <si>
    <t>D3</t>
  </si>
  <si>
    <t>5.6V</t>
  </si>
  <si>
    <t>DIODE-ZENER5.6V</t>
  </si>
  <si>
    <t>SOD-323</t>
  </si>
  <si>
    <t>Zener Diode</t>
  </si>
  <si>
    <t>D4</t>
  </si>
  <si>
    <t>D5</t>
  </si>
  <si>
    <t>F1</t>
  </si>
  <si>
    <t>10A</t>
  </si>
  <si>
    <t>LITTELFUSE_501</t>
  </si>
  <si>
    <t>J1</t>
  </si>
  <si>
    <t>105314-X208</t>
  </si>
  <si>
    <t>J2</t>
  </si>
  <si>
    <t>105314-X204</t>
  </si>
  <si>
    <t>J3</t>
  </si>
  <si>
    <t>2X4</t>
  </si>
  <si>
    <t>J4</t>
  </si>
  <si>
    <t>2X6</t>
  </si>
  <si>
    <t>J5</t>
  </si>
  <si>
    <t>L1</t>
  </si>
  <si>
    <t>3.3u</t>
  </si>
  <si>
    <t>BOURNS_SRP7028A</t>
  </si>
  <si>
    <t>L2</t>
  </si>
  <si>
    <t>Q1</t>
  </si>
  <si>
    <t>FDMC2512SDC</t>
  </si>
  <si>
    <t>MO240</t>
  </si>
  <si>
    <t>Q2</t>
  </si>
  <si>
    <t>200mA/50V</t>
  </si>
  <si>
    <t>MOSFET-NCHANNELBSS138</t>
  </si>
  <si>
    <t>Common NMOSFET Parts</t>
  </si>
  <si>
    <t>Q3</t>
  </si>
  <si>
    <t>Q4</t>
  </si>
  <si>
    <t>Q5</t>
  </si>
  <si>
    <t>Q6</t>
  </si>
  <si>
    <t>2N7002PW</t>
  </si>
  <si>
    <t>MOSFET-NCHANNEL2N7002PW</t>
  </si>
  <si>
    <t>SOT323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</si>
  <si>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</si>
  <si>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</si>
  <si>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</si>
  <si>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</si>
  <si>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</si>
  <si>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</si>
  <si>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</si>
  <si>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</si>
  <si>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</si>
  <si>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</si>
  <si>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RESISTOR0805-RES</t>
  </si>
  <si>
    <t>Resistor</t>
  </si>
  <si>
    <t>R2</t>
  </si>
  <si>
    <t>R3</t>
  </si>
  <si>
    <t>R4</t>
  </si>
  <si>
    <t>R5</t>
  </si>
  <si>
    <t>5.1k</t>
  </si>
  <si>
    <t>R6</t>
  </si>
  <si>
    <t>RESISTOR1206</t>
  </si>
  <si>
    <t>R7</t>
  </si>
  <si>
    <t>20k</t>
  </si>
  <si>
    <t>R8</t>
  </si>
  <si>
    <t>R9</t>
  </si>
  <si>
    <t>R10</t>
  </si>
  <si>
    <t>R11</t>
  </si>
  <si>
    <t>R12</t>
  </si>
  <si>
    <t>1.69k</t>
  </si>
  <si>
    <t>R13</t>
  </si>
  <si>
    <t>100k</t>
  </si>
  <si>
    <t>R14</t>
  </si>
  <si>
    <t>R15</t>
  </si>
  <si>
    <t>10k</t>
  </si>
  <si>
    <t>R16</t>
  </si>
  <si>
    <t>R17</t>
  </si>
  <si>
    <t>R18</t>
  </si>
  <si>
    <t>R19</t>
  </si>
  <si>
    <t>R20</t>
  </si>
  <si>
    <t>10M</t>
  </si>
  <si>
    <t>R21</t>
  </si>
  <si>
    <t>5.6k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</si>
  <si>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</si>
  <si>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</si>
  <si>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</si>
  <si>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</si>
  <si>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</si>
  <si>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</si>
  <si>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</si>
  <si>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</si>
  <si>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</si>
  <si>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</si>
  <si>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OHMITE_FC4L32</t>
  </si>
  <si>
    <t>1206_4T</t>
  </si>
  <si>
    <t>R32</t>
  </si>
  <si>
    <t>VISHAY_WSK0612</t>
  </si>
  <si>
    <t>0612_4T</t>
  </si>
  <si>
    <t>R33</t>
  </si>
  <si>
    <t>332k</t>
  </si>
  <si>
    <t>R34</t>
  </si>
  <si>
    <t>26.1k</t>
  </si>
  <si>
    <t>R35</t>
  </si>
  <si>
    <t>R36</t>
  </si>
  <si>
    <t>R37</t>
  </si>
  <si>
    <t>R38</t>
  </si>
  <si>
    <t>R39</t>
  </si>
  <si>
    <t>R40</t>
  </si>
  <si>
    <t>1k</t>
  </si>
  <si>
    <t>R43</t>
  </si>
  <si>
    <t>1.37k</t>
  </si>
  <si>
    <t>R44</t>
  </si>
  <si>
    <t>5.36u</t>
  </si>
  <si>
    <t>R45</t>
  </si>
  <si>
    <t>SCR1</t>
  </si>
  <si>
    <t>P0102BL5AA4</t>
  </si>
  <si>
    <t>U1</t>
  </si>
  <si>
    <t>BQ40Z60</t>
  </si>
  <si>
    <t>QFN32</t>
  </si>
  <si>
    <t>U2</t>
  </si>
  <si>
    <t>TPS40305DRCR</t>
  </si>
  <si>
    <t>S-PVSON-N10</t>
  </si>
  <si>
    <t>Mouser P/N</t>
  </si>
  <si>
    <t>Qty</t>
  </si>
  <si>
    <t>Price</t>
  </si>
  <si>
    <t>Subtotal</t>
  </si>
  <si>
    <t>810-C2012X8R1H104K</t>
  </si>
  <si>
    <t>Multilayer Ceramic Capacitors MLCC - SMD/SMT 0805 0.1uF 50volts X8R 10%</t>
  </si>
  <si>
    <t>Grissom</t>
  </si>
  <si>
    <t>Board Qtys</t>
  </si>
  <si>
    <t>Conrad</t>
  </si>
  <si>
    <t>810-CGA4C2C0G2A101J</t>
  </si>
  <si>
    <t>Multilayer Ceramic Capacitors MLCC - SMD/SMT 0805 100pF 100volts C0G +/-5%</t>
  </si>
  <si>
    <t>810-CGJ4C2C0G2A181J</t>
  </si>
  <si>
    <t>Multilayer Ceramic Capacitors MLCC - SMD/SMT 0805 180pF 100volts C0G +/-5% Hi Rel</t>
  </si>
  <si>
    <t>Total</t>
  </si>
  <si>
    <t>81-GRM21BR71H105KA2L</t>
  </si>
  <si>
    <t>Multilayer Ceramic Capacitors MLCC - SMD/SMT 1.0UF 50V 10% 0805</t>
  </si>
  <si>
    <t>810-C2012X7R1H225K</t>
  </si>
  <si>
    <t>Multilayer Ceramic Capacitors MLCC - SMD/SMT 0805 2.2uF 50volts X7R 10%</t>
  </si>
  <si>
    <t>810-CGA4J3X8R1H224KB</t>
  </si>
  <si>
    <t>Multilayer Ceramic Capacitors MLCC - SMD/SMT 0.22uF 50volts X8R 10%</t>
  </si>
  <si>
    <t>80-C0805C220J1G</t>
  </si>
  <si>
    <t>Multilayer Ceramic Capacitors MLCC - SMD/SMT 100volts 22pF C0G 5%</t>
  </si>
  <si>
    <t>81-GRM215C1H332JA01D</t>
  </si>
  <si>
    <t>Multilayer Ceramic Capacitors MLCC - SMD/SMT 0805 3300pF 50volts C0G 5%</t>
  </si>
  <si>
    <t>81-GRM21BC71H475KE1L</t>
  </si>
  <si>
    <t>Multilayer Ceramic Capacitors MLCC - SMD/SMT 0805 4.7uF 50volts X7S 10%</t>
  </si>
  <si>
    <t>80-C0805C684K5R</t>
  </si>
  <si>
    <t>Multilayer Ceramic Capacitors MLCC - SMD/SMT 50volts 0.68uF X7R 10%</t>
  </si>
  <si>
    <t>81-GRM31CR61H106MA2L</t>
  </si>
  <si>
    <t>Multilayer Ceramic Capacitors MLCC - SMD/SMT 1206 10uF 50volts X5R 20%</t>
  </si>
  <si>
    <t>81-GCG31CR91E105K3L</t>
  </si>
  <si>
    <t>Multilayer Ceramic Capacitors MLCC - SMD/SMT 1206 1uF 25volts X8R 10%</t>
  </si>
  <si>
    <t>80-C1206104K5RAC7867</t>
  </si>
  <si>
    <t>Multilayer Ceramic Capacitors MLCC - SMD/SMT 50volts 0.1uF X7R 10%</t>
  </si>
  <si>
    <t>667-ECA-1VM470I</t>
  </si>
  <si>
    <t>Aluminum Electrolytic Capacitors - Leaded 47UF 35V ELECT M RADIAL</t>
  </si>
  <si>
    <t>512-BAT54</t>
  </si>
  <si>
    <t>Schottky Diodes &amp; Rectifiers SOT-23 30V 200mA</t>
  </si>
  <si>
    <t>863-MM3Z5V6ST1G</t>
  </si>
  <si>
    <t>Zener Diodes 5.6V 200mW</t>
  </si>
  <si>
    <t>576-0501010.WR</t>
  </si>
  <si>
    <t>Surface Mount Fuses 32V 10A 1206 High Current</t>
  </si>
  <si>
    <t>538-105314-1304</t>
  </si>
  <si>
    <t>Headers &amp; Wire Housings NanoFit RA Hdr TH DR 4Ckt 0.76um Au Blk</t>
  </si>
  <si>
    <t>538-105314-1308</t>
  </si>
  <si>
    <t>Headers &amp; Wire Housings NanoFit RA Hdr TH DR 8Ckt 0.76um Au Blk</t>
  </si>
  <si>
    <t>538-87760-0816</t>
  </si>
  <si>
    <t>538-87760-1216</t>
  </si>
  <si>
    <t>Headers &amp; Wire Housings R/A HEADER 12P Lead Free</t>
  </si>
  <si>
    <t>Headers &amp; Wire Housings R/A HEADER 8P Lead Free</t>
  </si>
  <si>
    <t>652-SRP7028A-2R2M</t>
  </si>
  <si>
    <t>Fixed Inductors 2.2uH 20% SMD 7028 AEC-Q200</t>
  </si>
  <si>
    <t>652-SRP7028A-3R3M</t>
  </si>
  <si>
    <t>Fixed Inductors 3.3uH 20% SMD 7028 AEC-Q200</t>
  </si>
  <si>
    <t>512-FDMC2512SDC</t>
  </si>
  <si>
    <t>MOSFET N-Channel Dual Cool Power Trench SyncFET</t>
  </si>
  <si>
    <t>512-BSS138</t>
  </si>
  <si>
    <t>MOSFET SOT-23 N-CH LOGIC</t>
  </si>
  <si>
    <t>771-2N7002PW-115</t>
  </si>
  <si>
    <t>MOSFET 60V 0.3A N-CHANNEL TRENCH MOSFET</t>
  </si>
  <si>
    <t>595-TPS40305DRCR</t>
  </si>
  <si>
    <t>Switching Controllers 3-20V Wide Input Sync Buck Controller</t>
  </si>
  <si>
    <t>595-BQ40Z60RHBT</t>
  </si>
  <si>
    <t>Battery Management BQ40Z60 complete multi-cell batt mngr</t>
  </si>
  <si>
    <t>511-P0102BL</t>
  </si>
  <si>
    <t>SCRs 0.25 Amp 200 Volt</t>
  </si>
  <si>
    <t>71-WSK06125L000FEA</t>
  </si>
  <si>
    <t>Current Sense Resistors - SMD 0.005ohms 1%</t>
  </si>
  <si>
    <t>588-FC4L32R010FER</t>
  </si>
  <si>
    <t>Current Sense Resistors - SMD 1W .010 Ohm 1%</t>
  </si>
  <si>
    <t>71-CRCW1206-10-E3</t>
  </si>
  <si>
    <t>Thick Film Resistors - SMD 1/4watt 10ohms 1%</t>
  </si>
  <si>
    <t>71-CRCW0805-1-E3</t>
  </si>
  <si>
    <t>Thick Film Resistors 1/8watt 1ohms 100ppm</t>
  </si>
  <si>
    <t>71-CRCW0805-2</t>
  </si>
  <si>
    <t>Thick Film Resistors - SMD 1/8watt 2ohms 1%</t>
  </si>
  <si>
    <t>71-CRCW0805-10</t>
  </si>
  <si>
    <t>Thick Film Resistors - SMD 1/8watt 10ohms 1% 100ppm</t>
  </si>
  <si>
    <t>71-CRCW0805-100-E3</t>
  </si>
  <si>
    <t>Thick Film Resistors - SMD 1/8watt 100ohms 1% 100ppm</t>
  </si>
  <si>
    <t>71-CRCW0805-330-E3</t>
  </si>
  <si>
    <t>Thick Film Resistors - SMD 1/8watt 330ohms 1% 100ppm</t>
  </si>
  <si>
    <t>71-CRCW0805-402-E3</t>
  </si>
  <si>
    <t>Thick Film Resistors - SMD 1/8watt 402ohms 1% 100ppm</t>
  </si>
  <si>
    <t>71-CRCW0805-1.37K-E3</t>
  </si>
  <si>
    <t>Thick Film Resistors - SMD 1/8watt 1.37Kohms 1% 100ppm</t>
  </si>
  <si>
    <t>71-CRCW0805-1.69K-E3</t>
  </si>
  <si>
    <t>Thick Film Resistors - SMD 1/8watt 1.69Kohms 1% 100ppm</t>
  </si>
  <si>
    <t>71-CRCW0805-100K-E3</t>
  </si>
  <si>
    <t>Thick Film Resistors - SMD 1/8watt 100Kohms 1% 100ppm</t>
  </si>
  <si>
    <t>71-CRCW0805-10K-E3</t>
  </si>
  <si>
    <t>Thick Film Resistors - SMD 1/8watt 10Kohms 1% 100ppm</t>
  </si>
  <si>
    <t>71-CRCW0805-10M-E3</t>
  </si>
  <si>
    <t>Thick Film Resistors - SMD 1/8watt 10Mohms 1% 100ppm</t>
  </si>
  <si>
    <t>71-CRCW08051K00FKEB</t>
  </si>
  <si>
    <t>Thick Film Resistors - SMD 1/8watt 1Kohms 1%</t>
  </si>
  <si>
    <t>71-CRCW0805-20K-E3</t>
  </si>
  <si>
    <t>Thick Film Resistors - SMD 1/8watt 20Kohms 1% 100ppm</t>
  </si>
  <si>
    <t>71-CRCW0805-26.1K-E3</t>
  </si>
  <si>
    <t>Thick Film Resistors - SMD 1/8watt 26.1Kohms 1% 100ppm</t>
  </si>
  <si>
    <t>71-CRCW0805-332K-E3</t>
  </si>
  <si>
    <t>Thick Film Resistors - SMD 1/8watt 332Kohms 1% 100ppm</t>
  </si>
  <si>
    <t>71-CRCW0805-5.36K-E3</t>
  </si>
  <si>
    <t>Thick Film Resistors - SMD 1/8watt 5.36Kohms 1% 100ppm</t>
  </si>
  <si>
    <t>71-CRCW0805-5.1K-E3</t>
  </si>
  <si>
    <t>Thick Film Resistors - SMD 1/8watt 5.1Kohms 1% 100ppm</t>
  </si>
  <si>
    <t>71-CRCW08055K60FKEA</t>
  </si>
  <si>
    <t>Thick Film Resistors - SMD 1/8watt 5.6Kohms 1%</t>
  </si>
  <si>
    <t>22pF</t>
  </si>
  <si>
    <t>C-EUC0603K</t>
  </si>
  <si>
    <t>C0603K</t>
  </si>
  <si>
    <t>CAPACITOR, European symbol</t>
  </si>
  <si>
    <t>22uF</t>
  </si>
  <si>
    <t>JMP1</t>
  </si>
  <si>
    <t>0R-JUMPB</t>
  </si>
  <si>
    <t>B0R-JMP</t>
  </si>
  <si>
    <t>SMD 0R 0805 Jumper</t>
  </si>
  <si>
    <t>300ohm</t>
  </si>
  <si>
    <t>L-EUL1206</t>
  </si>
  <si>
    <t>L1206</t>
  </si>
  <si>
    <t>INDUCTOR, European symbol</t>
  </si>
  <si>
    <t>LOGO</t>
  </si>
  <si>
    <t>SU_LOGO-DUMMY</t>
  </si>
  <si>
    <t>SU_LOGO_DS</t>
  </si>
  <si>
    <t>P8</t>
  </si>
  <si>
    <t>PINHD-2X23</t>
  </si>
  <si>
    <t>2X23</t>
  </si>
  <si>
    <t>PIN HEADER</t>
  </si>
  <si>
    <t>P9</t>
  </si>
  <si>
    <t>R-EU_R0402</t>
  </si>
  <si>
    <t>R0402</t>
  </si>
  <si>
    <t>RESISTOR, European symbol</t>
  </si>
  <si>
    <t>10K</t>
  </si>
  <si>
    <t>RX</t>
  </si>
  <si>
    <t>Yellow</t>
  </si>
  <si>
    <t>LEDSML0805</t>
  </si>
  <si>
    <t>SML0805</t>
  </si>
  <si>
    <t>LED</t>
  </si>
  <si>
    <t>BMX055</t>
  </si>
  <si>
    <t>BOSH BMX055</t>
  </si>
  <si>
    <t>RMX-GNS-TM</t>
  </si>
  <si>
    <t>RMX-GNSS-TM</t>
  </si>
  <si>
    <t>RMX-GNS-TM GNSS Reciver Mo</t>
  </si>
  <si>
    <t>U3</t>
  </si>
  <si>
    <t>XTPB-DMD-001-SMD</t>
  </si>
  <si>
    <t>XTP9B-DMS-001-SMD</t>
  </si>
  <si>
    <t>XTP9B-DMS-001-SMD board fo</t>
  </si>
  <si>
    <t>U4</t>
  </si>
  <si>
    <t>CD74HC237M96</t>
  </si>
  <si>
    <t>SO-16</t>
  </si>
  <si>
    <t>CD74HC237M96 3 bit demulti</t>
  </si>
  <si>
    <t>U5</t>
  </si>
  <si>
    <t>LXDC2SCAAB-352</t>
  </si>
  <si>
    <t>LXDC2SCAAB-352 Micro DC-DC</t>
  </si>
  <si>
    <t>U6</t>
  </si>
  <si>
    <t>BME280</t>
  </si>
  <si>
    <t>DIGITAL HUMIDITY, PRESSURE</t>
  </si>
  <si>
    <t>U7</t>
  </si>
  <si>
    <t>TXB0104</t>
  </si>
  <si>
    <t>R-PUQFN-N12</t>
  </si>
  <si>
    <t>Voltage-Level Translator</t>
  </si>
  <si>
    <t>X1</t>
  </si>
  <si>
    <t>GPS Battery</t>
  </si>
  <si>
    <t>C-GRID-02-15-19</t>
  </si>
  <si>
    <t>15-91-02</t>
  </si>
  <si>
    <t>CONNECTOR</t>
  </si>
  <si>
    <t>X2</t>
  </si>
  <si>
    <t>SMA-142-0711-821/826</t>
  </si>
  <si>
    <t>J502-ND-142-0711-821/826</t>
  </si>
  <si>
    <t>SMA 50 Ohm End Launch Jack</t>
  </si>
  <si>
    <t>81-GRM188R61A226ME5D</t>
  </si>
  <si>
    <t>Multilayer Ceramic Capacitors MLCC - SMD/SMT 0603 22uF 10volts *Derate Voltage/Temp</t>
  </si>
  <si>
    <t>81-GRM39C220J50</t>
  </si>
  <si>
    <t>Multilayer Ceramic Capacitors MLCC - SMD/SMT 0603 22pF 50volts C0G 5%</t>
  </si>
  <si>
    <t>667-ERJ-6GEY0R00V</t>
  </si>
  <si>
    <t>Thick Film Resistors - SMD 0805 Zero Ohms 5% Tol AEC-Q200</t>
  </si>
  <si>
    <t>623-2512063017Y3</t>
  </si>
  <si>
    <t>Ferrite Beads MULTILAYER CHIP BEAD Z=300 OHM@100MHz 25%</t>
  </si>
  <si>
    <t>71-CRCW0402-10K-E3</t>
  </si>
  <si>
    <t>Thick Film Resistors - SMD 1/16watt 10Kohms 1%</t>
  </si>
  <si>
    <t>71-CRCW0603-10K-E3</t>
  </si>
  <si>
    <t>Thick Film Resistors - SMD 1/10watt 10Kohms 1%</t>
  </si>
  <si>
    <t>71-CRCW0402-402-E3</t>
  </si>
  <si>
    <t>Thick Film Resistors - SMD 1/16watt 402ohms 1%</t>
  </si>
  <si>
    <t>71-CRCW0603-402-E3</t>
  </si>
  <si>
    <t>Thick Film Resistors - SMD 1/10watt 402ohms 1%</t>
  </si>
  <si>
    <t>859-LTST-C171KSKT</t>
  </si>
  <si>
    <t>Standard LEDs - SMD Yellow Clear 587nm</t>
  </si>
  <si>
    <t>262-BMX055</t>
  </si>
  <si>
    <t>IMUs - Inertial Measurement Units Absolute Orientation 9-Axis Sensor</t>
  </si>
  <si>
    <t>712-RXM-GNSS-TM-B</t>
  </si>
  <si>
    <t>GPS Modules TM Series Receiver GNSS Module Bulk</t>
  </si>
  <si>
    <t>595-CD74HC237M96</t>
  </si>
  <si>
    <t>Encoders, Decoders, Multiplexers &amp; Demultiplexers 3-to-8 Line Decoder</t>
  </si>
  <si>
    <t>81-LXDC2SCAAB-352</t>
  </si>
  <si>
    <t>Non-Isolated DC/DC Converters 2.8x2.9 Buck/boost 3.3Vo 2.8-5Vin 1.2A</t>
  </si>
  <si>
    <t>262-BME280</t>
  </si>
  <si>
    <t>Board Mount Humidity Sensors</t>
  </si>
  <si>
    <t>595-TXB0104QRUTRQ1</t>
  </si>
  <si>
    <t>Translation - Voltage Levels Auto catalog 4Bit Bidirect V-Levl Tran</t>
  </si>
  <si>
    <t>538-15-91-2025</t>
  </si>
  <si>
    <t>Headers &amp; Wire Housings 2.54 WIRE/BOARD HDR Right Angle 2 CKT</t>
  </si>
  <si>
    <t>530-142-0711-821</t>
  </si>
  <si>
    <t>RF Connectors / Coaxial Connectors PC END MT JCK GLD .062 BOARD THICK</t>
  </si>
  <si>
    <t>538-87569-1012</t>
  </si>
  <si>
    <t>Headers &amp; Wire Housings 2mm MGrid IDT StrRlf Rlf DR Nyl Blk 12Ckt</t>
  </si>
  <si>
    <t>602-6821-100-01</t>
  </si>
  <si>
    <t>Hook-up Wire 26AWG 7/34 BC 100ft SPOOL WHT</t>
  </si>
  <si>
    <t>649-69307-012LF</t>
  </si>
  <si>
    <t>Headers &amp; Wire Housings Crimp-to-Wire Hsg Double Row, 12P</t>
  </si>
  <si>
    <t>649-77138-101LF</t>
  </si>
  <si>
    <t>Headers &amp; Wire Housings Crimp-to-wire Cont AWG26-30,.76um,Gold</t>
  </si>
  <si>
    <t>649-69307-008LF</t>
  </si>
  <si>
    <t>Headers &amp; Wire Housings Crimp-to-Wire Hsg Double Row, 8P</t>
  </si>
  <si>
    <t>538-105308-1204</t>
  </si>
  <si>
    <t>Headers &amp; Wire Housings NanoFit TPA Recp Hsg Dual Row 4Ckt Blk</t>
  </si>
  <si>
    <t>538-105308-1208</t>
  </si>
  <si>
    <t>Headers &amp; Wire Housings NanoFit TPA Recp Hsg Dual Row 8Ckt Blk</t>
  </si>
  <si>
    <t>538-105300-1200-LP</t>
  </si>
  <si>
    <t>Headers &amp; Wire Housings NF Term F Gld 0.38um 24-26AWG Loose Pc</t>
  </si>
  <si>
    <t>538-105325-1002</t>
  </si>
  <si>
    <t>Headers &amp; Wire Housings NANO-FIT TPA V0 BLK 2 CKT</t>
  </si>
  <si>
    <t>538-105325-1004</t>
  </si>
  <si>
    <t>Headers &amp; Wire Housings NANO-FIT TPA V0 BLK 4 CKT</t>
  </si>
  <si>
    <t>888-XTIB-U</t>
  </si>
  <si>
    <t>Interface Development Tools 1W USB interface boa rface board 9XTend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</si>
</sst>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.000"/>
    <numFmt numFmtId="166" formatCode="_(&quot;$&quot;* #,##0.000_);_(&quot;$&quot;* \(#,##0.000\);_(&quot;$&quot;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ourier New"/>
      <family val="3"/>
    </font>
    <font>
      <b/>
      <sz val="16"/>
      <color theme="0"/>
      <name val="Courier New"/>
      <family val="3"/>
    </font>
    <font>
      <sz val="11"/>
      <color theme="1"/>
      <name val="Calibri"/>
      <family val="2"/>
      <scheme val="minor"/>
    </font>
    <font>
      <sz val="12"/>
      <name val="Courier New"/>
      <family val="3"/>
    </font>
    <font>
      <sz val="16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5" fontId="1" fillId="0" borderId="0" xfId="0" applyNumberFormat="1" applyFont="1"/>
    <xf numFmtId="1" fontId="1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1" fontId="2" fillId="2" borderId="0" xfId="0" applyNumberFormat="1" applyFont="1" applyFill="1"/>
    <xf numFmtId="0" fontId="3" fillId="0" borderId="0" xfId="0" applyFont="1"/>
    <xf numFmtId="165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5" fillId="2" borderId="0" xfId="0" applyFont="1" applyFill="1"/>
    <xf numFmtId="49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/>
    <xf numFmtId="165" fontId="4" fillId="0" borderId="0" xfId="0" applyNumberFormat="1" applyFont="1"/>
    <xf numFmtId="1" fontId="4" fillId="0" borderId="0" xfId="0" applyNumberFormat="1" applyFont="1"/>
    <xf numFmtId="0" fontId="8" fillId="0" borderId="0" xfId="0" applyFont="1"/>
    <xf numFmtId="166" fontId="5" fillId="2" borderId="0" xfId="1" applyNumberFormat="1" applyFont="1" applyFill="1"/>
    <xf numFmtId="166" fontId="7" fillId="0" borderId="0" xfId="1" applyNumberFormat="1" applyFont="1"/>
    <xf numFmtId="166" fontId="4" fillId="0" borderId="0" xfId="1" applyNumberFormat="1" applyFont="1"/>
    <xf numFmtId="1" fontId="4" fillId="0" borderId="0" xfId="1" applyNumberFormat="1" applyFont="1"/>
    <xf numFmtId="1" fontId="5" fillId="2" borderId="0" xfId="1" applyNumberFormat="1" applyFont="1" applyFill="1"/>
    <xf numFmtId="1" fontId="7" fillId="0" borderId="0" xfId="1" applyNumberFormat="1" applyFont="1"/>
    <xf numFmtId="164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grisso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ra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43" workbookViewId="0">
      <selection activeCell="A72" sqref="A72:E77"/>
    </sheetView>
  </sheetViews>
  <sheetFormatPr defaultColWidth="8.88671875" defaultRowHeight="15.6" x14ac:dyDescent="0.3"/>
  <cols>
    <col min="1" max="1" width="26.6640625" style="1" customWidth="1"/>
    <col min="2" max="2" width="69.33203125" style="1" customWidth="1"/>
    <col min="3" max="3" width="8.88671875" style="2"/>
    <col min="4" max="4" width="8.88671875" style="3"/>
    <col min="5" max="5" width="9.33203125" style="2" customWidth="1"/>
    <col min="6" max="8" width="8.88671875" style="1"/>
    <col min="9" max="9" width="9.5546875" style="1" customWidth="1"/>
    <col min="10" max="16384" width="8.88671875" style="1"/>
  </cols>
  <sheetData>
    <row r="1" spans="1:9" s="4" customFormat="1" ht="18" x14ac:dyDescent="0.35">
      <c r="A1" s="4" t="s">
        <v>191</v>
      </c>
      <c r="B1" s="4" t="s">
        <v>4</v>
      </c>
      <c r="C1" s="5" t="s">
        <v>193</v>
      </c>
      <c r="D1" s="6" t="s">
        <v>192</v>
      </c>
      <c r="E1" s="5" t="s">
        <v>194</v>
      </c>
      <c r="H1" s="4" t="s">
        <v>198</v>
      </c>
    </row>
    <row r="2" spans="1:9" x14ac:dyDescent="0.3">
      <c r="A2" s="7" t="s">
        <v>195</v>
      </c>
      <c r="B2" s="7" t="s">
        <v>196</v>
      </c>
      <c r="C2" s="8">
        <v>0.13500000000000001</v>
      </c>
      <c r="D2" s="9">
        <f>$I$2*12</f>
        <v>60</v>
      </c>
      <c r="E2" s="10">
        <f>C2*D2</f>
        <v>8.1000000000000014</v>
      </c>
      <c r="H2" s="1" t="s">
        <v>197</v>
      </c>
      <c r="I2" s="1">
        <v>5</v>
      </c>
    </row>
    <row r="3" spans="1:9" x14ac:dyDescent="0.3">
      <c r="A3" s="7" t="s">
        <v>200</v>
      </c>
      <c r="B3" s="7" t="s">
        <v>201</v>
      </c>
      <c r="C3" s="8">
        <v>0.12</v>
      </c>
      <c r="D3" s="9">
        <f>1*$I$2</f>
        <v>5</v>
      </c>
      <c r="E3" s="10">
        <f t="shared" ref="E3:E67" si="0">C3*D3</f>
        <v>0.6</v>
      </c>
      <c r="H3" s="1" t="s">
        <v>199</v>
      </c>
      <c r="I3" s="1">
        <v>5</v>
      </c>
    </row>
    <row r="4" spans="1:9" x14ac:dyDescent="0.3">
      <c r="A4" s="7" t="s">
        <v>202</v>
      </c>
      <c r="B4" s="7" t="s">
        <v>203</v>
      </c>
      <c r="C4" s="8">
        <v>0.26</v>
      </c>
      <c r="D4" s="9">
        <f>1*$I$2</f>
        <v>5</v>
      </c>
      <c r="E4" s="10">
        <f t="shared" si="0"/>
        <v>1.3</v>
      </c>
    </row>
    <row r="5" spans="1:9" x14ac:dyDescent="0.3">
      <c r="A5" s="7" t="s">
        <v>205</v>
      </c>
      <c r="B5" s="7" t="s">
        <v>206</v>
      </c>
      <c r="C5" s="8">
        <v>0.11700000000000001</v>
      </c>
      <c r="D5" s="9">
        <f>8*$I$2</f>
        <v>40</v>
      </c>
      <c r="E5" s="10">
        <f t="shared" si="0"/>
        <v>4.6800000000000006</v>
      </c>
      <c r="H5" s="1" t="s">
        <v>204</v>
      </c>
      <c r="I5" s="2">
        <f>SUM(E:E)</f>
        <v>648.53000000000009</v>
      </c>
    </row>
    <row r="6" spans="1:9" x14ac:dyDescent="0.3">
      <c r="A6" s="7" t="s">
        <v>207</v>
      </c>
      <c r="B6" s="7" t="s">
        <v>208</v>
      </c>
      <c r="C6" s="8">
        <v>0.125</v>
      </c>
      <c r="D6" s="9">
        <f>2*$I$2</f>
        <v>10</v>
      </c>
      <c r="E6" s="10">
        <f t="shared" si="0"/>
        <v>1.25</v>
      </c>
    </row>
    <row r="7" spans="1:9" x14ac:dyDescent="0.3">
      <c r="A7" s="7" t="s">
        <v>209</v>
      </c>
      <c r="B7" s="7" t="s">
        <v>210</v>
      </c>
      <c r="C7" s="8">
        <v>0.32</v>
      </c>
      <c r="D7" s="9">
        <f>1*$I$2</f>
        <v>5</v>
      </c>
      <c r="E7" s="10">
        <f t="shared" si="0"/>
        <v>1.6</v>
      </c>
    </row>
    <row r="8" spans="1:9" x14ac:dyDescent="0.3">
      <c r="A8" s="7" t="s">
        <v>211</v>
      </c>
      <c r="B8" s="7" t="s">
        <v>212</v>
      </c>
      <c r="C8" s="8">
        <v>0.1</v>
      </c>
      <c r="D8" s="9">
        <f>1*$I$2</f>
        <v>5</v>
      </c>
      <c r="E8" s="10">
        <f t="shared" si="0"/>
        <v>0.5</v>
      </c>
    </row>
    <row r="9" spans="1:9" x14ac:dyDescent="0.3">
      <c r="A9" s="7" t="s">
        <v>213</v>
      </c>
      <c r="B9" s="7" t="s">
        <v>214</v>
      </c>
      <c r="C9" s="8">
        <v>0.17</v>
      </c>
      <c r="D9" s="9">
        <f>1*$I$2</f>
        <v>5</v>
      </c>
      <c r="E9" s="10">
        <f t="shared" si="0"/>
        <v>0.85000000000000009</v>
      </c>
    </row>
    <row r="10" spans="1:9" x14ac:dyDescent="0.3">
      <c r="A10" s="7" t="s">
        <v>215</v>
      </c>
      <c r="B10" s="7" t="s">
        <v>216</v>
      </c>
      <c r="C10" s="8">
        <v>0.41299999999999998</v>
      </c>
      <c r="D10" s="9">
        <f>2*$I$2</f>
        <v>10</v>
      </c>
      <c r="E10" s="10">
        <f t="shared" si="0"/>
        <v>4.13</v>
      </c>
    </row>
    <row r="11" spans="1:9" x14ac:dyDescent="0.3">
      <c r="A11" s="7" t="s">
        <v>217</v>
      </c>
      <c r="B11" s="7" t="s">
        <v>218</v>
      </c>
      <c r="C11" s="8">
        <v>0.121</v>
      </c>
      <c r="D11" s="9">
        <f>2*$I$2</f>
        <v>10</v>
      </c>
      <c r="E11" s="10">
        <f t="shared" si="0"/>
        <v>1.21</v>
      </c>
    </row>
    <row r="12" spans="1:9" x14ac:dyDescent="0.3">
      <c r="A12" s="1" t="s">
        <v>219</v>
      </c>
      <c r="B12" s="1" t="s">
        <v>220</v>
      </c>
      <c r="C12" s="2">
        <v>0.186</v>
      </c>
      <c r="D12" s="3">
        <f>8*$I$2</f>
        <v>40</v>
      </c>
      <c r="E12" s="10">
        <f t="shared" si="0"/>
        <v>7.4399999999999995</v>
      </c>
    </row>
    <row r="13" spans="1:9" x14ac:dyDescent="0.3">
      <c r="A13" s="1" t="s">
        <v>221</v>
      </c>
      <c r="B13" s="1" t="s">
        <v>222</v>
      </c>
      <c r="C13" s="2">
        <v>0.25900000000000001</v>
      </c>
      <c r="D13" s="9">
        <f t="shared" ref="D13:D19" si="1">2*$I$2</f>
        <v>10</v>
      </c>
      <c r="E13" s="10">
        <f t="shared" si="0"/>
        <v>2.59</v>
      </c>
    </row>
    <row r="14" spans="1:9" x14ac:dyDescent="0.3">
      <c r="A14" s="1" t="s">
        <v>223</v>
      </c>
      <c r="B14" s="1" t="s">
        <v>224</v>
      </c>
      <c r="C14" s="2">
        <v>3.9E-2</v>
      </c>
      <c r="D14" s="9">
        <f t="shared" si="1"/>
        <v>10</v>
      </c>
      <c r="E14" s="10">
        <f t="shared" si="0"/>
        <v>0.39</v>
      </c>
    </row>
    <row r="15" spans="1:9" x14ac:dyDescent="0.3">
      <c r="A15" s="1" t="s">
        <v>225</v>
      </c>
      <c r="B15" s="1" t="s">
        <v>226</v>
      </c>
      <c r="C15" s="2">
        <v>8.2000000000000003E-2</v>
      </c>
      <c r="D15" s="9">
        <f t="shared" si="1"/>
        <v>10</v>
      </c>
      <c r="E15" s="10">
        <f t="shared" si="0"/>
        <v>0.82000000000000006</v>
      </c>
    </row>
    <row r="16" spans="1:9" x14ac:dyDescent="0.3">
      <c r="A16" s="1" t="s">
        <v>227</v>
      </c>
      <c r="B16" s="1" t="s">
        <v>228</v>
      </c>
      <c r="C16" s="2">
        <v>0.129</v>
      </c>
      <c r="D16" s="9">
        <f t="shared" si="1"/>
        <v>10</v>
      </c>
      <c r="E16" s="10">
        <f t="shared" si="0"/>
        <v>1.29</v>
      </c>
    </row>
    <row r="17" spans="1:5" x14ac:dyDescent="0.3">
      <c r="A17" s="1" t="s">
        <v>229</v>
      </c>
      <c r="B17" s="1" t="s">
        <v>230</v>
      </c>
      <c r="C17" s="2">
        <v>0.125</v>
      </c>
      <c r="D17" s="9">
        <f t="shared" si="1"/>
        <v>10</v>
      </c>
      <c r="E17" s="10">
        <f t="shared" si="0"/>
        <v>1.25</v>
      </c>
    </row>
    <row r="18" spans="1:5" x14ac:dyDescent="0.3">
      <c r="A18" s="1" t="s">
        <v>231</v>
      </c>
      <c r="B18" s="1" t="s">
        <v>232</v>
      </c>
      <c r="C18" s="2">
        <v>0.92</v>
      </c>
      <c r="D18" s="9">
        <f t="shared" si="1"/>
        <v>10</v>
      </c>
      <c r="E18" s="10">
        <f t="shared" si="0"/>
        <v>9.2000000000000011</v>
      </c>
    </row>
    <row r="19" spans="1:5" x14ac:dyDescent="0.3">
      <c r="A19" s="1" t="s">
        <v>233</v>
      </c>
      <c r="B19" s="1" t="s">
        <v>234</v>
      </c>
      <c r="C19" s="2">
        <v>1.3</v>
      </c>
      <c r="D19" s="9">
        <f t="shared" si="1"/>
        <v>10</v>
      </c>
      <c r="E19" s="10">
        <f t="shared" si="0"/>
        <v>13</v>
      </c>
    </row>
    <row r="20" spans="1:5" x14ac:dyDescent="0.3">
      <c r="A20" s="1" t="s">
        <v>235</v>
      </c>
      <c r="B20" s="7" t="s">
        <v>236</v>
      </c>
      <c r="C20" s="2">
        <v>2.41</v>
      </c>
      <c r="D20" s="9">
        <f>1*$I$2</f>
        <v>5</v>
      </c>
      <c r="E20" s="10">
        <f t="shared" si="0"/>
        <v>12.05</v>
      </c>
    </row>
    <row r="21" spans="1:5" x14ac:dyDescent="0.3">
      <c r="A21" s="1" t="s">
        <v>237</v>
      </c>
      <c r="B21" s="1" t="s">
        <v>240</v>
      </c>
      <c r="C21" s="2">
        <v>0.6</v>
      </c>
      <c r="D21" s="9">
        <f>1*$I$2</f>
        <v>5</v>
      </c>
      <c r="E21" s="10">
        <f t="shared" si="0"/>
        <v>3</v>
      </c>
    </row>
    <row r="22" spans="1:5" x14ac:dyDescent="0.3">
      <c r="A22" s="1" t="s">
        <v>238</v>
      </c>
      <c r="B22" s="1" t="s">
        <v>239</v>
      </c>
      <c r="C22" s="2">
        <v>0.85</v>
      </c>
      <c r="D22" s="9">
        <f>1*$I$2</f>
        <v>5</v>
      </c>
      <c r="E22" s="10">
        <f t="shared" si="0"/>
        <v>4.25</v>
      </c>
    </row>
    <row r="23" spans="1:5" x14ac:dyDescent="0.3">
      <c r="A23" s="1" t="s">
        <v>241</v>
      </c>
      <c r="B23" s="1" t="s">
        <v>242</v>
      </c>
      <c r="C23" s="2">
        <v>1.18</v>
      </c>
      <c r="D23" s="9">
        <f>1*$I$2</f>
        <v>5</v>
      </c>
      <c r="E23" s="10">
        <f t="shared" si="0"/>
        <v>5.8999999999999995</v>
      </c>
    </row>
    <row r="24" spans="1:5" x14ac:dyDescent="0.3">
      <c r="A24" s="1" t="s">
        <v>243</v>
      </c>
      <c r="B24" s="1" t="s">
        <v>244</v>
      </c>
      <c r="C24" s="2">
        <v>1.18</v>
      </c>
      <c r="D24" s="9">
        <f>1*$I$2</f>
        <v>5</v>
      </c>
      <c r="E24" s="10">
        <f t="shared" si="0"/>
        <v>5.8999999999999995</v>
      </c>
    </row>
    <row r="25" spans="1:5" x14ac:dyDescent="0.3">
      <c r="A25" s="1" t="s">
        <v>245</v>
      </c>
      <c r="B25" s="1" t="s">
        <v>246</v>
      </c>
      <c r="C25" s="2">
        <v>2.25</v>
      </c>
      <c r="D25" s="3">
        <f>8*$I$2</f>
        <v>40</v>
      </c>
      <c r="E25" s="10">
        <f t="shared" si="0"/>
        <v>90</v>
      </c>
    </row>
    <row r="26" spans="1:5" x14ac:dyDescent="0.3">
      <c r="A26" s="1" t="s">
        <v>247</v>
      </c>
      <c r="B26" s="1" t="s">
        <v>248</v>
      </c>
      <c r="C26" s="2">
        <v>0.14499999999999999</v>
      </c>
      <c r="D26" s="3">
        <f>6*$I$2</f>
        <v>30</v>
      </c>
      <c r="E26" s="10">
        <f t="shared" si="0"/>
        <v>4.3499999999999996</v>
      </c>
    </row>
    <row r="27" spans="1:5" x14ac:dyDescent="0.3">
      <c r="A27" s="1" t="s">
        <v>249</v>
      </c>
      <c r="B27" s="1" t="s">
        <v>250</v>
      </c>
      <c r="C27" s="2">
        <v>0.28000000000000003</v>
      </c>
      <c r="D27" s="9">
        <f t="shared" ref="D27:D36" si="2">1*$I$2</f>
        <v>5</v>
      </c>
      <c r="E27" s="10">
        <f t="shared" si="0"/>
        <v>1.4000000000000001</v>
      </c>
    </row>
    <row r="28" spans="1:5" x14ac:dyDescent="0.3">
      <c r="A28" s="1" t="s">
        <v>251</v>
      </c>
      <c r="B28" s="1" t="s">
        <v>252</v>
      </c>
      <c r="C28" s="2">
        <v>2.25</v>
      </c>
      <c r="D28" s="9">
        <f t="shared" si="2"/>
        <v>5</v>
      </c>
      <c r="E28" s="10">
        <f t="shared" si="0"/>
        <v>11.25</v>
      </c>
    </row>
    <row r="29" spans="1:5" x14ac:dyDescent="0.3">
      <c r="A29" s="1" t="s">
        <v>253</v>
      </c>
      <c r="B29" s="1" t="s">
        <v>254</v>
      </c>
      <c r="C29" s="2">
        <v>7.41</v>
      </c>
      <c r="D29" s="9">
        <f t="shared" si="2"/>
        <v>5</v>
      </c>
      <c r="E29" s="10">
        <f t="shared" si="0"/>
        <v>37.049999999999997</v>
      </c>
    </row>
    <row r="30" spans="1:5" x14ac:dyDescent="0.3">
      <c r="A30" s="1" t="s">
        <v>255</v>
      </c>
      <c r="B30" s="1" t="s">
        <v>256</v>
      </c>
      <c r="C30" s="2">
        <v>0.7</v>
      </c>
      <c r="D30" s="9">
        <f t="shared" si="2"/>
        <v>5</v>
      </c>
      <c r="E30" s="10">
        <f t="shared" si="0"/>
        <v>3.5</v>
      </c>
    </row>
    <row r="31" spans="1:5" x14ac:dyDescent="0.3">
      <c r="A31" s="1" t="s">
        <v>259</v>
      </c>
      <c r="B31" s="1" t="s">
        <v>260</v>
      </c>
      <c r="C31" s="2">
        <v>0.84799999999999998</v>
      </c>
      <c r="D31" s="9">
        <f t="shared" si="2"/>
        <v>5</v>
      </c>
      <c r="E31" s="10">
        <f t="shared" si="0"/>
        <v>4.24</v>
      </c>
    </row>
    <row r="32" spans="1:5" x14ac:dyDescent="0.3">
      <c r="A32" s="1" t="s">
        <v>257</v>
      </c>
      <c r="B32" s="1" t="s">
        <v>258</v>
      </c>
      <c r="C32" s="2">
        <v>0.88</v>
      </c>
      <c r="D32" s="9">
        <f t="shared" si="2"/>
        <v>5</v>
      </c>
      <c r="E32" s="10">
        <f t="shared" si="0"/>
        <v>4.4000000000000004</v>
      </c>
    </row>
    <row r="33" spans="1:5" x14ac:dyDescent="0.3">
      <c r="A33" s="1" t="s">
        <v>261</v>
      </c>
      <c r="B33" s="1" t="s">
        <v>262</v>
      </c>
      <c r="C33" s="2">
        <v>0.1</v>
      </c>
      <c r="D33" s="9">
        <f t="shared" si="2"/>
        <v>5</v>
      </c>
      <c r="E33" s="10">
        <f t="shared" si="0"/>
        <v>0.5</v>
      </c>
    </row>
    <row r="34" spans="1:5" x14ac:dyDescent="0.3">
      <c r="A34" s="1" t="s">
        <v>263</v>
      </c>
      <c r="B34" s="1" t="s">
        <v>264</v>
      </c>
      <c r="C34" s="2">
        <v>0.1</v>
      </c>
      <c r="D34" s="9">
        <f t="shared" si="2"/>
        <v>5</v>
      </c>
      <c r="E34" s="10">
        <f t="shared" si="0"/>
        <v>0.5</v>
      </c>
    </row>
    <row r="35" spans="1:5" x14ac:dyDescent="0.3">
      <c r="A35" s="1" t="s">
        <v>265</v>
      </c>
      <c r="B35" s="1" t="s">
        <v>266</v>
      </c>
      <c r="C35" s="2">
        <v>0.14000000000000001</v>
      </c>
      <c r="D35" s="9">
        <f t="shared" si="2"/>
        <v>5</v>
      </c>
      <c r="E35" s="10">
        <f t="shared" si="0"/>
        <v>0.70000000000000007</v>
      </c>
    </row>
    <row r="36" spans="1:5" x14ac:dyDescent="0.3">
      <c r="A36" s="1" t="s">
        <v>267</v>
      </c>
      <c r="B36" s="1" t="s">
        <v>268</v>
      </c>
      <c r="C36" s="2">
        <v>0.14000000000000001</v>
      </c>
      <c r="D36" s="9">
        <f t="shared" si="2"/>
        <v>5</v>
      </c>
      <c r="E36" s="10">
        <f t="shared" si="0"/>
        <v>0.70000000000000007</v>
      </c>
    </row>
    <row r="37" spans="1:5" x14ac:dyDescent="0.3">
      <c r="A37" s="1" t="s">
        <v>269</v>
      </c>
      <c r="B37" s="1" t="s">
        <v>270</v>
      </c>
      <c r="C37" s="2">
        <v>4.9000000000000002E-2</v>
      </c>
      <c r="D37" s="3">
        <f>9*$I$2</f>
        <v>45</v>
      </c>
      <c r="E37" s="10">
        <f t="shared" si="0"/>
        <v>2.2050000000000001</v>
      </c>
    </row>
    <row r="38" spans="1:5" x14ac:dyDescent="0.3">
      <c r="A38" s="1" t="s">
        <v>271</v>
      </c>
      <c r="B38" s="1" t="s">
        <v>272</v>
      </c>
      <c r="C38" s="2">
        <v>4.9000000000000002E-2</v>
      </c>
      <c r="D38" s="3">
        <f>4*$I$2</f>
        <v>20</v>
      </c>
      <c r="E38" s="10">
        <f t="shared" si="0"/>
        <v>0.98</v>
      </c>
    </row>
    <row r="39" spans="1:5" x14ac:dyDescent="0.3">
      <c r="A39" s="1" t="s">
        <v>273</v>
      </c>
      <c r="B39" s="1" t="s">
        <v>274</v>
      </c>
      <c r="C39" s="2">
        <v>0.1</v>
      </c>
      <c r="D39" s="9">
        <f>1*$I$2</f>
        <v>5</v>
      </c>
      <c r="E39" s="10">
        <f t="shared" si="0"/>
        <v>0.5</v>
      </c>
    </row>
    <row r="40" spans="1:5" x14ac:dyDescent="0.3">
      <c r="A40" s="1" t="s">
        <v>275</v>
      </c>
      <c r="B40" s="1" t="s">
        <v>276</v>
      </c>
      <c r="C40" s="2">
        <v>0.1</v>
      </c>
      <c r="D40" s="9">
        <f>1*$I$2</f>
        <v>5</v>
      </c>
      <c r="E40" s="10">
        <f t="shared" si="0"/>
        <v>0.5</v>
      </c>
    </row>
    <row r="41" spans="1:5" x14ac:dyDescent="0.3">
      <c r="A41" s="1" t="s">
        <v>277</v>
      </c>
      <c r="B41" s="1" t="s">
        <v>278</v>
      </c>
      <c r="C41" s="2">
        <v>0.1</v>
      </c>
      <c r="D41" s="9">
        <f>1*$I$2</f>
        <v>5</v>
      </c>
      <c r="E41" s="10">
        <f t="shared" si="0"/>
        <v>0.5</v>
      </c>
    </row>
    <row r="42" spans="1:5" x14ac:dyDescent="0.3">
      <c r="A42" s="1" t="s">
        <v>279</v>
      </c>
      <c r="B42" s="1" t="s">
        <v>280</v>
      </c>
      <c r="C42" s="2">
        <v>4.9000000000000002E-2</v>
      </c>
      <c r="D42" s="3">
        <f>2*$I$2</f>
        <v>10</v>
      </c>
      <c r="E42" s="10">
        <f t="shared" si="0"/>
        <v>0.49</v>
      </c>
    </row>
    <row r="43" spans="1:5" x14ac:dyDescent="0.3">
      <c r="A43" s="1" t="s">
        <v>281</v>
      </c>
      <c r="B43" s="1" t="s">
        <v>282</v>
      </c>
      <c r="C43" s="2">
        <v>4.9000000000000002E-2</v>
      </c>
      <c r="D43" s="3">
        <f>4*$I$2</f>
        <v>20</v>
      </c>
      <c r="E43" s="10">
        <f t="shared" si="0"/>
        <v>0.98</v>
      </c>
    </row>
    <row r="44" spans="1:5" x14ac:dyDescent="0.3">
      <c r="A44" s="1" t="s">
        <v>283</v>
      </c>
      <c r="B44" s="1" t="s">
        <v>284</v>
      </c>
      <c r="C44" s="2">
        <v>4.9000000000000002E-2</v>
      </c>
      <c r="D44" s="3">
        <f>3*$I$2</f>
        <v>15</v>
      </c>
      <c r="E44" s="10">
        <f t="shared" si="0"/>
        <v>0.73499999999999999</v>
      </c>
    </row>
    <row r="45" spans="1:5" x14ac:dyDescent="0.3">
      <c r="A45" s="1" t="s">
        <v>285</v>
      </c>
      <c r="B45" s="1" t="s">
        <v>286</v>
      </c>
      <c r="C45" s="2">
        <v>0.1</v>
      </c>
      <c r="D45" s="9">
        <f>1*$I$2</f>
        <v>5</v>
      </c>
      <c r="E45" s="10">
        <f t="shared" si="0"/>
        <v>0.5</v>
      </c>
    </row>
    <row r="46" spans="1:5" x14ac:dyDescent="0.3">
      <c r="A46" s="1" t="s">
        <v>287</v>
      </c>
      <c r="B46" s="7" t="s">
        <v>288</v>
      </c>
      <c r="C46" s="2">
        <v>0.1</v>
      </c>
      <c r="D46" s="9">
        <f>1*$I$2</f>
        <v>5</v>
      </c>
      <c r="E46" s="10">
        <f t="shared" si="0"/>
        <v>0.5</v>
      </c>
    </row>
    <row r="47" spans="1:5" x14ac:dyDescent="0.3">
      <c r="A47" s="1" t="s">
        <v>289</v>
      </c>
      <c r="B47" s="1" t="s">
        <v>290</v>
      </c>
      <c r="C47" s="2">
        <v>0.1</v>
      </c>
      <c r="D47" s="9">
        <f>1*$I$2</f>
        <v>5</v>
      </c>
      <c r="E47" s="10">
        <f t="shared" si="0"/>
        <v>0.5</v>
      </c>
    </row>
    <row r="48" spans="1:5" x14ac:dyDescent="0.3">
      <c r="A48" s="1" t="s">
        <v>291</v>
      </c>
      <c r="B48" s="1" t="s">
        <v>292</v>
      </c>
      <c r="C48" s="2">
        <v>0.1</v>
      </c>
      <c r="D48" s="9">
        <f>1*$I$2</f>
        <v>5</v>
      </c>
      <c r="E48" s="10">
        <f t="shared" si="0"/>
        <v>0.5</v>
      </c>
    </row>
    <row r="49" spans="1:5" x14ac:dyDescent="0.3">
      <c r="A49" s="1" t="s">
        <v>293</v>
      </c>
      <c r="B49" s="1" t="s">
        <v>294</v>
      </c>
      <c r="C49" s="2">
        <v>0.1</v>
      </c>
      <c r="D49" s="9">
        <f>1*$I$2</f>
        <v>5</v>
      </c>
      <c r="E49" s="10">
        <f t="shared" si="0"/>
        <v>0.5</v>
      </c>
    </row>
    <row r="50" spans="1:5" x14ac:dyDescent="0.3">
      <c r="A50" s="1" t="s">
        <v>295</v>
      </c>
      <c r="B50" s="1" t="s">
        <v>296</v>
      </c>
      <c r="C50" s="2">
        <v>4.9000000000000002E-2</v>
      </c>
      <c r="D50" s="3">
        <f>4*$I$2</f>
        <v>20</v>
      </c>
      <c r="E50" s="10">
        <f t="shared" si="0"/>
        <v>0.98</v>
      </c>
    </row>
    <row r="51" spans="1:5" x14ac:dyDescent="0.3">
      <c r="A51" s="1" t="s">
        <v>297</v>
      </c>
      <c r="B51" s="1" t="s">
        <v>298</v>
      </c>
      <c r="C51" s="2">
        <v>4.9000000000000002E-2</v>
      </c>
      <c r="D51" s="3">
        <f>2*$I$2</f>
        <v>10</v>
      </c>
      <c r="E51" s="10">
        <f t="shared" si="0"/>
        <v>0.49</v>
      </c>
    </row>
    <row r="52" spans="1:5" x14ac:dyDescent="0.3">
      <c r="A52" s="1" t="s">
        <v>361</v>
      </c>
      <c r="B52" s="1" t="s">
        <v>362</v>
      </c>
      <c r="C52" s="2">
        <v>0.2</v>
      </c>
      <c r="D52" s="3">
        <f>2*$I$3</f>
        <v>10</v>
      </c>
      <c r="E52" s="2">
        <f t="shared" si="0"/>
        <v>2</v>
      </c>
    </row>
    <row r="53" spans="1:5" x14ac:dyDescent="0.3">
      <c r="A53" s="1" t="s">
        <v>363</v>
      </c>
      <c r="B53" s="1" t="s">
        <v>364</v>
      </c>
      <c r="C53" s="2">
        <v>2.1999999999999999E-2</v>
      </c>
      <c r="D53" s="3">
        <f>3*$I$3</f>
        <v>15</v>
      </c>
      <c r="E53" s="2">
        <f t="shared" si="0"/>
        <v>0.32999999999999996</v>
      </c>
    </row>
    <row r="54" spans="1:5" x14ac:dyDescent="0.3">
      <c r="A54" s="1" t="s">
        <v>365</v>
      </c>
      <c r="B54" s="1" t="s">
        <v>366</v>
      </c>
      <c r="C54" s="2">
        <v>0.1</v>
      </c>
      <c r="D54" s="3">
        <f>1*$I$3</f>
        <v>5</v>
      </c>
      <c r="E54" s="2">
        <f t="shared" si="0"/>
        <v>0.5</v>
      </c>
    </row>
    <row r="55" spans="1:5" x14ac:dyDescent="0.3">
      <c r="A55" s="1" t="s">
        <v>367</v>
      </c>
      <c r="B55" s="1" t="s">
        <v>368</v>
      </c>
      <c r="C55" s="2">
        <v>0.1</v>
      </c>
      <c r="D55" s="3">
        <f>1*$I$3</f>
        <v>5</v>
      </c>
      <c r="E55" s="2">
        <f t="shared" si="0"/>
        <v>0.5</v>
      </c>
    </row>
    <row r="56" spans="1:5" x14ac:dyDescent="0.3">
      <c r="A56" s="1" t="s">
        <v>369</v>
      </c>
      <c r="B56" s="1" t="s">
        <v>370</v>
      </c>
      <c r="C56" s="2">
        <v>4.4999999999999998E-2</v>
      </c>
      <c r="D56" s="3">
        <f>2*$I$3</f>
        <v>10</v>
      </c>
      <c r="E56" s="2">
        <f t="shared" si="0"/>
        <v>0.44999999999999996</v>
      </c>
    </row>
    <row r="57" spans="1:5" x14ac:dyDescent="0.3">
      <c r="A57" s="1" t="s">
        <v>371</v>
      </c>
      <c r="B57" s="1" t="s">
        <v>372</v>
      </c>
      <c r="C57" s="2">
        <v>4.3999999999999997E-2</v>
      </c>
      <c r="D57" s="3">
        <f>2*$I$3</f>
        <v>10</v>
      </c>
      <c r="E57" s="2">
        <f t="shared" si="0"/>
        <v>0.43999999999999995</v>
      </c>
    </row>
    <row r="58" spans="1:5" x14ac:dyDescent="0.3">
      <c r="A58" s="1" t="s">
        <v>373</v>
      </c>
      <c r="B58" s="1" t="s">
        <v>374</v>
      </c>
      <c r="C58" s="2">
        <v>0.1</v>
      </c>
      <c r="D58" s="3">
        <f t="shared" ref="D58:D68" si="3">1*$I$3</f>
        <v>5</v>
      </c>
      <c r="E58" s="2">
        <f t="shared" si="0"/>
        <v>0.5</v>
      </c>
    </row>
    <row r="59" spans="1:5" x14ac:dyDescent="0.3">
      <c r="A59" s="1" t="s">
        <v>375</v>
      </c>
      <c r="B59" s="1" t="s">
        <v>376</v>
      </c>
      <c r="C59" s="2">
        <v>4.3999999999999997E-2</v>
      </c>
      <c r="D59" s="3">
        <f t="shared" si="3"/>
        <v>5</v>
      </c>
      <c r="E59" s="2">
        <f t="shared" si="0"/>
        <v>0.21999999999999997</v>
      </c>
    </row>
    <row r="60" spans="1:5" x14ac:dyDescent="0.3">
      <c r="A60" s="1" t="s">
        <v>377</v>
      </c>
      <c r="B60" s="1" t="s">
        <v>378</v>
      </c>
      <c r="C60" s="2">
        <v>0.34</v>
      </c>
      <c r="D60" s="3">
        <f t="shared" si="3"/>
        <v>5</v>
      </c>
      <c r="E60" s="2">
        <f t="shared" si="0"/>
        <v>1.7000000000000002</v>
      </c>
    </row>
    <row r="61" spans="1:5" x14ac:dyDescent="0.3">
      <c r="A61" s="1" t="s">
        <v>379</v>
      </c>
      <c r="B61" s="1" t="s">
        <v>380</v>
      </c>
      <c r="C61" s="2">
        <v>5.0999999999999996</v>
      </c>
      <c r="D61" s="3">
        <f t="shared" si="3"/>
        <v>5</v>
      </c>
      <c r="E61" s="2">
        <f t="shared" si="0"/>
        <v>25.5</v>
      </c>
    </row>
    <row r="62" spans="1:5" x14ac:dyDescent="0.3">
      <c r="A62" s="1" t="s">
        <v>381</v>
      </c>
      <c r="B62" s="1" t="s">
        <v>382</v>
      </c>
      <c r="C62" s="2">
        <v>34.33</v>
      </c>
      <c r="D62" s="3">
        <f t="shared" si="3"/>
        <v>5</v>
      </c>
      <c r="E62" s="2">
        <f t="shared" si="0"/>
        <v>171.64999999999998</v>
      </c>
    </row>
    <row r="63" spans="1:5" x14ac:dyDescent="0.3">
      <c r="A63" s="1" t="s">
        <v>383</v>
      </c>
      <c r="B63" s="1" t="s">
        <v>384</v>
      </c>
      <c r="C63" s="2">
        <v>0.59</v>
      </c>
      <c r="D63" s="3">
        <f t="shared" si="3"/>
        <v>5</v>
      </c>
      <c r="E63" s="2">
        <f t="shared" si="0"/>
        <v>2.9499999999999997</v>
      </c>
    </row>
    <row r="64" spans="1:5" x14ac:dyDescent="0.3">
      <c r="A64" s="1" t="s">
        <v>385</v>
      </c>
      <c r="B64" s="1" t="s">
        <v>386</v>
      </c>
      <c r="C64" s="2">
        <v>3.76</v>
      </c>
      <c r="D64" s="3">
        <f t="shared" si="3"/>
        <v>5</v>
      </c>
      <c r="E64" s="2">
        <f t="shared" si="0"/>
        <v>18.799999999999997</v>
      </c>
    </row>
    <row r="65" spans="1:5" x14ac:dyDescent="0.3">
      <c r="A65" s="1" t="s">
        <v>387</v>
      </c>
      <c r="B65" s="1" t="s">
        <v>388</v>
      </c>
      <c r="C65" s="2">
        <v>7.02</v>
      </c>
      <c r="D65" s="3">
        <f t="shared" si="3"/>
        <v>5</v>
      </c>
      <c r="E65" s="2">
        <f t="shared" si="0"/>
        <v>35.099999999999994</v>
      </c>
    </row>
    <row r="66" spans="1:5" x14ac:dyDescent="0.3">
      <c r="A66" s="1" t="s">
        <v>389</v>
      </c>
      <c r="B66" s="1" t="s">
        <v>390</v>
      </c>
      <c r="C66" s="2">
        <v>1.58</v>
      </c>
      <c r="D66" s="3">
        <f t="shared" si="3"/>
        <v>5</v>
      </c>
      <c r="E66" s="2">
        <f t="shared" si="0"/>
        <v>7.9</v>
      </c>
    </row>
    <row r="67" spans="1:5" x14ac:dyDescent="0.3">
      <c r="A67" s="1" t="s">
        <v>391</v>
      </c>
      <c r="B67" s="1" t="s">
        <v>392</v>
      </c>
      <c r="C67" s="2">
        <v>2.5</v>
      </c>
      <c r="D67" s="3">
        <f t="shared" si="3"/>
        <v>5</v>
      </c>
      <c r="E67" s="2">
        <f t="shared" si="0"/>
        <v>12.5</v>
      </c>
    </row>
    <row r="68" spans="1:5" x14ac:dyDescent="0.3">
      <c r="A68" s="1" t="s">
        <v>393</v>
      </c>
      <c r="B68" s="1" t="s">
        <v>394</v>
      </c>
      <c r="C68" s="2">
        <v>7.6</v>
      </c>
      <c r="D68" s="3">
        <f t="shared" si="3"/>
        <v>5</v>
      </c>
      <c r="E68" s="2">
        <f t="shared" ref="E68" si="4">C68*D68</f>
        <v>38</v>
      </c>
    </row>
    <row r="69" spans="1:5" x14ac:dyDescent="0.3">
      <c r="A69" s="1" t="s">
        <v>395</v>
      </c>
      <c r="B69" s="1" t="s">
        <v>396</v>
      </c>
      <c r="C69" s="2">
        <v>0.193</v>
      </c>
      <c r="D69" s="3">
        <f>2*$I$2</f>
        <v>10</v>
      </c>
      <c r="E69" s="2">
        <f t="shared" ref="E69:E75" si="5">C69*D69</f>
        <v>1.9300000000000002</v>
      </c>
    </row>
    <row r="70" spans="1:5" x14ac:dyDescent="0.3">
      <c r="A70" s="1" t="s">
        <v>399</v>
      </c>
      <c r="B70" s="1" t="s">
        <v>400</v>
      </c>
      <c r="C70" s="2">
        <v>0.67300000000000004</v>
      </c>
      <c r="D70" s="3">
        <f>2*$I$2</f>
        <v>10</v>
      </c>
      <c r="E70" s="2">
        <f t="shared" si="5"/>
        <v>6.73</v>
      </c>
    </row>
    <row r="71" spans="1:5" x14ac:dyDescent="0.3">
      <c r="A71" s="1" t="s">
        <v>401</v>
      </c>
      <c r="B71" s="1" t="s">
        <v>402</v>
      </c>
      <c r="C71" s="2">
        <v>0.16</v>
      </c>
      <c r="D71" s="3">
        <f>2*(12+8)*$I$2</f>
        <v>200</v>
      </c>
      <c r="E71" s="2">
        <f t="shared" si="5"/>
        <v>32</v>
      </c>
    </row>
    <row r="72" spans="1:5" x14ac:dyDescent="0.3">
      <c r="A72" s="1" t="s">
        <v>403</v>
      </c>
      <c r="B72" s="1" t="s">
        <v>404</v>
      </c>
      <c r="C72" s="2">
        <v>0.67</v>
      </c>
      <c r="D72" s="3">
        <f>2*$I$2</f>
        <v>10</v>
      </c>
      <c r="E72" s="2">
        <f t="shared" si="5"/>
        <v>6.7</v>
      </c>
    </row>
    <row r="73" spans="1:5" x14ac:dyDescent="0.3">
      <c r="A73" s="1" t="s">
        <v>405</v>
      </c>
      <c r="B73" s="1" t="s">
        <v>406</v>
      </c>
      <c r="C73" s="2">
        <v>0.25</v>
      </c>
      <c r="D73" s="3">
        <f>2*$I$2</f>
        <v>10</v>
      </c>
      <c r="E73" s="2">
        <f t="shared" si="5"/>
        <v>2.5</v>
      </c>
    </row>
    <row r="74" spans="1:5" x14ac:dyDescent="0.3">
      <c r="A74" s="1" t="s">
        <v>407</v>
      </c>
      <c r="B74" s="1" t="s">
        <v>408</v>
      </c>
      <c r="C74" s="2">
        <v>0.4</v>
      </c>
      <c r="D74" s="3">
        <f>1*$I$2</f>
        <v>5</v>
      </c>
      <c r="E74" s="2">
        <f t="shared" si="5"/>
        <v>2</v>
      </c>
    </row>
    <row r="75" spans="1:5" x14ac:dyDescent="0.3">
      <c r="A75" s="1" t="s">
        <v>409</v>
      </c>
      <c r="B75" s="1" t="s">
        <v>410</v>
      </c>
      <c r="C75" s="2">
        <v>0.19</v>
      </c>
      <c r="D75" s="3">
        <f>(2*4+8)*$I$2</f>
        <v>80</v>
      </c>
      <c r="E75" s="2">
        <f t="shared" si="5"/>
        <v>15.2</v>
      </c>
    </row>
    <row r="76" spans="1:5" x14ac:dyDescent="0.3">
      <c r="A76" s="1" t="s">
        <v>411</v>
      </c>
      <c r="B76" s="1" t="s">
        <v>412</v>
      </c>
      <c r="C76" s="2">
        <v>8.3000000000000004E-2</v>
      </c>
      <c r="D76" s="3">
        <f>2*$I$2</f>
        <v>10</v>
      </c>
      <c r="E76" s="2">
        <f t="shared" ref="E76:E77" si="6">C76*D76</f>
        <v>0.83000000000000007</v>
      </c>
    </row>
    <row r="77" spans="1:5" x14ac:dyDescent="0.3">
      <c r="A77" s="1" t="s">
        <v>413</v>
      </c>
      <c r="B77" s="1" t="s">
        <v>414</v>
      </c>
      <c r="C77" s="2">
        <v>0.17</v>
      </c>
      <c r="D77" s="3">
        <f>1*$I$2</f>
        <v>5</v>
      </c>
      <c r="E77" s="2">
        <f t="shared" si="6"/>
        <v>0.85000000000000009</v>
      </c>
    </row>
  </sheetData>
  <pageMargins left="0.7" right="0.7" top="0.75" bottom="0.75" header="0.3" footer="0.3"/>
  <pageSetup orientation="portrait" r:id="rId1"/>
  <ignoredErrors>
    <ignoredError sqref="D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C51" sqref="C51"/>
    </sheetView>
  </sheetViews>
  <sheetFormatPr defaultRowHeight="15.6" x14ac:dyDescent="0.3"/>
  <cols>
    <col min="1" max="2" width="26.6640625" style="11" customWidth="1"/>
    <col min="3" max="3" width="13.33203125" style="23" customWidth="1"/>
    <col min="4" max="4" width="14.44140625" style="24" bestFit="1" customWidth="1"/>
    <col min="5" max="5" width="13.33203125" style="23" customWidth="1"/>
    <col min="6" max="8" width="8.88671875" style="11"/>
    <col min="9" max="9" width="12" style="11" customWidth="1"/>
    <col min="10" max="16384" width="8.88671875" style="11"/>
  </cols>
  <sheetData>
    <row r="1" spans="1:9" s="20" customFormat="1" ht="21.6" x14ac:dyDescent="0.45">
      <c r="A1" s="13" t="s">
        <v>191</v>
      </c>
      <c r="B1" s="13" t="s">
        <v>4</v>
      </c>
      <c r="C1" s="21" t="s">
        <v>193</v>
      </c>
      <c r="D1" s="25" t="s">
        <v>192</v>
      </c>
      <c r="E1" s="21" t="s">
        <v>194</v>
      </c>
      <c r="F1" s="13"/>
      <c r="G1" s="13"/>
      <c r="H1" s="13" t="s">
        <v>198</v>
      </c>
      <c r="I1" s="13"/>
    </row>
    <row r="2" spans="1:9" x14ac:dyDescent="0.3">
      <c r="A2" s="17" t="s">
        <v>195</v>
      </c>
      <c r="B2" s="17" t="s">
        <v>196</v>
      </c>
      <c r="C2" s="22">
        <v>0.13500000000000001</v>
      </c>
      <c r="D2" s="26">
        <f>$I$2*12</f>
        <v>36</v>
      </c>
      <c r="E2" s="22">
        <f>C2*D2</f>
        <v>4.8600000000000003</v>
      </c>
      <c r="H2" s="11" t="s">
        <v>197</v>
      </c>
      <c r="I2" s="11">
        <v>3</v>
      </c>
    </row>
    <row r="3" spans="1:9" x14ac:dyDescent="0.3">
      <c r="A3" s="17" t="s">
        <v>200</v>
      </c>
      <c r="B3" s="17" t="s">
        <v>201</v>
      </c>
      <c r="C3" s="22">
        <v>0.12</v>
      </c>
      <c r="D3" s="26">
        <f>1*$I$2</f>
        <v>3</v>
      </c>
      <c r="E3" s="22">
        <f t="shared" ref="E3:E28" si="0">C3*D3</f>
        <v>0.36</v>
      </c>
      <c r="H3" s="11" t="s">
        <v>199</v>
      </c>
      <c r="I3" s="11">
        <v>3</v>
      </c>
    </row>
    <row r="4" spans="1:9" x14ac:dyDescent="0.3">
      <c r="A4" s="17" t="s">
        <v>202</v>
      </c>
      <c r="B4" s="17" t="s">
        <v>203</v>
      </c>
      <c r="C4" s="22">
        <v>0.26</v>
      </c>
      <c r="D4" s="26">
        <f>1*$I$2</f>
        <v>3</v>
      </c>
      <c r="E4" s="22">
        <f t="shared" si="0"/>
        <v>0.78</v>
      </c>
    </row>
    <row r="5" spans="1:9" x14ac:dyDescent="0.3">
      <c r="A5" s="17" t="s">
        <v>205</v>
      </c>
      <c r="B5" s="17" t="s">
        <v>206</v>
      </c>
      <c r="C5" s="22">
        <v>0.11700000000000001</v>
      </c>
      <c r="D5" s="26">
        <f>8*$I$2</f>
        <v>24</v>
      </c>
      <c r="E5" s="22">
        <f t="shared" si="0"/>
        <v>2.8080000000000003</v>
      </c>
      <c r="H5" s="11" t="s">
        <v>204</v>
      </c>
      <c r="I5" s="18">
        <f>SUM(E:E)</f>
        <v>328.87800000000016</v>
      </c>
    </row>
    <row r="6" spans="1:9" x14ac:dyDescent="0.3">
      <c r="A6" s="17" t="s">
        <v>207</v>
      </c>
      <c r="B6" s="17" t="s">
        <v>208</v>
      </c>
      <c r="C6" s="22">
        <v>0.125</v>
      </c>
      <c r="D6" s="26">
        <f>2*$I$2</f>
        <v>6</v>
      </c>
      <c r="E6" s="22">
        <f t="shared" si="0"/>
        <v>0.75</v>
      </c>
      <c r="I6" s="27"/>
    </row>
    <row r="7" spans="1:9" x14ac:dyDescent="0.3">
      <c r="A7" s="17" t="s">
        <v>209</v>
      </c>
      <c r="B7" s="17" t="s">
        <v>210</v>
      </c>
      <c r="C7" s="22">
        <v>0.32</v>
      </c>
      <c r="D7" s="26">
        <f>1*$I$2</f>
        <v>3</v>
      </c>
      <c r="E7" s="22">
        <f t="shared" si="0"/>
        <v>0.96</v>
      </c>
    </row>
    <row r="8" spans="1:9" x14ac:dyDescent="0.3">
      <c r="A8" s="17" t="s">
        <v>211</v>
      </c>
      <c r="B8" s="17" t="s">
        <v>212</v>
      </c>
      <c r="C8" s="22">
        <v>0.1</v>
      </c>
      <c r="D8" s="26">
        <f>1*$I$2</f>
        <v>3</v>
      </c>
      <c r="E8" s="22">
        <f t="shared" si="0"/>
        <v>0.30000000000000004</v>
      </c>
    </row>
    <row r="9" spans="1:9" x14ac:dyDescent="0.3">
      <c r="A9" s="17" t="s">
        <v>213</v>
      </c>
      <c r="B9" s="17" t="s">
        <v>214</v>
      </c>
      <c r="C9" s="22">
        <v>0.17</v>
      </c>
      <c r="D9" s="26">
        <f>1*$I$2</f>
        <v>3</v>
      </c>
      <c r="E9" s="22">
        <f t="shared" si="0"/>
        <v>0.51</v>
      </c>
    </row>
    <row r="10" spans="1:9" x14ac:dyDescent="0.3">
      <c r="A10" s="17" t="s">
        <v>215</v>
      </c>
      <c r="B10" s="17" t="s">
        <v>216</v>
      </c>
      <c r="C10" s="22">
        <v>0.41299999999999998</v>
      </c>
      <c r="D10" s="26">
        <f>2*$I$2</f>
        <v>6</v>
      </c>
      <c r="E10" s="22">
        <f t="shared" si="0"/>
        <v>2.4779999999999998</v>
      </c>
    </row>
    <row r="11" spans="1:9" x14ac:dyDescent="0.3">
      <c r="A11" s="17" t="s">
        <v>217</v>
      </c>
      <c r="B11" s="17" t="s">
        <v>218</v>
      </c>
      <c r="C11" s="22">
        <v>0.121</v>
      </c>
      <c r="D11" s="26">
        <f>2*$I$2</f>
        <v>6</v>
      </c>
      <c r="E11" s="22">
        <f t="shared" si="0"/>
        <v>0.72599999999999998</v>
      </c>
    </row>
    <row r="12" spans="1:9" x14ac:dyDescent="0.3">
      <c r="A12" s="11" t="s">
        <v>219</v>
      </c>
      <c r="B12" s="11" t="s">
        <v>220</v>
      </c>
      <c r="C12" s="23">
        <v>0.186</v>
      </c>
      <c r="D12" s="24">
        <f>8*$I$2</f>
        <v>24</v>
      </c>
      <c r="E12" s="22">
        <f t="shared" si="0"/>
        <v>4.4640000000000004</v>
      </c>
    </row>
    <row r="13" spans="1:9" x14ac:dyDescent="0.3">
      <c r="A13" s="11" t="s">
        <v>221</v>
      </c>
      <c r="B13" s="11" t="s">
        <v>222</v>
      </c>
      <c r="C13" s="23">
        <v>0.25900000000000001</v>
      </c>
      <c r="D13" s="26">
        <f t="shared" ref="D13:D19" si="1">2*$I$2</f>
        <v>6</v>
      </c>
      <c r="E13" s="22">
        <f t="shared" si="0"/>
        <v>1.554</v>
      </c>
    </row>
    <row r="14" spans="1:9" x14ac:dyDescent="0.3">
      <c r="A14" s="11" t="s">
        <v>223</v>
      </c>
      <c r="B14" s="11" t="s">
        <v>224</v>
      </c>
      <c r="C14" s="23">
        <v>3.9E-2</v>
      </c>
      <c r="D14" s="26">
        <f t="shared" si="1"/>
        <v>6</v>
      </c>
      <c r="E14" s="22">
        <f t="shared" si="0"/>
        <v>0.23399999999999999</v>
      </c>
    </row>
    <row r="15" spans="1:9" x14ac:dyDescent="0.3">
      <c r="A15" s="11" t="s">
        <v>225</v>
      </c>
      <c r="B15" s="11" t="s">
        <v>226</v>
      </c>
      <c r="C15" s="23">
        <v>8.2000000000000003E-2</v>
      </c>
      <c r="D15" s="26">
        <f t="shared" si="1"/>
        <v>6</v>
      </c>
      <c r="E15" s="22">
        <f t="shared" si="0"/>
        <v>0.49199999999999999</v>
      </c>
    </row>
    <row r="16" spans="1:9" x14ac:dyDescent="0.3">
      <c r="A16" s="11" t="s">
        <v>227</v>
      </c>
      <c r="B16" s="11" t="s">
        <v>228</v>
      </c>
      <c r="C16" s="23">
        <v>0.129</v>
      </c>
      <c r="D16" s="26">
        <f t="shared" si="1"/>
        <v>6</v>
      </c>
      <c r="E16" s="22">
        <f t="shared" si="0"/>
        <v>0.77400000000000002</v>
      </c>
    </row>
    <row r="17" spans="1:5" x14ac:dyDescent="0.3">
      <c r="A17" s="11" t="s">
        <v>229</v>
      </c>
      <c r="B17" s="11" t="s">
        <v>230</v>
      </c>
      <c r="C17" s="23">
        <v>0.125</v>
      </c>
      <c r="D17" s="26">
        <f t="shared" si="1"/>
        <v>6</v>
      </c>
      <c r="E17" s="22">
        <f t="shared" si="0"/>
        <v>0.75</v>
      </c>
    </row>
    <row r="18" spans="1:5" x14ac:dyDescent="0.3">
      <c r="A18" s="11" t="s">
        <v>231</v>
      </c>
      <c r="B18" s="11" t="s">
        <v>232</v>
      </c>
      <c r="C18" s="23">
        <v>0.92</v>
      </c>
      <c r="D18" s="26">
        <f t="shared" si="1"/>
        <v>6</v>
      </c>
      <c r="E18" s="22">
        <f t="shared" si="0"/>
        <v>5.5200000000000005</v>
      </c>
    </row>
    <row r="19" spans="1:5" x14ac:dyDescent="0.3">
      <c r="A19" s="11" t="s">
        <v>233</v>
      </c>
      <c r="B19" s="11" t="s">
        <v>234</v>
      </c>
      <c r="C19" s="23">
        <v>1.3</v>
      </c>
      <c r="D19" s="26">
        <f t="shared" si="1"/>
        <v>6</v>
      </c>
      <c r="E19" s="22">
        <f t="shared" si="0"/>
        <v>7.8000000000000007</v>
      </c>
    </row>
    <row r="20" spans="1:5" x14ac:dyDescent="0.3">
      <c r="A20" s="11" t="s">
        <v>235</v>
      </c>
      <c r="B20" s="17" t="s">
        <v>236</v>
      </c>
      <c r="C20" s="23">
        <v>2.41</v>
      </c>
      <c r="D20" s="26">
        <f>1*$I$2</f>
        <v>3</v>
      </c>
      <c r="E20" s="22">
        <f t="shared" si="0"/>
        <v>7.23</v>
      </c>
    </row>
    <row r="21" spans="1:5" x14ac:dyDescent="0.3">
      <c r="A21" s="11" t="s">
        <v>237</v>
      </c>
      <c r="B21" s="11" t="s">
        <v>240</v>
      </c>
      <c r="C21" s="23">
        <v>0.6</v>
      </c>
      <c r="D21" s="26">
        <f>1*$I$2</f>
        <v>3</v>
      </c>
      <c r="E21" s="22">
        <f t="shared" si="0"/>
        <v>1.7999999999999998</v>
      </c>
    </row>
    <row r="22" spans="1:5" x14ac:dyDescent="0.3">
      <c r="A22" s="11" t="s">
        <v>238</v>
      </c>
      <c r="B22" s="11" t="s">
        <v>239</v>
      </c>
      <c r="C22" s="23">
        <v>0.85</v>
      </c>
      <c r="D22" s="26">
        <f>1*$I$2</f>
        <v>3</v>
      </c>
      <c r="E22" s="22">
        <f t="shared" si="0"/>
        <v>2.5499999999999998</v>
      </c>
    </row>
    <row r="23" spans="1:5" x14ac:dyDescent="0.3">
      <c r="A23" s="11" t="s">
        <v>241</v>
      </c>
      <c r="B23" s="11" t="s">
        <v>242</v>
      </c>
      <c r="C23" s="23">
        <v>1.18</v>
      </c>
      <c r="D23" s="26">
        <f>1*$I$2</f>
        <v>3</v>
      </c>
      <c r="E23" s="22">
        <f t="shared" si="0"/>
        <v>3.54</v>
      </c>
    </row>
    <row r="24" spans="1:5" x14ac:dyDescent="0.3">
      <c r="A24" s="11" t="s">
        <v>243</v>
      </c>
      <c r="B24" s="11" t="s">
        <v>244</v>
      </c>
      <c r="C24" s="23">
        <v>1.18</v>
      </c>
      <c r="D24" s="26">
        <f>1*$I$2</f>
        <v>3</v>
      </c>
      <c r="E24" s="22">
        <f t="shared" si="0"/>
        <v>3.54</v>
      </c>
    </row>
    <row r="25" spans="1:5" x14ac:dyDescent="0.3">
      <c r="A25" s="11" t="s">
        <v>245</v>
      </c>
      <c r="B25" s="11" t="s">
        <v>246</v>
      </c>
      <c r="C25" s="23">
        <v>2.25</v>
      </c>
      <c r="D25" s="24">
        <f>8*$I$2</f>
        <v>24</v>
      </c>
      <c r="E25" s="22">
        <f t="shared" si="0"/>
        <v>54</v>
      </c>
    </row>
    <row r="26" spans="1:5" x14ac:dyDescent="0.3">
      <c r="A26" s="11" t="s">
        <v>247</v>
      </c>
      <c r="B26" s="11" t="s">
        <v>248</v>
      </c>
      <c r="C26" s="23">
        <v>0.14499999999999999</v>
      </c>
      <c r="D26" s="24">
        <f>6*$I$2</f>
        <v>18</v>
      </c>
      <c r="E26" s="22">
        <f t="shared" si="0"/>
        <v>2.61</v>
      </c>
    </row>
    <row r="27" spans="1:5" x14ac:dyDescent="0.3">
      <c r="A27" s="11" t="s">
        <v>249</v>
      </c>
      <c r="B27" s="11" t="s">
        <v>250</v>
      </c>
      <c r="C27" s="23">
        <v>0.28000000000000003</v>
      </c>
      <c r="D27" s="26">
        <f t="shared" ref="D27:D35" si="2">1*$I$2</f>
        <v>3</v>
      </c>
      <c r="E27" s="22">
        <f t="shared" si="0"/>
        <v>0.84000000000000008</v>
      </c>
    </row>
    <row r="28" spans="1:5" x14ac:dyDescent="0.3">
      <c r="A28" s="11" t="s">
        <v>251</v>
      </c>
      <c r="B28" s="11" t="s">
        <v>252</v>
      </c>
      <c r="C28" s="23">
        <v>2.25</v>
      </c>
      <c r="D28" s="26">
        <f t="shared" si="2"/>
        <v>3</v>
      </c>
      <c r="E28" s="22">
        <f t="shared" si="0"/>
        <v>6.75</v>
      </c>
    </row>
    <row r="29" spans="1:5" x14ac:dyDescent="0.3">
      <c r="A29" s="11" t="s">
        <v>255</v>
      </c>
      <c r="B29" s="11" t="s">
        <v>256</v>
      </c>
      <c r="C29" s="23">
        <v>0.7</v>
      </c>
      <c r="D29" s="26">
        <f t="shared" si="2"/>
        <v>3</v>
      </c>
      <c r="E29" s="22">
        <f t="shared" ref="E29:E64" si="3">C29*D29</f>
        <v>2.0999999999999996</v>
      </c>
    </row>
    <row r="30" spans="1:5" x14ac:dyDescent="0.3">
      <c r="A30" s="11" t="s">
        <v>259</v>
      </c>
      <c r="B30" s="11" t="s">
        <v>260</v>
      </c>
      <c r="C30" s="23">
        <v>0.84799999999999998</v>
      </c>
      <c r="D30" s="26">
        <f t="shared" si="2"/>
        <v>3</v>
      </c>
      <c r="E30" s="22">
        <f t="shared" si="3"/>
        <v>2.544</v>
      </c>
    </row>
    <row r="31" spans="1:5" x14ac:dyDescent="0.3">
      <c r="A31" s="11" t="s">
        <v>257</v>
      </c>
      <c r="B31" s="11" t="s">
        <v>258</v>
      </c>
      <c r="C31" s="23">
        <v>0.88</v>
      </c>
      <c r="D31" s="26">
        <f t="shared" si="2"/>
        <v>3</v>
      </c>
      <c r="E31" s="22">
        <f t="shared" si="3"/>
        <v>2.64</v>
      </c>
    </row>
    <row r="32" spans="1:5" x14ac:dyDescent="0.3">
      <c r="A32" s="11" t="s">
        <v>261</v>
      </c>
      <c r="B32" s="11" t="s">
        <v>262</v>
      </c>
      <c r="C32" s="23">
        <v>0.1</v>
      </c>
      <c r="D32" s="26">
        <f t="shared" si="2"/>
        <v>3</v>
      </c>
      <c r="E32" s="22">
        <f t="shared" si="3"/>
        <v>0.30000000000000004</v>
      </c>
    </row>
    <row r="33" spans="1:5" x14ac:dyDescent="0.3">
      <c r="A33" s="11" t="s">
        <v>263</v>
      </c>
      <c r="B33" s="11" t="s">
        <v>264</v>
      </c>
      <c r="C33" s="23">
        <v>0.1</v>
      </c>
      <c r="D33" s="26">
        <f t="shared" si="2"/>
        <v>3</v>
      </c>
      <c r="E33" s="22">
        <f t="shared" si="3"/>
        <v>0.30000000000000004</v>
      </c>
    </row>
    <row r="34" spans="1:5" x14ac:dyDescent="0.3">
      <c r="A34" s="11" t="s">
        <v>265</v>
      </c>
      <c r="B34" s="11" t="s">
        <v>266</v>
      </c>
      <c r="C34" s="23">
        <v>0.14000000000000001</v>
      </c>
      <c r="D34" s="26">
        <f t="shared" si="2"/>
        <v>3</v>
      </c>
      <c r="E34" s="22">
        <f t="shared" si="3"/>
        <v>0.42000000000000004</v>
      </c>
    </row>
    <row r="35" spans="1:5" x14ac:dyDescent="0.3">
      <c r="A35" s="11" t="s">
        <v>267</v>
      </c>
      <c r="B35" s="11" t="s">
        <v>268</v>
      </c>
      <c r="C35" s="23">
        <v>0.14000000000000001</v>
      </c>
      <c r="D35" s="26">
        <f t="shared" si="2"/>
        <v>3</v>
      </c>
      <c r="E35" s="22">
        <f t="shared" si="3"/>
        <v>0.42000000000000004</v>
      </c>
    </row>
    <row r="36" spans="1:5" x14ac:dyDescent="0.3">
      <c r="A36" s="11" t="s">
        <v>269</v>
      </c>
      <c r="B36" s="11" t="s">
        <v>270</v>
      </c>
      <c r="C36" s="23">
        <v>4.9000000000000002E-2</v>
      </c>
      <c r="D36" s="24">
        <f>9*$I$2</f>
        <v>27</v>
      </c>
      <c r="E36" s="22">
        <f t="shared" si="3"/>
        <v>1.323</v>
      </c>
    </row>
    <row r="37" spans="1:5" x14ac:dyDescent="0.3">
      <c r="A37" s="11" t="s">
        <v>271</v>
      </c>
      <c r="B37" s="11" t="s">
        <v>272</v>
      </c>
      <c r="C37" s="23">
        <v>4.9000000000000002E-2</v>
      </c>
      <c r="D37" s="24">
        <f>4*$I$2</f>
        <v>12</v>
      </c>
      <c r="E37" s="22">
        <f t="shared" si="3"/>
        <v>0.58800000000000008</v>
      </c>
    </row>
    <row r="38" spans="1:5" x14ac:dyDescent="0.3">
      <c r="A38" s="11" t="s">
        <v>273</v>
      </c>
      <c r="B38" s="11" t="s">
        <v>274</v>
      </c>
      <c r="C38" s="23">
        <v>0.1</v>
      </c>
      <c r="D38" s="26">
        <f>1*$I$2</f>
        <v>3</v>
      </c>
      <c r="E38" s="22">
        <f t="shared" si="3"/>
        <v>0.30000000000000004</v>
      </c>
    </row>
    <row r="39" spans="1:5" x14ac:dyDescent="0.3">
      <c r="A39" s="11" t="s">
        <v>275</v>
      </c>
      <c r="B39" s="11" t="s">
        <v>276</v>
      </c>
      <c r="C39" s="23">
        <v>0.1</v>
      </c>
      <c r="D39" s="26">
        <f>1*$I$2</f>
        <v>3</v>
      </c>
      <c r="E39" s="22">
        <f t="shared" si="3"/>
        <v>0.30000000000000004</v>
      </c>
    </row>
    <row r="40" spans="1:5" x14ac:dyDescent="0.3">
      <c r="A40" s="11" t="s">
        <v>277</v>
      </c>
      <c r="B40" s="11" t="s">
        <v>278</v>
      </c>
      <c r="C40" s="23">
        <v>0.1</v>
      </c>
      <c r="D40" s="26">
        <f>1*$I$2</f>
        <v>3</v>
      </c>
      <c r="E40" s="22">
        <f t="shared" si="3"/>
        <v>0.30000000000000004</v>
      </c>
    </row>
    <row r="41" spans="1:5" x14ac:dyDescent="0.3">
      <c r="A41" s="11" t="s">
        <v>279</v>
      </c>
      <c r="B41" s="11" t="s">
        <v>280</v>
      </c>
      <c r="C41" s="23">
        <v>4.9000000000000002E-2</v>
      </c>
      <c r="D41" s="24">
        <f>2*$I$2</f>
        <v>6</v>
      </c>
      <c r="E41" s="22">
        <f t="shared" si="3"/>
        <v>0.29400000000000004</v>
      </c>
    </row>
    <row r="42" spans="1:5" x14ac:dyDescent="0.3">
      <c r="A42" s="11" t="s">
        <v>281</v>
      </c>
      <c r="B42" s="11" t="s">
        <v>282</v>
      </c>
      <c r="C42" s="23">
        <v>4.9000000000000002E-2</v>
      </c>
      <c r="D42" s="24">
        <f>4*$I$2</f>
        <v>12</v>
      </c>
      <c r="E42" s="22">
        <f t="shared" si="3"/>
        <v>0.58800000000000008</v>
      </c>
    </row>
    <row r="43" spans="1:5" x14ac:dyDescent="0.3">
      <c r="A43" s="11" t="s">
        <v>283</v>
      </c>
      <c r="B43" s="11" t="s">
        <v>284</v>
      </c>
      <c r="C43" s="23">
        <v>4.9000000000000002E-2</v>
      </c>
      <c r="D43" s="24">
        <f>3*$I$2</f>
        <v>9</v>
      </c>
      <c r="E43" s="22">
        <f t="shared" si="3"/>
        <v>0.441</v>
      </c>
    </row>
    <row r="44" spans="1:5" x14ac:dyDescent="0.3">
      <c r="A44" s="11" t="s">
        <v>285</v>
      </c>
      <c r="B44" s="11" t="s">
        <v>286</v>
      </c>
      <c r="C44" s="23">
        <v>0.1</v>
      </c>
      <c r="D44" s="26">
        <f>1*$I$2</f>
        <v>3</v>
      </c>
      <c r="E44" s="22">
        <f t="shared" si="3"/>
        <v>0.30000000000000004</v>
      </c>
    </row>
    <row r="45" spans="1:5" x14ac:dyDescent="0.3">
      <c r="A45" s="11" t="s">
        <v>287</v>
      </c>
      <c r="B45" s="17" t="s">
        <v>288</v>
      </c>
      <c r="C45" s="23">
        <v>0.1</v>
      </c>
      <c r="D45" s="26">
        <f>1*$I$2</f>
        <v>3</v>
      </c>
      <c r="E45" s="22">
        <f t="shared" si="3"/>
        <v>0.30000000000000004</v>
      </c>
    </row>
    <row r="46" spans="1:5" x14ac:dyDescent="0.3">
      <c r="A46" s="11" t="s">
        <v>289</v>
      </c>
      <c r="B46" s="11" t="s">
        <v>290</v>
      </c>
      <c r="C46" s="23">
        <v>0.1</v>
      </c>
      <c r="D46" s="26">
        <f>1*$I$2</f>
        <v>3</v>
      </c>
      <c r="E46" s="22">
        <f t="shared" si="3"/>
        <v>0.30000000000000004</v>
      </c>
    </row>
    <row r="47" spans="1:5" x14ac:dyDescent="0.3">
      <c r="A47" s="11" t="s">
        <v>291</v>
      </c>
      <c r="B47" s="11" t="s">
        <v>292</v>
      </c>
      <c r="C47" s="23">
        <v>0.1</v>
      </c>
      <c r="D47" s="26">
        <f>1*$I$2</f>
        <v>3</v>
      </c>
      <c r="E47" s="22">
        <f t="shared" si="3"/>
        <v>0.30000000000000004</v>
      </c>
    </row>
    <row r="48" spans="1:5" x14ac:dyDescent="0.3">
      <c r="A48" s="11" t="s">
        <v>293</v>
      </c>
      <c r="B48" s="11" t="s">
        <v>294</v>
      </c>
      <c r="C48" s="23">
        <v>0.1</v>
      </c>
      <c r="D48" s="26">
        <f>1*$I$2</f>
        <v>3</v>
      </c>
      <c r="E48" s="22">
        <f t="shared" si="3"/>
        <v>0.30000000000000004</v>
      </c>
    </row>
    <row r="49" spans="1:5" x14ac:dyDescent="0.3">
      <c r="A49" s="11" t="s">
        <v>295</v>
      </c>
      <c r="B49" s="11" t="s">
        <v>296</v>
      </c>
      <c r="C49" s="23">
        <v>4.9000000000000002E-2</v>
      </c>
      <c r="D49" s="24">
        <f>4*$I$2</f>
        <v>12</v>
      </c>
      <c r="E49" s="22">
        <f t="shared" si="3"/>
        <v>0.58800000000000008</v>
      </c>
    </row>
    <row r="50" spans="1:5" x14ac:dyDescent="0.3">
      <c r="A50" s="11" t="s">
        <v>297</v>
      </c>
      <c r="B50" s="11" t="s">
        <v>298</v>
      </c>
      <c r="C50" s="23">
        <v>4.9000000000000002E-2</v>
      </c>
      <c r="D50" s="24">
        <f>2*$I$2</f>
        <v>6</v>
      </c>
      <c r="E50" s="22">
        <f t="shared" si="3"/>
        <v>0.29400000000000004</v>
      </c>
    </row>
    <row r="51" spans="1:5" x14ac:dyDescent="0.3">
      <c r="A51" s="11" t="s">
        <v>361</v>
      </c>
      <c r="B51" s="11" t="s">
        <v>362</v>
      </c>
      <c r="C51" s="23">
        <v>0.2</v>
      </c>
      <c r="D51" s="24">
        <f>2*$I$3</f>
        <v>6</v>
      </c>
      <c r="E51" s="23">
        <f t="shared" si="3"/>
        <v>1.2000000000000002</v>
      </c>
    </row>
    <row r="52" spans="1:5" x14ac:dyDescent="0.3">
      <c r="A52" s="11" t="s">
        <v>363</v>
      </c>
      <c r="B52" s="11" t="s">
        <v>364</v>
      </c>
      <c r="C52" s="23">
        <v>2.1999999999999999E-2</v>
      </c>
      <c r="D52" s="24">
        <f>3*$I$3</f>
        <v>9</v>
      </c>
      <c r="E52" s="23">
        <f t="shared" si="3"/>
        <v>0.19799999999999998</v>
      </c>
    </row>
    <row r="53" spans="1:5" x14ac:dyDescent="0.3">
      <c r="A53" s="11" t="s">
        <v>365</v>
      </c>
      <c r="B53" s="11" t="s">
        <v>366</v>
      </c>
      <c r="C53" s="23">
        <v>0.1</v>
      </c>
      <c r="D53" s="24">
        <f>1*$I$3</f>
        <v>3</v>
      </c>
      <c r="E53" s="23">
        <f t="shared" si="3"/>
        <v>0.30000000000000004</v>
      </c>
    </row>
    <row r="54" spans="1:5" x14ac:dyDescent="0.3">
      <c r="A54" s="11" t="s">
        <v>367</v>
      </c>
      <c r="B54" s="11" t="s">
        <v>368</v>
      </c>
      <c r="C54" s="23">
        <v>0.1</v>
      </c>
      <c r="D54" s="24">
        <f>1*$I$3</f>
        <v>3</v>
      </c>
      <c r="E54" s="23">
        <f t="shared" si="3"/>
        <v>0.30000000000000004</v>
      </c>
    </row>
    <row r="55" spans="1:5" x14ac:dyDescent="0.3">
      <c r="A55" s="11" t="s">
        <v>369</v>
      </c>
      <c r="B55" s="11" t="s">
        <v>370</v>
      </c>
      <c r="C55" s="23">
        <v>4.4999999999999998E-2</v>
      </c>
      <c r="D55" s="24">
        <f>2*$I$3</f>
        <v>6</v>
      </c>
      <c r="E55" s="23">
        <f t="shared" si="3"/>
        <v>0.27</v>
      </c>
    </row>
    <row r="56" spans="1:5" x14ac:dyDescent="0.3">
      <c r="A56" s="11" t="s">
        <v>371</v>
      </c>
      <c r="B56" s="11" t="s">
        <v>372</v>
      </c>
      <c r="C56" s="23">
        <v>4.3999999999999997E-2</v>
      </c>
      <c r="D56" s="24">
        <f>2*$I$3</f>
        <v>6</v>
      </c>
      <c r="E56" s="23">
        <f t="shared" si="3"/>
        <v>0.26400000000000001</v>
      </c>
    </row>
    <row r="57" spans="1:5" x14ac:dyDescent="0.3">
      <c r="A57" s="11" t="s">
        <v>373</v>
      </c>
      <c r="B57" s="11" t="s">
        <v>374</v>
      </c>
      <c r="C57" s="23">
        <v>0.1</v>
      </c>
      <c r="D57" s="24">
        <f>1*$I$3</f>
        <v>3</v>
      </c>
      <c r="E57" s="23">
        <f t="shared" si="3"/>
        <v>0.30000000000000004</v>
      </c>
    </row>
    <row r="58" spans="1:5" x14ac:dyDescent="0.3">
      <c r="A58" s="11" t="s">
        <v>375</v>
      </c>
      <c r="B58" s="11" t="s">
        <v>376</v>
      </c>
      <c r="C58" s="23">
        <v>4.3999999999999997E-2</v>
      </c>
      <c r="D58" s="24">
        <f>1*$I$3</f>
        <v>3</v>
      </c>
      <c r="E58" s="23">
        <f t="shared" si="3"/>
        <v>0.13200000000000001</v>
      </c>
    </row>
    <row r="59" spans="1:5" x14ac:dyDescent="0.3">
      <c r="A59" s="11" t="s">
        <v>377</v>
      </c>
      <c r="B59" s="11" t="s">
        <v>378</v>
      </c>
      <c r="C59" s="23">
        <v>0.34</v>
      </c>
      <c r="D59" s="24">
        <f>1*$I$3</f>
        <v>3</v>
      </c>
      <c r="E59" s="23">
        <f t="shared" si="3"/>
        <v>1.02</v>
      </c>
    </row>
    <row r="60" spans="1:5" x14ac:dyDescent="0.3">
      <c r="A60" s="11" t="s">
        <v>383</v>
      </c>
      <c r="B60" s="11" t="s">
        <v>384</v>
      </c>
      <c r="C60" s="23">
        <v>0.59</v>
      </c>
      <c r="D60" s="24">
        <f>1*$I$3</f>
        <v>3</v>
      </c>
      <c r="E60" s="23">
        <f>C60*D60</f>
        <v>1.77</v>
      </c>
    </row>
    <row r="61" spans="1:5" x14ac:dyDescent="0.3">
      <c r="A61" s="11" t="s">
        <v>385</v>
      </c>
      <c r="B61" s="11" t="s">
        <v>386</v>
      </c>
      <c r="C61" s="23">
        <v>3.76</v>
      </c>
      <c r="D61" s="24">
        <f>1*$I$3</f>
        <v>3</v>
      </c>
      <c r="E61" s="23">
        <f>C61*D61</f>
        <v>11.28</v>
      </c>
    </row>
    <row r="62" spans="1:5" x14ac:dyDescent="0.3">
      <c r="A62" s="11" t="s">
        <v>389</v>
      </c>
      <c r="B62" s="11" t="s">
        <v>390</v>
      </c>
      <c r="C62" s="23">
        <v>1.58</v>
      </c>
      <c r="D62" s="24">
        <f>1*$I$3</f>
        <v>3</v>
      </c>
      <c r="E62" s="23">
        <f>C62*D62</f>
        <v>4.74</v>
      </c>
    </row>
    <row r="63" spans="1:5" x14ac:dyDescent="0.3">
      <c r="A63" s="11" t="s">
        <v>391</v>
      </c>
      <c r="B63" s="11" t="s">
        <v>392</v>
      </c>
      <c r="C63" s="23">
        <v>2.5</v>
      </c>
      <c r="D63" s="24">
        <f>1*$I$3</f>
        <v>3</v>
      </c>
      <c r="E63" s="23">
        <f>C63*D63</f>
        <v>7.5</v>
      </c>
    </row>
    <row r="64" spans="1:5" x14ac:dyDescent="0.3">
      <c r="A64" s="11" t="s">
        <v>393</v>
      </c>
      <c r="B64" s="11" t="s">
        <v>394</v>
      </c>
      <c r="C64" s="23">
        <v>7.6</v>
      </c>
      <c r="D64" s="24">
        <f>1*$I$3</f>
        <v>3</v>
      </c>
      <c r="E64" s="23">
        <f t="shared" ref="E64" si="4">C64*D64</f>
        <v>22.799999999999997</v>
      </c>
    </row>
    <row r="65" spans="1:5" x14ac:dyDescent="0.3">
      <c r="A65" s="11" t="s">
        <v>395</v>
      </c>
      <c r="B65" s="11" t="s">
        <v>396</v>
      </c>
      <c r="C65" s="23">
        <v>0.193</v>
      </c>
      <c r="D65" s="24">
        <f>2*$I$3</f>
        <v>6</v>
      </c>
      <c r="E65" s="23">
        <f t="shared" ref="E65:E71" si="5">C65*D65</f>
        <v>1.1579999999999999</v>
      </c>
    </row>
    <row r="66" spans="1:5" x14ac:dyDescent="0.3">
      <c r="A66" s="11" t="s">
        <v>399</v>
      </c>
      <c r="B66" s="11" t="s">
        <v>400</v>
      </c>
      <c r="C66" s="23">
        <v>0.67300000000000004</v>
      </c>
      <c r="D66" s="24">
        <f>2*$I$3</f>
        <v>6</v>
      </c>
      <c r="E66" s="23">
        <f t="shared" si="5"/>
        <v>4.0380000000000003</v>
      </c>
    </row>
    <row r="67" spans="1:5" x14ac:dyDescent="0.3">
      <c r="A67" s="11" t="s">
        <v>401</v>
      </c>
      <c r="B67" s="11" t="s">
        <v>402</v>
      </c>
      <c r="C67" s="23">
        <v>0.16</v>
      </c>
      <c r="D67" s="24">
        <f>2*12*$I$3</f>
        <v>72</v>
      </c>
      <c r="E67" s="23">
        <f t="shared" si="5"/>
        <v>11.52</v>
      </c>
    </row>
    <row r="68" spans="1:5" x14ac:dyDescent="0.3">
      <c r="A68" s="11" t="s">
        <v>403</v>
      </c>
      <c r="B68" s="11" t="s">
        <v>404</v>
      </c>
      <c r="C68" s="23">
        <v>0.67</v>
      </c>
      <c r="D68" s="19">
        <f>2*$I$2</f>
        <v>6</v>
      </c>
      <c r="E68" s="23">
        <f t="shared" si="5"/>
        <v>4.0200000000000005</v>
      </c>
    </row>
    <row r="69" spans="1:5" x14ac:dyDescent="0.3">
      <c r="A69" s="11" t="s">
        <v>405</v>
      </c>
      <c r="B69" s="11" t="s">
        <v>406</v>
      </c>
      <c r="C69" s="23">
        <v>0.25</v>
      </c>
      <c r="D69" s="19">
        <f>2*$I$2</f>
        <v>6</v>
      </c>
      <c r="E69" s="23">
        <f t="shared" si="5"/>
        <v>1.5</v>
      </c>
    </row>
    <row r="70" spans="1:5" x14ac:dyDescent="0.3">
      <c r="A70" s="11" t="s">
        <v>407</v>
      </c>
      <c r="B70" s="11" t="s">
        <v>408</v>
      </c>
      <c r="C70" s="23">
        <v>0.4</v>
      </c>
      <c r="D70" s="24">
        <f>1*$I$2</f>
        <v>3</v>
      </c>
      <c r="E70" s="23">
        <f t="shared" si="5"/>
        <v>1.2000000000000002</v>
      </c>
    </row>
    <row r="71" spans="1:5" x14ac:dyDescent="0.3">
      <c r="A71" s="11" t="s">
        <v>409</v>
      </c>
      <c r="B71" s="11" t="s">
        <v>410</v>
      </c>
      <c r="C71" s="23">
        <v>0.19</v>
      </c>
      <c r="D71" s="24">
        <f>(2*4+8)*$I$2</f>
        <v>48</v>
      </c>
      <c r="E71" s="23">
        <f t="shared" si="5"/>
        <v>9.120000000000001</v>
      </c>
    </row>
    <row r="72" spans="1:5" x14ac:dyDescent="0.3">
      <c r="A72" s="11" t="s">
        <v>411</v>
      </c>
      <c r="B72" s="11" t="s">
        <v>412</v>
      </c>
      <c r="C72" s="23">
        <v>8.3000000000000004E-2</v>
      </c>
      <c r="D72" s="24">
        <f>2*$I$2</f>
        <v>6</v>
      </c>
      <c r="E72" s="23">
        <f t="shared" ref="E72" si="6">C72*D72</f>
        <v>0.498</v>
      </c>
    </row>
    <row r="73" spans="1:5" x14ac:dyDescent="0.3">
      <c r="A73" s="11" t="s">
        <v>397</v>
      </c>
      <c r="B73" s="11" t="s">
        <v>398</v>
      </c>
      <c r="C73" s="23">
        <v>29.53</v>
      </c>
      <c r="D73" s="24">
        <v>1</v>
      </c>
      <c r="E73" s="23">
        <f>C73*D73</f>
        <v>29.53</v>
      </c>
    </row>
    <row r="74" spans="1:5" x14ac:dyDescent="0.3">
      <c r="A74" s="11" t="s">
        <v>415</v>
      </c>
      <c r="B74" s="11" t="s">
        <v>416</v>
      </c>
      <c r="C74" s="23">
        <v>80</v>
      </c>
      <c r="D74" s="24">
        <v>1</v>
      </c>
      <c r="E74" s="23">
        <f>C74*D74</f>
        <v>80</v>
      </c>
    </row>
  </sheetData>
  <pageMargins left="0.7" right="0.7" top="0.75" bottom="0.75" header="0.3" footer="0.3"/>
  <pageSetup orientation="portrait" r:id="rId1"/>
  <ignoredErrors>
    <ignoredError sqref="D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/>
  </sheetViews>
  <sheetFormatPr defaultColWidth="9" defaultRowHeight="15.6" x14ac:dyDescent="0.3"/>
  <cols>
    <col min="1" max="1" width="12" style="11" customWidth="1"/>
    <col min="2" max="2" width="20" style="12" customWidth="1"/>
    <col min="3" max="3" width="27.33203125" style="11" bestFit="1" customWidth="1"/>
    <col min="4" max="4" width="19.6640625" style="12" customWidth="1"/>
    <col min="5" max="5" width="36.44140625" style="11" bestFit="1" customWidth="1"/>
    <col min="6" max="16384" width="9" style="11"/>
  </cols>
  <sheetData>
    <row r="1" spans="1:5" s="13" customFormat="1" ht="21.6" x14ac:dyDescent="0.45">
      <c r="A1" s="13" t="s">
        <v>0</v>
      </c>
      <c r="B1" s="14" t="s">
        <v>1</v>
      </c>
      <c r="C1" s="13" t="s">
        <v>2</v>
      </c>
      <c r="D1" s="14" t="s">
        <v>3</v>
      </c>
      <c r="E1" s="13" t="s">
        <v>4</v>
      </c>
    </row>
    <row r="2" spans="1:5" x14ac:dyDescent="0.3">
      <c r="A2" s="11" t="s">
        <v>5</v>
      </c>
      <c r="B2" s="12" t="s">
        <v>6</v>
      </c>
      <c r="C2" s="11" t="s">
        <v>7</v>
      </c>
      <c r="D2" s="12">
        <v>805</v>
      </c>
      <c r="E2" s="11" t="s">
        <v>8</v>
      </c>
    </row>
    <row r="3" spans="1:5" x14ac:dyDescent="0.3">
      <c r="A3" s="11" t="s">
        <v>20</v>
      </c>
      <c r="B3" s="12" t="s">
        <v>16</v>
      </c>
      <c r="C3" s="11" t="s">
        <v>7</v>
      </c>
      <c r="D3" s="12">
        <v>805</v>
      </c>
      <c r="E3" s="11" t="s">
        <v>8</v>
      </c>
    </row>
    <row r="4" spans="1:5" x14ac:dyDescent="0.3">
      <c r="A4" s="11" t="s">
        <v>21</v>
      </c>
      <c r="B4" s="12" t="s">
        <v>16</v>
      </c>
      <c r="C4" s="11" t="s">
        <v>7</v>
      </c>
      <c r="D4" s="12">
        <v>805</v>
      </c>
      <c r="E4" s="11" t="s">
        <v>8</v>
      </c>
    </row>
    <row r="5" spans="1:5" x14ac:dyDescent="0.3">
      <c r="A5" s="11" t="s">
        <v>22</v>
      </c>
      <c r="B5" s="12" t="s">
        <v>16</v>
      </c>
      <c r="C5" s="11" t="s">
        <v>7</v>
      </c>
      <c r="D5" s="12">
        <v>805</v>
      </c>
      <c r="E5" s="11" t="s">
        <v>8</v>
      </c>
    </row>
    <row r="6" spans="1:5" x14ac:dyDescent="0.3">
      <c r="A6" s="11" t="s">
        <v>23</v>
      </c>
      <c r="B6" s="12" t="s">
        <v>16</v>
      </c>
      <c r="C6" s="11" t="s">
        <v>7</v>
      </c>
      <c r="D6" s="12">
        <v>805</v>
      </c>
      <c r="E6" s="11" t="s">
        <v>8</v>
      </c>
    </row>
    <row r="7" spans="1:5" x14ac:dyDescent="0.3">
      <c r="A7" s="11" t="s">
        <v>24</v>
      </c>
      <c r="B7" s="12" t="s">
        <v>18</v>
      </c>
      <c r="C7" s="11" t="s">
        <v>7</v>
      </c>
      <c r="D7" s="12">
        <v>805</v>
      </c>
      <c r="E7" s="11" t="s">
        <v>8</v>
      </c>
    </row>
    <row r="8" spans="1:5" x14ac:dyDescent="0.3">
      <c r="A8" s="11" t="s">
        <v>25</v>
      </c>
      <c r="B8" s="12" t="s">
        <v>26</v>
      </c>
      <c r="C8" s="11" t="s">
        <v>27</v>
      </c>
      <c r="D8" s="12">
        <v>1206</v>
      </c>
      <c r="E8" s="11" t="s">
        <v>8</v>
      </c>
    </row>
    <row r="9" spans="1:5" x14ac:dyDescent="0.3">
      <c r="A9" s="11" t="s">
        <v>28</v>
      </c>
      <c r="B9" s="12" t="s">
        <v>26</v>
      </c>
      <c r="C9" s="11" t="s">
        <v>27</v>
      </c>
      <c r="D9" s="12">
        <v>1206</v>
      </c>
      <c r="E9" s="11" t="s">
        <v>8</v>
      </c>
    </row>
    <row r="10" spans="1:5" x14ac:dyDescent="0.3">
      <c r="A10" s="11" t="s">
        <v>29</v>
      </c>
      <c r="B10" s="12" t="s">
        <v>16</v>
      </c>
      <c r="C10" s="11" t="s">
        <v>7</v>
      </c>
      <c r="D10" s="12">
        <v>805</v>
      </c>
      <c r="E10" s="11" t="s">
        <v>8</v>
      </c>
    </row>
    <row r="11" spans="1:5" x14ac:dyDescent="0.3">
      <c r="A11" s="11" t="s">
        <v>30</v>
      </c>
      <c r="B11" s="12" t="s">
        <v>6</v>
      </c>
      <c r="C11" s="11" t="s">
        <v>7</v>
      </c>
      <c r="D11" s="12">
        <v>805</v>
      </c>
      <c r="E11" s="11" t="s">
        <v>8</v>
      </c>
    </row>
    <row r="12" spans="1:5" x14ac:dyDescent="0.3">
      <c r="A12" s="11" t="s">
        <v>31</v>
      </c>
      <c r="B12" s="12" t="s">
        <v>6</v>
      </c>
      <c r="C12" s="11" t="s">
        <v>7</v>
      </c>
      <c r="D12" s="12">
        <v>805</v>
      </c>
      <c r="E12" s="11" t="s">
        <v>8</v>
      </c>
    </row>
    <row r="13" spans="1:5" x14ac:dyDescent="0.3">
      <c r="A13" s="11" t="s">
        <v>9</v>
      </c>
      <c r="B13" s="12" t="s">
        <v>6</v>
      </c>
      <c r="C13" s="11" t="s">
        <v>7</v>
      </c>
      <c r="D13" s="12">
        <v>805</v>
      </c>
      <c r="E13" s="11" t="s">
        <v>8</v>
      </c>
    </row>
    <row r="14" spans="1:5" x14ac:dyDescent="0.3">
      <c r="A14" s="11" t="s">
        <v>32</v>
      </c>
      <c r="B14" s="12" t="s">
        <v>16</v>
      </c>
      <c r="C14" s="11" t="s">
        <v>7</v>
      </c>
      <c r="D14" s="12">
        <v>805</v>
      </c>
      <c r="E14" s="11" t="s">
        <v>8</v>
      </c>
    </row>
    <row r="15" spans="1:5" x14ac:dyDescent="0.3">
      <c r="A15" s="11" t="s">
        <v>33</v>
      </c>
      <c r="B15" s="12" t="s">
        <v>6</v>
      </c>
      <c r="C15" s="11" t="s">
        <v>7</v>
      </c>
      <c r="D15" s="12">
        <v>805</v>
      </c>
      <c r="E15" s="11" t="s">
        <v>8</v>
      </c>
    </row>
    <row r="16" spans="1:5" x14ac:dyDescent="0.3">
      <c r="A16" s="11" t="s">
        <v>34</v>
      </c>
      <c r="B16" s="12" t="s">
        <v>6</v>
      </c>
      <c r="C16" s="11" t="s">
        <v>7</v>
      </c>
      <c r="D16" s="12">
        <v>805</v>
      </c>
      <c r="E16" s="11" t="s">
        <v>8</v>
      </c>
    </row>
    <row r="17" spans="1:5" x14ac:dyDescent="0.3">
      <c r="A17" s="11" t="s">
        <v>35</v>
      </c>
      <c r="B17" s="12" t="s">
        <v>6</v>
      </c>
      <c r="C17" s="11" t="s">
        <v>7</v>
      </c>
      <c r="D17" s="12">
        <v>805</v>
      </c>
      <c r="E17" s="11" t="s">
        <v>8</v>
      </c>
    </row>
    <row r="18" spans="1:5" x14ac:dyDescent="0.3">
      <c r="A18" s="11" t="s">
        <v>36</v>
      </c>
      <c r="B18" s="12" t="s">
        <v>6</v>
      </c>
      <c r="C18" s="11" t="s">
        <v>7</v>
      </c>
      <c r="D18" s="12">
        <v>805</v>
      </c>
      <c r="E18" s="11" t="s">
        <v>8</v>
      </c>
    </row>
    <row r="19" spans="1:5" x14ac:dyDescent="0.3">
      <c r="A19" s="11" t="s">
        <v>37</v>
      </c>
      <c r="B19" s="12" t="s">
        <v>26</v>
      </c>
      <c r="C19" s="11" t="s">
        <v>27</v>
      </c>
      <c r="D19" s="12">
        <v>1206</v>
      </c>
      <c r="E19" s="11" t="s">
        <v>8</v>
      </c>
    </row>
    <row r="20" spans="1:5" x14ac:dyDescent="0.3">
      <c r="A20" s="11" t="s">
        <v>38</v>
      </c>
      <c r="B20" s="12" t="s">
        <v>26</v>
      </c>
      <c r="C20" s="11" t="s">
        <v>27</v>
      </c>
      <c r="D20" s="12">
        <v>1206</v>
      </c>
      <c r="E20" s="11" t="s">
        <v>8</v>
      </c>
    </row>
    <row r="21" spans="1:5" x14ac:dyDescent="0.3">
      <c r="A21" s="11" t="s">
        <v>39</v>
      </c>
      <c r="B21" s="12" t="s">
        <v>40</v>
      </c>
      <c r="C21" s="11" t="s">
        <v>7</v>
      </c>
      <c r="D21" s="12">
        <v>805</v>
      </c>
      <c r="E21" s="11" t="s">
        <v>8</v>
      </c>
    </row>
    <row r="22" spans="1:5" x14ac:dyDescent="0.3">
      <c r="A22" s="11" t="s">
        <v>41</v>
      </c>
      <c r="B22" s="12" t="s">
        <v>16</v>
      </c>
      <c r="C22" s="11" t="s">
        <v>7</v>
      </c>
      <c r="D22" s="12">
        <v>805</v>
      </c>
      <c r="E22" s="11" t="s">
        <v>8</v>
      </c>
    </row>
    <row r="23" spans="1:5" x14ac:dyDescent="0.3">
      <c r="A23" s="11" t="s">
        <v>42</v>
      </c>
      <c r="B23" s="12" t="s">
        <v>43</v>
      </c>
      <c r="C23" s="11" t="s">
        <v>7</v>
      </c>
      <c r="D23" s="12">
        <v>805</v>
      </c>
      <c r="E23" s="11" t="s">
        <v>8</v>
      </c>
    </row>
    <row r="24" spans="1:5" x14ac:dyDescent="0.3">
      <c r="A24" s="11" t="s">
        <v>10</v>
      </c>
      <c r="B24" s="12" t="s">
        <v>6</v>
      </c>
      <c r="C24" s="11" t="s">
        <v>7</v>
      </c>
      <c r="D24" s="12">
        <v>805</v>
      </c>
      <c r="E24" s="11" t="s">
        <v>8</v>
      </c>
    </row>
    <row r="25" spans="1:5" x14ac:dyDescent="0.3">
      <c r="A25" s="11" t="s">
        <v>44</v>
      </c>
      <c r="B25" s="12" t="s">
        <v>45</v>
      </c>
      <c r="C25" s="11" t="s">
        <v>7</v>
      </c>
      <c r="D25" s="12">
        <v>805</v>
      </c>
      <c r="E25" s="11" t="s">
        <v>8</v>
      </c>
    </row>
    <row r="26" spans="1:5" x14ac:dyDescent="0.3">
      <c r="A26" s="11" t="s">
        <v>46</v>
      </c>
      <c r="B26" s="12" t="s">
        <v>47</v>
      </c>
      <c r="C26" s="11" t="s">
        <v>7</v>
      </c>
      <c r="D26" s="12">
        <v>805</v>
      </c>
      <c r="E26" s="11" t="s">
        <v>8</v>
      </c>
    </row>
    <row r="27" spans="1:5" x14ac:dyDescent="0.3">
      <c r="A27" s="11" t="s">
        <v>48</v>
      </c>
      <c r="B27" s="12" t="s">
        <v>49</v>
      </c>
      <c r="C27" s="11" t="s">
        <v>7</v>
      </c>
      <c r="D27" s="12">
        <v>805</v>
      </c>
      <c r="E27" s="11" t="s">
        <v>8</v>
      </c>
    </row>
    <row r="28" spans="1:5" x14ac:dyDescent="0.3">
      <c r="A28" s="11" t="s">
        <v>50</v>
      </c>
      <c r="B28" s="12" t="s">
        <v>51</v>
      </c>
      <c r="C28" s="11" t="s">
        <v>7</v>
      </c>
      <c r="D28" s="12">
        <v>805</v>
      </c>
      <c r="E28" s="11" t="s">
        <v>8</v>
      </c>
    </row>
    <row r="29" spans="1:5" x14ac:dyDescent="0.3">
      <c r="A29" s="11" t="s">
        <v>52</v>
      </c>
      <c r="B29" s="12" t="s">
        <v>6</v>
      </c>
      <c r="C29" s="11" t="s">
        <v>7</v>
      </c>
      <c r="D29" s="12">
        <v>805</v>
      </c>
      <c r="E29" s="11" t="s">
        <v>8</v>
      </c>
    </row>
    <row r="30" spans="1:5" x14ac:dyDescent="0.3">
      <c r="A30" s="11" t="s">
        <v>53</v>
      </c>
      <c r="B30" s="12" t="s">
        <v>51</v>
      </c>
      <c r="C30" s="11" t="s">
        <v>7</v>
      </c>
      <c r="D30" s="12">
        <v>805</v>
      </c>
      <c r="E30" s="11" t="s">
        <v>8</v>
      </c>
    </row>
    <row r="31" spans="1:5" x14ac:dyDescent="0.3">
      <c r="A31" s="11" t="s">
        <v>54</v>
      </c>
      <c r="B31" s="12" t="s">
        <v>26</v>
      </c>
      <c r="C31" s="11" t="s">
        <v>27</v>
      </c>
      <c r="D31" s="12">
        <v>1206</v>
      </c>
      <c r="E31" s="11" t="s">
        <v>8</v>
      </c>
    </row>
    <row r="32" spans="1:5" x14ac:dyDescent="0.3">
      <c r="A32" s="11" t="s">
        <v>55</v>
      </c>
      <c r="B32" s="12" t="s">
        <v>26</v>
      </c>
      <c r="C32" s="11" t="s">
        <v>27</v>
      </c>
      <c r="D32" s="12">
        <v>1206</v>
      </c>
      <c r="E32" s="11" t="s">
        <v>8</v>
      </c>
    </row>
    <row r="33" spans="1:5" x14ac:dyDescent="0.3">
      <c r="A33" s="11" t="s">
        <v>56</v>
      </c>
      <c r="B33" s="12" t="s">
        <v>26</v>
      </c>
      <c r="C33" s="11" t="s">
        <v>27</v>
      </c>
      <c r="D33" s="12">
        <v>1206</v>
      </c>
      <c r="E33" s="11" t="s">
        <v>8</v>
      </c>
    </row>
    <row r="34" spans="1:5" x14ac:dyDescent="0.3">
      <c r="A34" s="11" t="s">
        <v>57</v>
      </c>
      <c r="B34" s="12" t="s">
        <v>26</v>
      </c>
      <c r="C34" s="11" t="s">
        <v>27</v>
      </c>
      <c r="D34" s="12">
        <v>1206</v>
      </c>
      <c r="E34" s="11" t="s">
        <v>8</v>
      </c>
    </row>
    <row r="35" spans="1:5" x14ac:dyDescent="0.3">
      <c r="A35" s="11" t="s">
        <v>11</v>
      </c>
      <c r="B35" s="12" t="s">
        <v>6</v>
      </c>
      <c r="C35" s="11" t="s">
        <v>7</v>
      </c>
      <c r="D35" s="12">
        <v>805</v>
      </c>
      <c r="E35" s="11" t="s">
        <v>8</v>
      </c>
    </row>
    <row r="36" spans="1:5" x14ac:dyDescent="0.3">
      <c r="A36" s="11" t="s">
        <v>58</v>
      </c>
      <c r="B36" s="12" t="s">
        <v>16</v>
      </c>
      <c r="C36" s="11" t="s">
        <v>27</v>
      </c>
      <c r="D36" s="12">
        <v>1206</v>
      </c>
      <c r="E36" s="11" t="s">
        <v>8</v>
      </c>
    </row>
    <row r="37" spans="1:5" x14ac:dyDescent="0.3">
      <c r="A37" s="11" t="s">
        <v>59</v>
      </c>
      <c r="B37" s="12" t="s">
        <v>6</v>
      </c>
      <c r="C37" s="11" t="s">
        <v>27</v>
      </c>
      <c r="D37" s="12">
        <v>1206</v>
      </c>
      <c r="E37" s="11" t="s">
        <v>8</v>
      </c>
    </row>
    <row r="38" spans="1:5" x14ac:dyDescent="0.3">
      <c r="A38" s="11" t="s">
        <v>60</v>
      </c>
      <c r="B38" s="12" t="s">
        <v>16</v>
      </c>
      <c r="C38" s="11" t="s">
        <v>27</v>
      </c>
      <c r="D38" s="12">
        <v>1206</v>
      </c>
      <c r="E38" s="11" t="s">
        <v>8</v>
      </c>
    </row>
    <row r="39" spans="1:5" x14ac:dyDescent="0.3">
      <c r="A39" s="11" t="s">
        <v>61</v>
      </c>
      <c r="B39" s="12" t="s">
        <v>6</v>
      </c>
      <c r="C39" s="11" t="s">
        <v>27</v>
      </c>
      <c r="D39" s="12">
        <v>1206</v>
      </c>
      <c r="E39" s="11" t="s">
        <v>8</v>
      </c>
    </row>
    <row r="40" spans="1:5" x14ac:dyDescent="0.3">
      <c r="A40" s="11" t="s">
        <v>62</v>
      </c>
      <c r="B40" s="12" t="s">
        <v>63</v>
      </c>
      <c r="C40" s="11" t="s">
        <v>7</v>
      </c>
      <c r="D40" s="12">
        <v>805</v>
      </c>
      <c r="E40" s="11" t="s">
        <v>8</v>
      </c>
    </row>
    <row r="41" spans="1:5" x14ac:dyDescent="0.3">
      <c r="A41" s="11" t="s">
        <v>64</v>
      </c>
      <c r="B41" s="12" t="s">
        <v>65</v>
      </c>
      <c r="C41" s="11" t="s">
        <v>66</v>
      </c>
      <c r="D41" s="12" t="s">
        <v>67</v>
      </c>
      <c r="E41" s="11" t="s">
        <v>68</v>
      </c>
    </row>
    <row r="42" spans="1:5" x14ac:dyDescent="0.3">
      <c r="A42" s="11" t="s">
        <v>69</v>
      </c>
      <c r="B42" s="12" t="s">
        <v>65</v>
      </c>
      <c r="C42" s="11" t="s">
        <v>66</v>
      </c>
      <c r="D42" s="12" t="s">
        <v>67</v>
      </c>
      <c r="E42" s="11" t="s">
        <v>68</v>
      </c>
    </row>
    <row r="43" spans="1:5" x14ac:dyDescent="0.3">
      <c r="A43" s="11" t="s">
        <v>12</v>
      </c>
      <c r="B43" s="12" t="s">
        <v>6</v>
      </c>
      <c r="C43" s="11" t="s">
        <v>7</v>
      </c>
      <c r="D43" s="12">
        <v>805</v>
      </c>
      <c r="E43" s="11" t="s">
        <v>8</v>
      </c>
    </row>
    <row r="44" spans="1:5" x14ac:dyDescent="0.3">
      <c r="A44" s="11" t="s">
        <v>13</v>
      </c>
      <c r="B44" s="12" t="s">
        <v>14</v>
      </c>
      <c r="C44" s="11" t="s">
        <v>7</v>
      </c>
      <c r="D44" s="12">
        <v>805</v>
      </c>
      <c r="E44" s="11" t="s">
        <v>8</v>
      </c>
    </row>
    <row r="45" spans="1:5" x14ac:dyDescent="0.3">
      <c r="A45" s="11" t="s">
        <v>15</v>
      </c>
      <c r="B45" s="12" t="s">
        <v>16</v>
      </c>
      <c r="C45" s="11" t="s">
        <v>7</v>
      </c>
      <c r="D45" s="12">
        <v>805</v>
      </c>
      <c r="E45" s="11" t="s">
        <v>8</v>
      </c>
    </row>
    <row r="46" spans="1:5" x14ac:dyDescent="0.3">
      <c r="A46" s="11" t="s">
        <v>17</v>
      </c>
      <c r="B46" s="12" t="s">
        <v>18</v>
      </c>
      <c r="C46" s="11" t="s">
        <v>7</v>
      </c>
      <c r="D46" s="12">
        <v>805</v>
      </c>
      <c r="E46" s="11" t="s">
        <v>8</v>
      </c>
    </row>
    <row r="47" spans="1:5" x14ac:dyDescent="0.3">
      <c r="A47" s="11" t="s">
        <v>19</v>
      </c>
      <c r="B47" s="12" t="s">
        <v>6</v>
      </c>
      <c r="C47" s="11" t="s">
        <v>7</v>
      </c>
      <c r="D47" s="12">
        <v>805</v>
      </c>
      <c r="E47" s="11" t="s">
        <v>8</v>
      </c>
    </row>
    <row r="48" spans="1:5" x14ac:dyDescent="0.3">
      <c r="A48" s="11" t="s">
        <v>70</v>
      </c>
      <c r="B48" s="12" t="s">
        <v>71</v>
      </c>
      <c r="C48" s="11" t="s">
        <v>71</v>
      </c>
      <c r="D48" s="12" t="s">
        <v>72</v>
      </c>
      <c r="E48" s="11" t="s">
        <v>73</v>
      </c>
    </row>
    <row r="49" spans="1:5" x14ac:dyDescent="0.3">
      <c r="A49" s="11" t="s">
        <v>74</v>
      </c>
      <c r="B49" s="12" t="s">
        <v>71</v>
      </c>
      <c r="C49" s="11" t="s">
        <v>71</v>
      </c>
      <c r="D49" s="12" t="s">
        <v>72</v>
      </c>
      <c r="E49" s="11" t="s">
        <v>73</v>
      </c>
    </row>
    <row r="50" spans="1:5" x14ac:dyDescent="0.3">
      <c r="A50" s="11" t="s">
        <v>75</v>
      </c>
      <c r="B50" s="12" t="s">
        <v>76</v>
      </c>
      <c r="C50" s="11" t="s">
        <v>77</v>
      </c>
      <c r="D50" s="12" t="s">
        <v>78</v>
      </c>
      <c r="E50" s="11" t="s">
        <v>79</v>
      </c>
    </row>
    <row r="51" spans="1:5" x14ac:dyDescent="0.3">
      <c r="A51" s="11" t="s">
        <v>80</v>
      </c>
      <c r="B51" s="12" t="s">
        <v>76</v>
      </c>
      <c r="C51" s="11" t="s">
        <v>77</v>
      </c>
      <c r="D51" s="12" t="s">
        <v>78</v>
      </c>
      <c r="E51" s="11" t="s">
        <v>79</v>
      </c>
    </row>
    <row r="52" spans="1:5" x14ac:dyDescent="0.3">
      <c r="A52" s="11" t="s">
        <v>81</v>
      </c>
      <c r="B52" s="12" t="s">
        <v>76</v>
      </c>
      <c r="C52" s="11" t="s">
        <v>77</v>
      </c>
      <c r="D52" s="12" t="s">
        <v>78</v>
      </c>
      <c r="E52" s="11" t="s">
        <v>79</v>
      </c>
    </row>
    <row r="53" spans="1:5" x14ac:dyDescent="0.3">
      <c r="A53" s="11" t="s">
        <v>82</v>
      </c>
      <c r="B53" s="12" t="s">
        <v>83</v>
      </c>
      <c r="C53" s="11" t="s">
        <v>84</v>
      </c>
      <c r="D53" s="12" t="s">
        <v>84</v>
      </c>
    </row>
    <row r="54" spans="1:5" x14ac:dyDescent="0.3">
      <c r="A54" s="11" t="s">
        <v>85</v>
      </c>
      <c r="B54" s="12" t="s">
        <v>86</v>
      </c>
      <c r="C54" s="11" t="s">
        <v>86</v>
      </c>
      <c r="D54" s="12" t="s">
        <v>86</v>
      </c>
    </row>
    <row r="55" spans="1:5" x14ac:dyDescent="0.3">
      <c r="A55" s="11" t="s">
        <v>87</v>
      </c>
      <c r="B55" s="12" t="s">
        <v>88</v>
      </c>
      <c r="C55" s="11" t="s">
        <v>88</v>
      </c>
      <c r="D55" s="12" t="s">
        <v>88</v>
      </c>
    </row>
    <row r="56" spans="1:5" x14ac:dyDescent="0.3">
      <c r="A56" s="11" t="s">
        <v>89</v>
      </c>
      <c r="B56" s="12" t="s">
        <v>90</v>
      </c>
      <c r="C56" s="11" t="s">
        <v>90</v>
      </c>
      <c r="D56" s="12" t="s">
        <v>90</v>
      </c>
    </row>
    <row r="57" spans="1:5" x14ac:dyDescent="0.3">
      <c r="A57" s="11" t="s">
        <v>91</v>
      </c>
      <c r="B57" s="12" t="s">
        <v>92</v>
      </c>
      <c r="C57" s="11" t="s">
        <v>92</v>
      </c>
      <c r="D57" s="12" t="s">
        <v>92</v>
      </c>
    </row>
    <row r="58" spans="1:5" x14ac:dyDescent="0.3">
      <c r="A58" s="11" t="s">
        <v>93</v>
      </c>
      <c r="B58" s="12" t="s">
        <v>88</v>
      </c>
      <c r="C58" s="11" t="s">
        <v>88</v>
      </c>
      <c r="D58" s="12" t="s">
        <v>88</v>
      </c>
    </row>
    <row r="59" spans="1:5" x14ac:dyDescent="0.3">
      <c r="A59" s="11" t="s">
        <v>94</v>
      </c>
      <c r="B59" s="12" t="s">
        <v>95</v>
      </c>
      <c r="C59" s="11" t="s">
        <v>96</v>
      </c>
      <c r="D59" s="12" t="s">
        <v>96</v>
      </c>
    </row>
    <row r="60" spans="1:5" x14ac:dyDescent="0.3">
      <c r="A60" s="11" t="s">
        <v>97</v>
      </c>
      <c r="B60" s="12" t="s">
        <v>18</v>
      </c>
      <c r="C60" s="11" t="s">
        <v>96</v>
      </c>
      <c r="D60" s="12" t="s">
        <v>96</v>
      </c>
    </row>
    <row r="61" spans="1:5" x14ac:dyDescent="0.3">
      <c r="A61" s="11" t="s">
        <v>98</v>
      </c>
      <c r="B61" s="12" t="s">
        <v>99</v>
      </c>
      <c r="C61" s="11" t="s">
        <v>99</v>
      </c>
      <c r="D61" s="12" t="s">
        <v>100</v>
      </c>
    </row>
    <row r="62" spans="1:5" x14ac:dyDescent="0.3">
      <c r="A62" s="11" t="s">
        <v>115</v>
      </c>
      <c r="B62" s="12" t="s">
        <v>102</v>
      </c>
      <c r="C62" s="11" t="s">
        <v>103</v>
      </c>
      <c r="D62" s="12" t="s">
        <v>72</v>
      </c>
      <c r="E62" s="11" t="s">
        <v>104</v>
      </c>
    </row>
    <row r="63" spans="1:5" x14ac:dyDescent="0.3">
      <c r="A63" s="11" t="s">
        <v>116</v>
      </c>
      <c r="B63" s="12" t="s">
        <v>102</v>
      </c>
      <c r="C63" s="11" t="s">
        <v>103</v>
      </c>
      <c r="D63" s="12" t="s">
        <v>72</v>
      </c>
      <c r="E63" s="11" t="s">
        <v>104</v>
      </c>
    </row>
    <row r="64" spans="1:5" x14ac:dyDescent="0.3">
      <c r="A64" s="11" t="s">
        <v>117</v>
      </c>
      <c r="B64" s="12" t="s">
        <v>99</v>
      </c>
      <c r="C64" s="11" t="s">
        <v>99</v>
      </c>
      <c r="D64" s="12" t="s">
        <v>100</v>
      </c>
    </row>
    <row r="65" spans="1:5" x14ac:dyDescent="0.3">
      <c r="A65" s="11" t="s">
        <v>118</v>
      </c>
      <c r="B65" s="12" t="s">
        <v>99</v>
      </c>
      <c r="C65" s="11" t="s">
        <v>99</v>
      </c>
      <c r="D65" s="12" t="s">
        <v>100</v>
      </c>
    </row>
    <row r="66" spans="1:5" x14ac:dyDescent="0.3">
      <c r="A66" s="11" t="s">
        <v>119</v>
      </c>
      <c r="B66" s="12" t="s">
        <v>99</v>
      </c>
      <c r="C66" s="11" t="s">
        <v>99</v>
      </c>
      <c r="D66" s="12" t="s">
        <v>100</v>
      </c>
    </row>
    <row r="67" spans="1:5" x14ac:dyDescent="0.3">
      <c r="A67" s="11" t="s">
        <v>120</v>
      </c>
      <c r="B67" s="12" t="s">
        <v>99</v>
      </c>
      <c r="C67" s="11" t="s">
        <v>99</v>
      </c>
      <c r="D67" s="12" t="s">
        <v>100</v>
      </c>
    </row>
    <row r="68" spans="1:5" x14ac:dyDescent="0.3">
      <c r="A68" s="11" t="s">
        <v>101</v>
      </c>
      <c r="B68" s="12" t="s">
        <v>102</v>
      </c>
      <c r="C68" s="11" t="s">
        <v>103</v>
      </c>
      <c r="D68" s="12" t="s">
        <v>72</v>
      </c>
      <c r="E68" s="11" t="s">
        <v>104</v>
      </c>
    </row>
    <row r="69" spans="1:5" x14ac:dyDescent="0.3">
      <c r="A69" s="11" t="s">
        <v>105</v>
      </c>
      <c r="B69" s="12" t="s">
        <v>102</v>
      </c>
      <c r="C69" s="11" t="s">
        <v>103</v>
      </c>
      <c r="D69" s="12" t="s">
        <v>72</v>
      </c>
      <c r="E69" s="11" t="s">
        <v>104</v>
      </c>
    </row>
    <row r="70" spans="1:5" x14ac:dyDescent="0.3">
      <c r="A70" s="11" t="s">
        <v>106</v>
      </c>
      <c r="B70" s="12" t="s">
        <v>102</v>
      </c>
      <c r="C70" s="11" t="s">
        <v>103</v>
      </c>
      <c r="D70" s="12" t="s">
        <v>72</v>
      </c>
      <c r="E70" s="11" t="s">
        <v>104</v>
      </c>
    </row>
    <row r="71" spans="1:5" x14ac:dyDescent="0.3">
      <c r="A71" s="11" t="s">
        <v>107</v>
      </c>
      <c r="B71" s="12" t="s">
        <v>102</v>
      </c>
      <c r="C71" s="11" t="s">
        <v>103</v>
      </c>
      <c r="D71" s="12" t="s">
        <v>72</v>
      </c>
      <c r="E71" s="11" t="s">
        <v>104</v>
      </c>
    </row>
    <row r="72" spans="1:5" x14ac:dyDescent="0.3">
      <c r="A72" s="11" t="s">
        <v>108</v>
      </c>
      <c r="B72" s="12" t="s">
        <v>109</v>
      </c>
      <c r="C72" s="11" t="s">
        <v>110</v>
      </c>
      <c r="D72" s="12" t="s">
        <v>111</v>
      </c>
      <c r="E72" s="11" t="s">
        <v>104</v>
      </c>
    </row>
    <row r="73" spans="1:5" x14ac:dyDescent="0.3">
      <c r="A73" s="11" t="s">
        <v>112</v>
      </c>
      <c r="B73" s="12" t="s">
        <v>99</v>
      </c>
      <c r="C73" s="11" t="s">
        <v>99</v>
      </c>
      <c r="D73" s="12" t="s">
        <v>100</v>
      </c>
    </row>
    <row r="74" spans="1:5" x14ac:dyDescent="0.3">
      <c r="A74" s="11" t="s">
        <v>113</v>
      </c>
      <c r="B74" s="12" t="s">
        <v>99</v>
      </c>
      <c r="C74" s="11" t="s">
        <v>99</v>
      </c>
      <c r="D74" s="12" t="s">
        <v>100</v>
      </c>
    </row>
    <row r="75" spans="1:5" x14ac:dyDescent="0.3">
      <c r="A75" s="11" t="s">
        <v>114</v>
      </c>
      <c r="B75" s="12" t="s">
        <v>99</v>
      </c>
      <c r="C75" s="11" t="s">
        <v>99</v>
      </c>
      <c r="D75" s="12" t="s">
        <v>100</v>
      </c>
    </row>
    <row r="76" spans="1:5" x14ac:dyDescent="0.3">
      <c r="A76" s="11" t="s">
        <v>182</v>
      </c>
      <c r="B76" s="12">
        <v>1</v>
      </c>
      <c r="C76" s="11" t="s">
        <v>122</v>
      </c>
      <c r="D76" s="12">
        <v>805</v>
      </c>
      <c r="E76" s="11" t="s">
        <v>123</v>
      </c>
    </row>
    <row r="77" spans="1:5" x14ac:dyDescent="0.3">
      <c r="A77" s="11" t="s">
        <v>145</v>
      </c>
      <c r="B77" s="12">
        <v>2</v>
      </c>
      <c r="C77" s="11" t="s">
        <v>122</v>
      </c>
      <c r="D77" s="12">
        <v>805</v>
      </c>
      <c r="E77" s="11" t="s">
        <v>123</v>
      </c>
    </row>
    <row r="78" spans="1:5" x14ac:dyDescent="0.3">
      <c r="A78" s="11" t="s">
        <v>153</v>
      </c>
      <c r="B78" s="12">
        <v>10</v>
      </c>
      <c r="C78" s="11" t="s">
        <v>122</v>
      </c>
      <c r="D78" s="12">
        <v>805</v>
      </c>
      <c r="E78" s="11" t="s">
        <v>123</v>
      </c>
    </row>
    <row r="79" spans="1:5" x14ac:dyDescent="0.3">
      <c r="A79" s="11" t="s">
        <v>121</v>
      </c>
      <c r="B79" s="12">
        <v>100</v>
      </c>
      <c r="C79" s="11" t="s">
        <v>122</v>
      </c>
      <c r="D79" s="12">
        <v>805</v>
      </c>
      <c r="E79" s="11" t="s">
        <v>123</v>
      </c>
    </row>
    <row r="80" spans="1:5" x14ac:dyDescent="0.3">
      <c r="A80" s="11" t="s">
        <v>124</v>
      </c>
      <c r="B80" s="12">
        <v>100</v>
      </c>
      <c r="C80" s="11" t="s">
        <v>122</v>
      </c>
      <c r="D80" s="12">
        <v>805</v>
      </c>
      <c r="E80" s="11" t="s">
        <v>123</v>
      </c>
    </row>
    <row r="81" spans="1:5" x14ac:dyDescent="0.3">
      <c r="A81" s="11" t="s">
        <v>125</v>
      </c>
      <c r="B81" s="12">
        <v>100</v>
      </c>
      <c r="C81" s="11" t="s">
        <v>122</v>
      </c>
      <c r="D81" s="12">
        <v>805</v>
      </c>
      <c r="E81" s="11" t="s">
        <v>123</v>
      </c>
    </row>
    <row r="82" spans="1:5" x14ac:dyDescent="0.3">
      <c r="A82" s="11" t="s">
        <v>171</v>
      </c>
      <c r="B82" s="12">
        <v>100</v>
      </c>
      <c r="C82" s="11" t="s">
        <v>122</v>
      </c>
      <c r="D82" s="12">
        <v>805</v>
      </c>
      <c r="E82" s="11" t="s">
        <v>123</v>
      </c>
    </row>
    <row r="83" spans="1:5" x14ac:dyDescent="0.3">
      <c r="A83" s="11" t="s">
        <v>172</v>
      </c>
      <c r="B83" s="12">
        <v>100</v>
      </c>
      <c r="C83" s="11" t="s">
        <v>122</v>
      </c>
      <c r="D83" s="12">
        <v>805</v>
      </c>
      <c r="E83" s="11" t="s">
        <v>123</v>
      </c>
    </row>
    <row r="84" spans="1:5" x14ac:dyDescent="0.3">
      <c r="A84" s="11" t="s">
        <v>173</v>
      </c>
      <c r="B84" s="12">
        <v>100</v>
      </c>
      <c r="C84" s="11" t="s">
        <v>122</v>
      </c>
      <c r="D84" s="12">
        <v>805</v>
      </c>
      <c r="E84" s="11" t="s">
        <v>123</v>
      </c>
    </row>
    <row r="85" spans="1:5" x14ac:dyDescent="0.3">
      <c r="A85" s="11" t="s">
        <v>174</v>
      </c>
      <c r="B85" s="12">
        <v>100</v>
      </c>
      <c r="C85" s="11" t="s">
        <v>122</v>
      </c>
      <c r="D85" s="12">
        <v>805</v>
      </c>
      <c r="E85" s="11" t="s">
        <v>123</v>
      </c>
    </row>
    <row r="86" spans="1:5" x14ac:dyDescent="0.3">
      <c r="A86" s="11" t="s">
        <v>175</v>
      </c>
      <c r="B86" s="12">
        <v>100</v>
      </c>
      <c r="C86" s="11" t="s">
        <v>122</v>
      </c>
      <c r="D86" s="12">
        <v>805</v>
      </c>
      <c r="E86" s="11" t="s">
        <v>123</v>
      </c>
    </row>
    <row r="87" spans="1:5" x14ac:dyDescent="0.3">
      <c r="A87" s="11" t="s">
        <v>126</v>
      </c>
      <c r="B87" s="12">
        <v>100</v>
      </c>
      <c r="C87" s="11" t="s">
        <v>122</v>
      </c>
      <c r="D87" s="12">
        <v>805</v>
      </c>
      <c r="E87" s="11" t="s">
        <v>123</v>
      </c>
    </row>
    <row r="88" spans="1:5" x14ac:dyDescent="0.3">
      <c r="A88" s="11" t="s">
        <v>135</v>
      </c>
      <c r="B88" s="12">
        <v>330</v>
      </c>
      <c r="C88" s="11" t="s">
        <v>122</v>
      </c>
      <c r="D88" s="12">
        <v>805</v>
      </c>
      <c r="E88" s="11" t="s">
        <v>123</v>
      </c>
    </row>
    <row r="89" spans="1:5" x14ac:dyDescent="0.3">
      <c r="A89" s="11" t="s">
        <v>136</v>
      </c>
      <c r="B89" s="12">
        <v>330</v>
      </c>
      <c r="C89" s="11" t="s">
        <v>122</v>
      </c>
      <c r="D89" s="12">
        <v>805</v>
      </c>
      <c r="E89" s="11" t="s">
        <v>123</v>
      </c>
    </row>
    <row r="90" spans="1:5" x14ac:dyDescent="0.3">
      <c r="A90" s="11" t="s">
        <v>133</v>
      </c>
      <c r="B90" s="12">
        <v>330</v>
      </c>
      <c r="C90" s="11" t="s">
        <v>122</v>
      </c>
      <c r="D90" s="12">
        <v>805</v>
      </c>
      <c r="E90" s="11" t="s">
        <v>123</v>
      </c>
    </row>
    <row r="91" spans="1:5" x14ac:dyDescent="0.3">
      <c r="A91" s="11" t="s">
        <v>134</v>
      </c>
      <c r="B91" s="12">
        <v>330</v>
      </c>
      <c r="C91" s="11" t="s">
        <v>122</v>
      </c>
      <c r="D91" s="12">
        <v>805</v>
      </c>
      <c r="E91" s="11" t="s">
        <v>123</v>
      </c>
    </row>
    <row r="92" spans="1:5" x14ac:dyDescent="0.3">
      <c r="A92" s="11" t="s">
        <v>141</v>
      </c>
      <c r="B92" s="12">
        <v>402</v>
      </c>
      <c r="C92" s="11" t="s">
        <v>122</v>
      </c>
      <c r="D92" s="12">
        <v>805</v>
      </c>
      <c r="E92" s="11" t="s">
        <v>123</v>
      </c>
    </row>
    <row r="93" spans="1:5" x14ac:dyDescent="0.3">
      <c r="A93" s="11" t="s">
        <v>178</v>
      </c>
      <c r="B93" s="12" t="s">
        <v>179</v>
      </c>
      <c r="C93" s="11" t="s">
        <v>122</v>
      </c>
      <c r="D93" s="12">
        <v>805</v>
      </c>
      <c r="E93" s="11" t="s">
        <v>123</v>
      </c>
    </row>
    <row r="94" spans="1:5" x14ac:dyDescent="0.3">
      <c r="A94" s="11" t="s">
        <v>137</v>
      </c>
      <c r="B94" s="12" t="s">
        <v>138</v>
      </c>
      <c r="C94" s="11" t="s">
        <v>122</v>
      </c>
      <c r="D94" s="12">
        <v>805</v>
      </c>
      <c r="E94" s="11" t="s">
        <v>123</v>
      </c>
    </row>
    <row r="95" spans="1:5" x14ac:dyDescent="0.3">
      <c r="A95" s="11" t="s">
        <v>139</v>
      </c>
      <c r="B95" s="12" t="s">
        <v>140</v>
      </c>
      <c r="C95" s="11" t="s">
        <v>122</v>
      </c>
      <c r="D95" s="12">
        <v>805</v>
      </c>
      <c r="E95" s="11" t="s">
        <v>123</v>
      </c>
    </row>
    <row r="96" spans="1:5" x14ac:dyDescent="0.3">
      <c r="A96" s="11" t="s">
        <v>146</v>
      </c>
      <c r="B96" s="12" t="s">
        <v>140</v>
      </c>
      <c r="C96" s="11" t="s">
        <v>122</v>
      </c>
      <c r="D96" s="12">
        <v>805</v>
      </c>
      <c r="E96" s="11" t="s">
        <v>123</v>
      </c>
    </row>
    <row r="97" spans="1:5" x14ac:dyDescent="0.3">
      <c r="A97" s="11" t="s">
        <v>142</v>
      </c>
      <c r="B97" s="12" t="s">
        <v>143</v>
      </c>
      <c r="C97" s="11" t="s">
        <v>122</v>
      </c>
      <c r="D97" s="12">
        <v>805</v>
      </c>
      <c r="E97" s="11" t="s">
        <v>123</v>
      </c>
    </row>
    <row r="98" spans="1:5" x14ac:dyDescent="0.3">
      <c r="A98" s="11" t="s">
        <v>144</v>
      </c>
      <c r="B98" s="12" t="s">
        <v>143</v>
      </c>
      <c r="C98" s="11" t="s">
        <v>122</v>
      </c>
      <c r="D98" s="12">
        <v>805</v>
      </c>
      <c r="E98" s="11" t="s">
        <v>123</v>
      </c>
    </row>
    <row r="99" spans="1:5" x14ac:dyDescent="0.3">
      <c r="A99" s="11" t="s">
        <v>154</v>
      </c>
      <c r="B99" s="12" t="s">
        <v>143</v>
      </c>
      <c r="C99" s="11" t="s">
        <v>122</v>
      </c>
      <c r="D99" s="12">
        <v>805</v>
      </c>
      <c r="E99" s="11" t="s">
        <v>123</v>
      </c>
    </row>
    <row r="100" spans="1:5" x14ac:dyDescent="0.3">
      <c r="A100" s="11" t="s">
        <v>161</v>
      </c>
      <c r="B100" s="12">
        <v>0.01</v>
      </c>
      <c r="C100" s="11" t="s">
        <v>162</v>
      </c>
      <c r="D100" s="12" t="s">
        <v>163</v>
      </c>
    </row>
    <row r="101" spans="1:5" x14ac:dyDescent="0.3">
      <c r="A101" s="11" t="s">
        <v>164</v>
      </c>
      <c r="B101" s="12">
        <v>5.0000000000000001E-3</v>
      </c>
      <c r="C101" s="11" t="s">
        <v>165</v>
      </c>
      <c r="D101" s="12" t="s">
        <v>166</v>
      </c>
    </row>
    <row r="102" spans="1:5" x14ac:dyDescent="0.3">
      <c r="A102" s="11" t="s">
        <v>155</v>
      </c>
      <c r="B102" s="12" t="s">
        <v>143</v>
      </c>
      <c r="C102" s="11" t="s">
        <v>122</v>
      </c>
      <c r="D102" s="12">
        <v>805</v>
      </c>
      <c r="E102" s="11" t="s">
        <v>123</v>
      </c>
    </row>
    <row r="103" spans="1:5" x14ac:dyDescent="0.3">
      <c r="A103" s="11" t="s">
        <v>156</v>
      </c>
      <c r="B103" s="12" t="s">
        <v>143</v>
      </c>
      <c r="C103" s="11" t="s">
        <v>122</v>
      </c>
      <c r="D103" s="12">
        <v>805</v>
      </c>
      <c r="E103" s="11" t="s">
        <v>123</v>
      </c>
    </row>
    <row r="104" spans="1:5" x14ac:dyDescent="0.3">
      <c r="A104" s="11" t="s">
        <v>148</v>
      </c>
      <c r="B104" s="12" t="s">
        <v>149</v>
      </c>
      <c r="C104" s="11" t="s">
        <v>122</v>
      </c>
      <c r="D104" s="12">
        <v>805</v>
      </c>
      <c r="E104" s="11" t="s">
        <v>123</v>
      </c>
    </row>
    <row r="105" spans="1:5" x14ac:dyDescent="0.3">
      <c r="A105" s="11" t="s">
        <v>159</v>
      </c>
      <c r="B105" s="12" t="s">
        <v>149</v>
      </c>
      <c r="C105" s="11" t="s">
        <v>122</v>
      </c>
      <c r="D105" s="12">
        <v>805</v>
      </c>
      <c r="E105" s="11" t="s">
        <v>123</v>
      </c>
    </row>
    <row r="106" spans="1:5" x14ac:dyDescent="0.3">
      <c r="A106" s="11" t="s">
        <v>160</v>
      </c>
      <c r="B106" s="12" t="s">
        <v>149</v>
      </c>
      <c r="C106" s="11" t="s">
        <v>122</v>
      </c>
      <c r="D106" s="12">
        <v>805</v>
      </c>
      <c r="E106" s="11" t="s">
        <v>123</v>
      </c>
    </row>
    <row r="107" spans="1:5" x14ac:dyDescent="0.3">
      <c r="A107" s="11" t="s">
        <v>176</v>
      </c>
      <c r="B107" s="12" t="s">
        <v>177</v>
      </c>
      <c r="C107" s="11" t="s">
        <v>122</v>
      </c>
      <c r="D107" s="12">
        <v>805</v>
      </c>
      <c r="E107" s="11" t="s">
        <v>123</v>
      </c>
    </row>
    <row r="108" spans="1:5" x14ac:dyDescent="0.3">
      <c r="A108" s="11" t="s">
        <v>131</v>
      </c>
      <c r="B108" s="12" t="s">
        <v>132</v>
      </c>
      <c r="C108" s="11" t="s">
        <v>122</v>
      </c>
      <c r="D108" s="12">
        <v>805</v>
      </c>
      <c r="E108" s="11" t="s">
        <v>123</v>
      </c>
    </row>
    <row r="109" spans="1:5" x14ac:dyDescent="0.3">
      <c r="A109" s="11" t="s">
        <v>169</v>
      </c>
      <c r="B109" s="12" t="s">
        <v>170</v>
      </c>
      <c r="C109" s="11" t="s">
        <v>122</v>
      </c>
      <c r="D109" s="12">
        <v>805</v>
      </c>
      <c r="E109" s="11" t="s">
        <v>123</v>
      </c>
    </row>
    <row r="110" spans="1:5" x14ac:dyDescent="0.3">
      <c r="A110" s="11" t="s">
        <v>167</v>
      </c>
      <c r="B110" s="12" t="s">
        <v>168</v>
      </c>
      <c r="C110" s="11" t="s">
        <v>122</v>
      </c>
      <c r="D110" s="12">
        <v>805</v>
      </c>
      <c r="E110" s="11" t="s">
        <v>123</v>
      </c>
    </row>
    <row r="111" spans="1:5" x14ac:dyDescent="0.3">
      <c r="A111" s="11" t="s">
        <v>147</v>
      </c>
      <c r="B111" s="12" t="s">
        <v>128</v>
      </c>
      <c r="C111" s="11" t="s">
        <v>122</v>
      </c>
      <c r="D111" s="12">
        <v>805</v>
      </c>
      <c r="E111" s="11" t="s">
        <v>123</v>
      </c>
    </row>
    <row r="112" spans="1:5" x14ac:dyDescent="0.3">
      <c r="A112" s="11" t="s">
        <v>157</v>
      </c>
      <c r="B112" s="12" t="s">
        <v>128</v>
      </c>
      <c r="C112" s="11" t="s">
        <v>122</v>
      </c>
      <c r="D112" s="12">
        <v>805</v>
      </c>
      <c r="E112" s="11" t="s">
        <v>123</v>
      </c>
    </row>
    <row r="113" spans="1:5" x14ac:dyDescent="0.3">
      <c r="A113" s="11" t="s">
        <v>158</v>
      </c>
      <c r="B113" s="12" t="s">
        <v>128</v>
      </c>
      <c r="C113" s="11" t="s">
        <v>122</v>
      </c>
      <c r="D113" s="12">
        <v>805</v>
      </c>
      <c r="E113" s="11" t="s">
        <v>123</v>
      </c>
    </row>
    <row r="114" spans="1:5" x14ac:dyDescent="0.3">
      <c r="A114" s="11" t="s">
        <v>127</v>
      </c>
      <c r="B114" s="12" t="s">
        <v>128</v>
      </c>
      <c r="C114" s="11" t="s">
        <v>122</v>
      </c>
      <c r="D114" s="12">
        <v>805</v>
      </c>
      <c r="E114" s="11" t="s">
        <v>123</v>
      </c>
    </row>
    <row r="115" spans="1:5" x14ac:dyDescent="0.3">
      <c r="A115" s="11" t="s">
        <v>129</v>
      </c>
      <c r="B115" s="12">
        <v>10</v>
      </c>
      <c r="C115" s="11" t="s">
        <v>130</v>
      </c>
      <c r="D115" s="12">
        <v>1206</v>
      </c>
      <c r="E115" s="11" t="s">
        <v>123</v>
      </c>
    </row>
    <row r="116" spans="1:5" x14ac:dyDescent="0.3">
      <c r="A116" s="11" t="s">
        <v>180</v>
      </c>
      <c r="B116" s="12" t="s">
        <v>181</v>
      </c>
      <c r="C116" s="11" t="s">
        <v>122</v>
      </c>
      <c r="D116" s="12">
        <v>805</v>
      </c>
      <c r="E116" s="11" t="s">
        <v>123</v>
      </c>
    </row>
    <row r="117" spans="1:5" x14ac:dyDescent="0.3">
      <c r="A117" s="11" t="s">
        <v>150</v>
      </c>
      <c r="B117" s="12" t="s">
        <v>151</v>
      </c>
      <c r="C117" s="11" t="s">
        <v>122</v>
      </c>
      <c r="D117" s="12">
        <v>805</v>
      </c>
      <c r="E117" s="11" t="s">
        <v>123</v>
      </c>
    </row>
    <row r="118" spans="1:5" x14ac:dyDescent="0.3">
      <c r="A118" s="11" t="s">
        <v>152</v>
      </c>
      <c r="B118" s="12" t="s">
        <v>151</v>
      </c>
      <c r="C118" s="11" t="s">
        <v>122</v>
      </c>
      <c r="D118" s="12">
        <v>805</v>
      </c>
      <c r="E118" s="11" t="s">
        <v>123</v>
      </c>
    </row>
    <row r="119" spans="1:5" x14ac:dyDescent="0.3">
      <c r="A119" s="11" t="s">
        <v>183</v>
      </c>
      <c r="B119" s="12" t="s">
        <v>184</v>
      </c>
      <c r="C119" s="11" t="s">
        <v>184</v>
      </c>
      <c r="D119" s="12" t="s">
        <v>72</v>
      </c>
    </row>
    <row r="120" spans="1:5" x14ac:dyDescent="0.3">
      <c r="A120" s="11" t="s">
        <v>185</v>
      </c>
      <c r="B120" s="12" t="s">
        <v>186</v>
      </c>
      <c r="C120" s="11" t="s">
        <v>186</v>
      </c>
      <c r="D120" s="12" t="s">
        <v>187</v>
      </c>
    </row>
    <row r="121" spans="1:5" x14ac:dyDescent="0.3">
      <c r="A121" s="11" t="s">
        <v>188</v>
      </c>
      <c r="B121" s="12" t="s">
        <v>189</v>
      </c>
      <c r="C121" s="11" t="s">
        <v>189</v>
      </c>
      <c r="D121" s="12" t="s">
        <v>190</v>
      </c>
    </row>
    <row r="122" spans="1:5" x14ac:dyDescent="0.3">
      <c r="B122" s="11"/>
      <c r="D122" s="11"/>
    </row>
  </sheetData>
  <sortState ref="A2:E123">
    <sortCondition ref="A2:A123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B24" sqref="B24"/>
    </sheetView>
  </sheetViews>
  <sheetFormatPr defaultColWidth="9" defaultRowHeight="15.6" x14ac:dyDescent="0.3"/>
  <cols>
    <col min="1" max="1" width="7.88671875" style="11" customWidth="1"/>
    <col min="2" max="2" width="20.88671875" style="16" customWidth="1"/>
    <col min="3" max="3" width="26.6640625" style="11" customWidth="1"/>
    <col min="4" max="4" width="23.44140625" style="11" bestFit="1" customWidth="1"/>
    <col min="5" max="5" width="25.109375" style="11" customWidth="1"/>
    <col min="6" max="115" width="8" style="11" customWidth="1"/>
    <col min="116" max="16384" width="9" style="11"/>
  </cols>
  <sheetData>
    <row r="1" spans="1:5" s="13" customFormat="1" ht="21.6" x14ac:dyDescent="0.45">
      <c r="A1" s="13" t="s">
        <v>0</v>
      </c>
      <c r="B1" s="15" t="s">
        <v>1</v>
      </c>
      <c r="C1" s="13" t="s">
        <v>2</v>
      </c>
      <c r="D1" s="13" t="s">
        <v>3</v>
      </c>
      <c r="E1" s="13" t="s">
        <v>4</v>
      </c>
    </row>
    <row r="2" spans="1:5" x14ac:dyDescent="0.3">
      <c r="A2" s="11" t="s">
        <v>5</v>
      </c>
      <c r="B2" s="16" t="s">
        <v>299</v>
      </c>
      <c r="C2" s="11" t="s">
        <v>300</v>
      </c>
      <c r="D2" s="11" t="s">
        <v>301</v>
      </c>
      <c r="E2" s="11" t="s">
        <v>302</v>
      </c>
    </row>
    <row r="3" spans="1:5" x14ac:dyDescent="0.3">
      <c r="A3" s="11" t="s">
        <v>9</v>
      </c>
      <c r="B3" s="16" t="s">
        <v>299</v>
      </c>
      <c r="C3" s="11" t="s">
        <v>300</v>
      </c>
      <c r="D3" s="11" t="s">
        <v>301</v>
      </c>
      <c r="E3" s="11" t="s">
        <v>302</v>
      </c>
    </row>
    <row r="4" spans="1:5" x14ac:dyDescent="0.3">
      <c r="A4" s="11" t="s">
        <v>10</v>
      </c>
      <c r="B4" s="16" t="s">
        <v>299</v>
      </c>
      <c r="C4" s="11" t="s">
        <v>300</v>
      </c>
      <c r="D4" s="11" t="s">
        <v>301</v>
      </c>
      <c r="E4" s="11" t="s">
        <v>302</v>
      </c>
    </row>
    <row r="5" spans="1:5" x14ac:dyDescent="0.3">
      <c r="A5" s="11" t="s">
        <v>11</v>
      </c>
      <c r="B5" s="16" t="s">
        <v>303</v>
      </c>
      <c r="C5" s="11" t="s">
        <v>300</v>
      </c>
      <c r="D5" s="11" t="s">
        <v>301</v>
      </c>
      <c r="E5" s="11" t="s">
        <v>302</v>
      </c>
    </row>
    <row r="6" spans="1:5" x14ac:dyDescent="0.3">
      <c r="A6" s="11" t="s">
        <v>12</v>
      </c>
      <c r="B6" s="16" t="s">
        <v>303</v>
      </c>
      <c r="C6" s="11" t="s">
        <v>300</v>
      </c>
      <c r="D6" s="11" t="s">
        <v>301</v>
      </c>
      <c r="E6" s="11" t="s">
        <v>302</v>
      </c>
    </row>
    <row r="7" spans="1:5" x14ac:dyDescent="0.3">
      <c r="A7" s="11" t="s">
        <v>304</v>
      </c>
      <c r="B7" s="16" t="s">
        <v>305</v>
      </c>
      <c r="C7" s="11" t="s">
        <v>305</v>
      </c>
      <c r="D7" s="11" t="s">
        <v>306</v>
      </c>
      <c r="E7" s="11" t="s">
        <v>307</v>
      </c>
    </row>
    <row r="8" spans="1:5" x14ac:dyDescent="0.3">
      <c r="A8" s="11" t="s">
        <v>94</v>
      </c>
      <c r="B8" s="16" t="s">
        <v>308</v>
      </c>
      <c r="C8" s="11" t="s">
        <v>309</v>
      </c>
      <c r="D8" s="11" t="s">
        <v>310</v>
      </c>
      <c r="E8" s="11" t="s">
        <v>311</v>
      </c>
    </row>
    <row r="9" spans="1:5" x14ac:dyDescent="0.3">
      <c r="A9" s="11" t="s">
        <v>312</v>
      </c>
      <c r="B9" s="16" t="s">
        <v>313</v>
      </c>
      <c r="C9" s="11" t="s">
        <v>313</v>
      </c>
      <c r="D9" s="11" t="s">
        <v>314</v>
      </c>
    </row>
    <row r="10" spans="1:5" x14ac:dyDescent="0.3">
      <c r="A10" s="11" t="s">
        <v>315</v>
      </c>
      <c r="B10" s="16" t="s">
        <v>316</v>
      </c>
      <c r="C10" s="11" t="s">
        <v>316</v>
      </c>
      <c r="D10" s="11" t="s">
        <v>317</v>
      </c>
      <c r="E10" s="11" t="s">
        <v>318</v>
      </c>
    </row>
    <row r="11" spans="1:5" x14ac:dyDescent="0.3">
      <c r="A11" s="11" t="s">
        <v>319</v>
      </c>
      <c r="B11" s="16" t="s">
        <v>316</v>
      </c>
      <c r="C11" s="11" t="s">
        <v>316</v>
      </c>
      <c r="D11" s="11" t="s">
        <v>317</v>
      </c>
      <c r="E11" s="11" t="s">
        <v>318</v>
      </c>
    </row>
    <row r="12" spans="1:5" x14ac:dyDescent="0.3">
      <c r="A12" s="11" t="s">
        <v>121</v>
      </c>
      <c r="B12" s="16">
        <v>400</v>
      </c>
      <c r="C12" s="11" t="s">
        <v>320</v>
      </c>
      <c r="D12" s="11" t="s">
        <v>321</v>
      </c>
      <c r="E12" s="11" t="s">
        <v>322</v>
      </c>
    </row>
    <row r="13" spans="1:5" x14ac:dyDescent="0.3">
      <c r="A13" s="11" t="s">
        <v>124</v>
      </c>
      <c r="B13" s="16" t="s">
        <v>143</v>
      </c>
      <c r="C13" s="11" t="s">
        <v>320</v>
      </c>
      <c r="D13" s="11" t="s">
        <v>321</v>
      </c>
      <c r="E13" s="11" t="s">
        <v>322</v>
      </c>
    </row>
    <row r="14" spans="1:5" x14ac:dyDescent="0.3">
      <c r="A14" s="11" t="s">
        <v>125</v>
      </c>
      <c r="B14" s="16" t="s">
        <v>323</v>
      </c>
      <c r="C14" s="11" t="s">
        <v>320</v>
      </c>
      <c r="D14" s="11" t="s">
        <v>321</v>
      </c>
      <c r="E14" s="11" t="s">
        <v>322</v>
      </c>
    </row>
    <row r="15" spans="1:5" x14ac:dyDescent="0.3">
      <c r="A15" s="11" t="s">
        <v>324</v>
      </c>
      <c r="B15" s="16" t="s">
        <v>325</v>
      </c>
      <c r="C15" s="11" t="s">
        <v>326</v>
      </c>
      <c r="D15" s="11" t="s">
        <v>327</v>
      </c>
      <c r="E15" s="11" t="s">
        <v>328</v>
      </c>
    </row>
    <row r="16" spans="1:5" x14ac:dyDescent="0.3">
      <c r="A16" s="11" t="s">
        <v>185</v>
      </c>
      <c r="B16" s="16" t="s">
        <v>329</v>
      </c>
      <c r="C16" s="11" t="s">
        <v>329</v>
      </c>
      <c r="D16" s="11" t="s">
        <v>329</v>
      </c>
      <c r="E16" s="11" t="s">
        <v>330</v>
      </c>
    </row>
    <row r="17" spans="1:5" x14ac:dyDescent="0.3">
      <c r="A17" s="11" t="s">
        <v>188</v>
      </c>
      <c r="B17" s="16" t="s">
        <v>331</v>
      </c>
      <c r="C17" s="11" t="s">
        <v>331</v>
      </c>
      <c r="D17" s="11" t="s">
        <v>332</v>
      </c>
      <c r="E17" s="11" t="s">
        <v>333</v>
      </c>
    </row>
    <row r="18" spans="1:5" x14ac:dyDescent="0.3">
      <c r="A18" s="11" t="s">
        <v>334</v>
      </c>
      <c r="B18" s="16" t="s">
        <v>335</v>
      </c>
      <c r="C18" s="11" t="s">
        <v>335</v>
      </c>
      <c r="D18" s="11" t="s">
        <v>336</v>
      </c>
      <c r="E18" s="11" t="s">
        <v>337</v>
      </c>
    </row>
    <row r="19" spans="1:5" x14ac:dyDescent="0.3">
      <c r="A19" s="11" t="s">
        <v>338</v>
      </c>
      <c r="B19" s="16" t="s">
        <v>339</v>
      </c>
      <c r="C19" s="11" t="s">
        <v>339</v>
      </c>
      <c r="D19" s="11" t="s">
        <v>340</v>
      </c>
      <c r="E19" s="11" t="s">
        <v>341</v>
      </c>
    </row>
    <row r="20" spans="1:5" x14ac:dyDescent="0.3">
      <c r="A20" s="11" t="s">
        <v>342</v>
      </c>
      <c r="B20" s="16" t="s">
        <v>343</v>
      </c>
      <c r="C20" s="11" t="s">
        <v>343</v>
      </c>
      <c r="D20" s="11" t="s">
        <v>343</v>
      </c>
      <c r="E20" s="11" t="s">
        <v>344</v>
      </c>
    </row>
    <row r="21" spans="1:5" x14ac:dyDescent="0.3">
      <c r="A21" s="11" t="s">
        <v>345</v>
      </c>
      <c r="B21" s="16" t="s">
        <v>346</v>
      </c>
      <c r="C21" s="11" t="s">
        <v>346</v>
      </c>
      <c r="D21" s="11" t="s">
        <v>346</v>
      </c>
      <c r="E21" s="11" t="s">
        <v>347</v>
      </c>
    </row>
    <row r="22" spans="1:5" x14ac:dyDescent="0.3">
      <c r="A22" s="11" t="s">
        <v>348</v>
      </c>
      <c r="B22" s="16" t="s">
        <v>349</v>
      </c>
      <c r="C22" s="11" t="s">
        <v>349</v>
      </c>
      <c r="D22" s="11" t="s">
        <v>350</v>
      </c>
      <c r="E22" s="11" t="s">
        <v>351</v>
      </c>
    </row>
    <row r="23" spans="1:5" x14ac:dyDescent="0.3">
      <c r="A23" s="11" t="s">
        <v>352</v>
      </c>
      <c r="B23" s="16" t="s">
        <v>353</v>
      </c>
      <c r="C23" s="11" t="s">
        <v>354</v>
      </c>
      <c r="D23" s="11" t="s">
        <v>355</v>
      </c>
      <c r="E23" s="11" t="s">
        <v>356</v>
      </c>
    </row>
    <row r="24" spans="1:5" x14ac:dyDescent="0.3">
      <c r="A24" s="11" t="s">
        <v>357</v>
      </c>
      <c r="B24" s="16" t="s">
        <v>358</v>
      </c>
      <c r="C24" s="11" t="s">
        <v>358</v>
      </c>
      <c r="D24" s="11" t="s">
        <v>359</v>
      </c>
      <c r="E24" s="11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Mouser</vt:lpstr>
      <vt:lpstr>Order</vt:lpstr>
      <vt:lpstr>GRISSOM rev1</vt:lpstr>
      <vt:lpstr>CONRAD rev2</vt:lpstr>
      <vt:lpstr>'CONRAD rev2'!conrad</vt:lpstr>
      <vt:lpstr>'GRISSOM rev1'!grissom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2016-11-05T20:19:06Z</dcterms:created>
  <dcterms:modified xsi:type="dcterms:W3CDTF">2016-11-14T18:40:41Z</dcterms:modified>
</cp:coreProperties>
</file>