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osop/Documents/ORCaS/Osc6_testproj/Zone1/"/>
    </mc:Choice>
  </mc:AlternateContent>
  <xr:revisionPtr revIDLastSave="0" documentId="13_ncr:1_{BB51FBC8-161E-9749-8608-FE46058B06D2}" xr6:coauthVersionLast="47" xr6:coauthVersionMax="47" xr10:uidLastSave="{00000000-0000-0000-0000-000000000000}"/>
  <bookViews>
    <workbookView xWindow="27940" yWindow="3060" windowWidth="38980" windowHeight="36720" activeTab="1" xr2:uid="{00000000-000D-0000-FFFF-FFFF00000000}"/>
  </bookViews>
  <sheets>
    <sheet name="DEMO" sheetId="10" r:id="rId1"/>
    <sheet name="ProjConst" sheetId="1" r:id="rId2"/>
    <sheet name="ATI" sheetId="23" state="hidden" r:id="rId3"/>
    <sheet name="NXT" sheetId="24" state="hidden" r:id="rId4"/>
    <sheet name="FTC" sheetId="22" state="hidden" r:id="rId5"/>
    <sheet name="NEV" sheetId="8" state="hidden" r:id="rId6"/>
    <sheet name="Ojjo_ATI" sheetId="20" state="hidden" r:id="rId7"/>
    <sheet name="Ojjo_NXT" sheetId="9" state="hidden" r:id="rId8"/>
    <sheet name="XTR" sheetId="19" state="hidden" r:id="rId9"/>
    <sheet name="XTR1p5" sheetId="21" state="hidden" r:id="rId10"/>
    <sheet name="ati_bins" sheetId="15" r:id="rId11"/>
    <sheet name="nxt_bins" sheetId="16" r:id="rId12"/>
    <sheet name="pile_factory" sheetId="18" r:id="rId13"/>
    <sheet name="pile_binning" sheetId="26" r:id="rId14"/>
    <sheet name="pf_ojjo" sheetId="12" state="hidden" r:id="rId15"/>
    <sheet name="email" sheetId="25" r:id="rId16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8" i="1" l="1"/>
  <c r="B14" i="1" l="1"/>
  <c r="B3" i="24"/>
  <c r="B4" i="23"/>
  <c r="B4" i="22"/>
  <c r="B3" i="21" l="1"/>
  <c r="B43" i="1" l="1"/>
  <c r="B34" i="10"/>
  <c r="B3" i="19" l="1"/>
  <c r="A3" i="16"/>
  <c r="B3" i="16" s="1"/>
  <c r="C2" i="16"/>
  <c r="A4" i="16" l="1"/>
  <c r="C3" i="16"/>
  <c r="B4" i="16" l="1"/>
  <c r="A5" i="16" s="1"/>
  <c r="B5" i="16" l="1"/>
  <c r="A6" i="16" s="1"/>
  <c r="C5" i="16"/>
  <c r="C4" i="16"/>
  <c r="C6" i="16" l="1"/>
  <c r="B6" i="16"/>
</calcChain>
</file>

<file path=xl/sharedStrings.xml><?xml version="1.0" encoding="utf-8"?>
<sst xmlns="http://schemas.openxmlformats.org/spreadsheetml/2006/main" count="492" uniqueCount="226">
  <si>
    <t>topo</t>
  </si>
  <si>
    <t>keypile</t>
  </si>
  <si>
    <t>spans</t>
  </si>
  <si>
    <t>geo_inputs</t>
  </si>
  <si>
    <t>row_delta</t>
  </si>
  <si>
    <t>slope_or_bf</t>
  </si>
  <si>
    <t>reveal_bias</t>
  </si>
  <si>
    <t>cut_fill</t>
  </si>
  <si>
    <t>neighbor_distance</t>
  </si>
  <si>
    <t>sol_type</t>
  </si>
  <si>
    <t>freeboard</t>
  </si>
  <si>
    <t>customer</t>
  </si>
  <si>
    <t>city</t>
  </si>
  <si>
    <t>county</t>
  </si>
  <si>
    <t>project</t>
  </si>
  <si>
    <t>tracker</t>
  </si>
  <si>
    <t>xpdim</t>
  </si>
  <si>
    <t>ATI</t>
  </si>
  <si>
    <t>Constant</t>
  </si>
  <si>
    <t>cValue</t>
  </si>
  <si>
    <t>bin_x</t>
  </si>
  <si>
    <t>bin_y</t>
  </si>
  <si>
    <t>num_neigh</t>
  </si>
  <si>
    <t>leading_edge</t>
  </si>
  <si>
    <t>maxtilt</t>
  </si>
  <si>
    <t>offset</t>
  </si>
  <si>
    <t>mtr_wp2top</t>
  </si>
  <si>
    <t>std_wp2top</t>
  </si>
  <si>
    <t>na</t>
  </si>
  <si>
    <t>proj_folder</t>
  </si>
  <si>
    <t>Project Name</t>
  </si>
  <si>
    <t>Customer</t>
  </si>
  <si>
    <t>Nearest City, Road, some sort of identifying feature</t>
  </si>
  <si>
    <t>State, Zip, whatever, doesn't have to be perfect</t>
  </si>
  <si>
    <t>grading_bins</t>
  </si>
  <si>
    <t xml:space="preserve">interpolation size in x direction (feet) for surface, if fine grading a project choose 2, otherwise small projects choose 5, big projects 10 is fine </t>
  </si>
  <si>
    <t>same as x but in y direction</t>
  </si>
  <si>
    <t>dimension of the panel in mm, typically 2278 unless otherwise dictated</t>
  </si>
  <si>
    <t>height of edge of panel above dry ground</t>
  </si>
  <si>
    <t>if 1 - simple slope solution, if 2, best fit solution</t>
  </si>
  <si>
    <t>within the allowable reveal window (dictated by the number of bins [grading_bins]) where to aim. 0 is bottom, 1 is top, 0.5 is right down the middle</t>
  </si>
  <si>
    <t>this can be changed to balance cut and fill. You have to guess</t>
  </si>
  <si>
    <t>Search radius for nearest rows for site fitting</t>
  </si>
  <si>
    <t>Allowable: proj_folder, last (if same topo as column to left), or direct path</t>
  </si>
  <si>
    <t>needs to be in project folder</t>
  </si>
  <si>
    <t>notes</t>
  </si>
  <si>
    <t>np_trim</t>
  </si>
  <si>
    <t>checks to see if pile are within footprint of topo. CPU intensive, 1 to check, 0 to skip</t>
  </si>
  <si>
    <t>nsfit</t>
  </si>
  <si>
    <t>1 forces rows to align north-south, 0 allows them to be solved for row-only best fit. 0 for all RPCS projects</t>
  </si>
  <si>
    <t>rev_num</t>
  </si>
  <si>
    <t>revision number, for bottom of planar sheeet</t>
  </si>
  <si>
    <t>r</t>
  </si>
  <si>
    <t>o</t>
  </si>
  <si>
    <t>y</t>
  </si>
  <si>
    <t>g</t>
  </si>
  <si>
    <t>b</t>
  </si>
  <si>
    <t>bin_color</t>
  </si>
  <si>
    <t>bin_name</t>
  </si>
  <si>
    <t>bin_finish</t>
  </si>
  <si>
    <t>bin_start</t>
  </si>
  <si>
    <t>W8x21</t>
  </si>
  <si>
    <t>ext</t>
  </si>
  <si>
    <t>int</t>
  </si>
  <si>
    <t>W6x15</t>
  </si>
  <si>
    <t>W6x12</t>
  </si>
  <si>
    <t>W6x10.5</t>
  </si>
  <si>
    <t>W6x9</t>
  </si>
  <si>
    <t>Placeholder</t>
  </si>
  <si>
    <t>NaN</t>
  </si>
  <si>
    <t>description</t>
  </si>
  <si>
    <t>embed</t>
  </si>
  <si>
    <t>type</t>
  </si>
  <si>
    <t>W6x16</t>
  </si>
  <si>
    <t>cott_bins</t>
  </si>
  <si>
    <t>name of sheet within this workbook that has the binning required for the project</t>
  </si>
  <si>
    <t>pile_factory</t>
  </si>
  <si>
    <t>pile_binning</t>
  </si>
  <si>
    <t>name of sheet within this workbook that has the specified pile requirements for the project</t>
  </si>
  <si>
    <t>name of sheet within this workbook that has the pile roll-up binning requested for the project</t>
  </si>
  <si>
    <t>revealtlmh</t>
  </si>
  <si>
    <t>revealtlms</t>
  </si>
  <si>
    <t>revealhm</t>
  </si>
  <si>
    <t>revealht</t>
  </si>
  <si>
    <t>revealet</t>
  </si>
  <si>
    <t>revealsm</t>
  </si>
  <si>
    <t>revealst</t>
  </si>
  <si>
    <t>mwpl</t>
  </si>
  <si>
    <t>twpl</t>
  </si>
  <si>
    <t>ojjo specific geometric inputs for truss system</t>
  </si>
  <si>
    <t>pn</t>
  </si>
  <si>
    <t>LEG, 76mm OD x 2mm WALL X 0.25m LENGTH, GATORSHIELD</t>
  </si>
  <si>
    <t>LEG, 76mm OD x 2mm WALL X 0.35m LENGTH, GATORSHIELD</t>
  </si>
  <si>
    <t>LEG, 76mm OD x 2mm WALL X 0.575m LENGTH, GATORSHIELD</t>
  </si>
  <si>
    <t>LEG, 76mm OD x 2mm WALL X 0.865m LENGTH, GATORSHIELD</t>
  </si>
  <si>
    <t>LEG, 76mm OD x 2mm WALL X 1.100m LENGTH, GATORSHIELD</t>
  </si>
  <si>
    <t>LEG, 76mm OD x 2mm WALL X 1.325m LENGTH, GATORSHIELD</t>
  </si>
  <si>
    <t>LEG, 76mm OD x 2mm WALL X 1.550m LENGTH, GATORSHIELD</t>
  </si>
  <si>
    <t>LEG, 76mm OD x 2mm WALL X 1.7m LENGTH, GATORSHIELD</t>
  </si>
  <si>
    <t>LEG, 76mm OD x 2mm WALL X 2.25m LENGTH, GATORSHIELD</t>
  </si>
  <si>
    <t>LEG, 76mm OD x 2mm WALL X 7.925m LENGTH, GATORSHIELD</t>
  </si>
  <si>
    <t>When slope_or_bf = 2 this is the poly fit value, 3 is recommended</t>
  </si>
  <si>
    <t>Allowable delta in both E/W and N/S directions. 1.25' typically</t>
  </si>
  <si>
    <t>writesurf</t>
  </si>
  <si>
    <t>write all surface data to output - major time impact to code runs</t>
  </si>
  <si>
    <t>na if none or direct path</t>
  </si>
  <si>
    <t>You fucked up</t>
  </si>
  <si>
    <t>Limits north slope rows and south slope rows to values given in tracker tabs</t>
  </si>
  <si>
    <t>nslopelimit</t>
  </si>
  <si>
    <t>sslopelimit</t>
  </si>
  <si>
    <t>slopelimit</t>
  </si>
  <si>
    <t>""</t>
  </si>
  <si>
    <t>project folder, direct path to master folder, blank "" if constants file is in root folder of project, or if same as previous can use 'last'</t>
  </si>
  <si>
    <t>North Slope Limit</t>
  </si>
  <si>
    <t>South Slope Limit</t>
  </si>
  <si>
    <t>edg</t>
  </si>
  <si>
    <t>mtr</t>
  </si>
  <si>
    <t>Allowable: ATI, NXT</t>
  </si>
  <si>
    <t>W8x18</t>
  </si>
  <si>
    <t>flood</t>
  </si>
  <si>
    <t>motorc</t>
  </si>
  <si>
    <t>set to 1 if you want row to be motor centric. Span file must have pile called out with suffix _mtr to work</t>
  </si>
  <si>
    <t>topo_source</t>
  </si>
  <si>
    <t>if not na, text will be copied to planar/grading sheets</t>
  </si>
  <si>
    <t>use freeboardcalculator.xlsx to generate this number</t>
  </si>
  <si>
    <t xml:space="preserve">from cott_bins - number of bins that the grading function will solve for </t>
  </si>
  <si>
    <t>Greenspark</t>
  </si>
  <si>
    <t>Ontario County</t>
  </si>
  <si>
    <t>NY</t>
  </si>
  <si>
    <t>Newark 1</t>
  </si>
  <si>
    <t>GeoInputs</t>
  </si>
  <si>
    <t>NXT_SI</t>
  </si>
  <si>
    <t>Notes (all dims are in meters!)</t>
  </si>
  <si>
    <t>cott_wp_vert_tr</t>
  </si>
  <si>
    <r>
      <rPr>
        <b/>
        <sz val="11"/>
        <color theme="1"/>
        <rFont val="Calibri"/>
        <family val="2"/>
        <scheme val="minor"/>
      </rPr>
      <t>Standard/Edge/Heavy Truss</t>
    </r>
    <r>
      <rPr>
        <sz val="11"/>
        <color theme="1"/>
        <rFont val="Calibri"/>
        <family val="2"/>
        <scheme val="minor"/>
      </rPr>
      <t xml:space="preserve"> distance from center of Torque Tube (BHA Pin for NXT) to Ojjo Workpoint Offset (positive is above, negative is below)</t>
    </r>
  </si>
  <si>
    <t>cott_wp_vert_mo</t>
  </si>
  <si>
    <r>
      <rPr>
        <b/>
        <sz val="11"/>
        <color theme="1"/>
        <rFont val="Calibri"/>
        <family val="2"/>
        <scheme val="minor"/>
      </rPr>
      <t xml:space="preserve">Standard/Heavy Motor </t>
    </r>
    <r>
      <rPr>
        <sz val="11"/>
        <color theme="1"/>
        <rFont val="Calibri"/>
        <family val="2"/>
        <scheme val="minor"/>
      </rPr>
      <t>distance from center of Torque Tube (BHA Pin for NXT) to Ojjo Workpoint Offset (positive is above, negative is below)</t>
    </r>
  </si>
  <si>
    <t>tr_angle</t>
  </si>
  <si>
    <r>
      <rPr>
        <b/>
        <sz val="11"/>
        <color theme="1"/>
        <rFont val="Calibri"/>
        <family val="2"/>
        <scheme val="minor"/>
      </rPr>
      <t>Truss</t>
    </r>
    <r>
      <rPr>
        <sz val="11"/>
        <color theme="1"/>
        <rFont val="Calibri"/>
        <family val="2"/>
        <scheme val="minor"/>
      </rPr>
      <t xml:space="preserve"> angle in degrees from horizontal from Workpoint</t>
    </r>
  </si>
  <si>
    <t>mo_angle</t>
  </si>
  <si>
    <r>
      <rPr>
        <b/>
        <sz val="11"/>
        <color theme="1"/>
        <rFont val="Calibri"/>
        <family val="2"/>
        <scheme val="minor"/>
      </rPr>
      <t>Motor</t>
    </r>
    <r>
      <rPr>
        <sz val="11"/>
        <color theme="1"/>
        <rFont val="Calibri"/>
        <family val="2"/>
        <scheme val="minor"/>
      </rPr>
      <t xml:space="preserve"> angle in degrees from horizontal from Workpoint</t>
    </r>
  </si>
  <si>
    <t>tlsmo_angle</t>
  </si>
  <si>
    <t>-</t>
  </si>
  <si>
    <r>
      <rPr>
        <b/>
        <sz val="11"/>
        <color theme="1"/>
        <rFont val="Calibri"/>
        <family val="2"/>
        <scheme val="minor"/>
      </rPr>
      <t>Third Leg Standard Motor</t>
    </r>
    <r>
      <rPr>
        <sz val="11"/>
        <color theme="1"/>
        <rFont val="Calibri"/>
        <family val="2"/>
        <scheme val="minor"/>
      </rPr>
      <t xml:space="preserve"> angle in degrees from horizontal from Workpoint </t>
    </r>
  </si>
  <si>
    <t>tlhmo_angle</t>
  </si>
  <si>
    <r>
      <rPr>
        <b/>
        <sz val="11"/>
        <color theme="1"/>
        <rFont val="Calibri"/>
        <family val="2"/>
        <scheme val="minor"/>
      </rPr>
      <t>Third Leg Heavy Motor</t>
    </r>
    <r>
      <rPr>
        <sz val="11"/>
        <color theme="1"/>
        <rFont val="Calibri"/>
        <family val="2"/>
        <scheme val="minor"/>
      </rPr>
      <t xml:space="preserve"> angle in degrees from horizontal from Workpoint </t>
    </r>
  </si>
  <si>
    <r>
      <rPr>
        <b/>
        <sz val="11"/>
        <color theme="1"/>
        <rFont val="Calibri"/>
        <family val="2"/>
        <scheme val="minor"/>
      </rPr>
      <t>Truss</t>
    </r>
    <r>
      <rPr>
        <sz val="11"/>
        <color theme="1"/>
        <rFont val="Calibri"/>
        <family val="2"/>
        <scheme val="minor"/>
      </rPr>
      <t xml:space="preserve"> distance from Workpoint to nominal leg position axial to truss leg</t>
    </r>
  </si>
  <si>
    <r>
      <rPr>
        <b/>
        <sz val="11"/>
        <color theme="1"/>
        <rFont val="Calibri"/>
        <family val="2"/>
        <scheme val="minor"/>
      </rPr>
      <t>Motor</t>
    </r>
    <r>
      <rPr>
        <sz val="11"/>
        <color theme="1"/>
        <rFont val="Calibri"/>
        <family val="2"/>
        <scheme val="minor"/>
      </rPr>
      <t xml:space="preserve"> distance from Workpoint to nominal leg position axial to truss leg</t>
    </r>
  </si>
  <si>
    <t>tlsmwpl</t>
  </si>
  <si>
    <r>
      <rPr>
        <b/>
        <sz val="11"/>
        <color theme="1"/>
        <rFont val="Calibri"/>
        <family val="2"/>
        <scheme val="minor"/>
      </rPr>
      <t>Third Leg Standard Motor</t>
    </r>
    <r>
      <rPr>
        <sz val="11"/>
        <color theme="1"/>
        <rFont val="Calibri"/>
        <family val="2"/>
        <scheme val="minor"/>
      </rPr>
      <t xml:space="preserve"> Workpoint to nominal leg position axial to truss leg (currently only NXT SI has a motor third leg)</t>
    </r>
  </si>
  <si>
    <t>tlhmwpl</t>
  </si>
  <si>
    <r>
      <rPr>
        <b/>
        <sz val="11"/>
        <color theme="1"/>
        <rFont val="Calibri"/>
        <family val="2"/>
        <scheme val="minor"/>
      </rPr>
      <t>Third Leg Heavy Motor</t>
    </r>
    <r>
      <rPr>
        <sz val="11"/>
        <color theme="1"/>
        <rFont val="Calibri"/>
        <family val="2"/>
        <scheme val="minor"/>
      </rPr>
      <t xml:space="preserve"> Workpoint to nominal leg position axial to truss leg (currently only NXT SI has a motor third leg)</t>
    </r>
  </si>
  <si>
    <r>
      <rPr>
        <b/>
        <sz val="11"/>
        <color theme="1"/>
        <rFont val="Calibri"/>
        <family val="2"/>
        <scheme val="minor"/>
      </rPr>
      <t>Standard Truss</t>
    </r>
    <r>
      <rPr>
        <sz val="11"/>
        <color theme="1"/>
        <rFont val="Calibri"/>
        <family val="2"/>
        <scheme val="minor"/>
      </rPr>
      <t xml:space="preserve"> screw reveal (Length of Anchor - Lembed + 2") PROJECT SPECIFIC</t>
    </r>
  </si>
  <si>
    <r>
      <rPr>
        <b/>
        <sz val="11"/>
        <color theme="1"/>
        <rFont val="Calibri"/>
        <family val="2"/>
        <scheme val="minor"/>
      </rPr>
      <t>Edge Truss</t>
    </r>
    <r>
      <rPr>
        <sz val="11"/>
        <color theme="1"/>
        <rFont val="Calibri"/>
        <family val="2"/>
        <scheme val="minor"/>
      </rPr>
      <t xml:space="preserve"> screw reveal (Length of Anchor - Lembed + 2") PROJECT SPECIFIC</t>
    </r>
  </si>
  <si>
    <r>
      <rPr>
        <b/>
        <sz val="11"/>
        <color theme="1"/>
        <rFont val="Calibri"/>
        <family val="2"/>
        <scheme val="minor"/>
      </rPr>
      <t>Heavy Truss</t>
    </r>
    <r>
      <rPr>
        <sz val="11"/>
        <color theme="1"/>
        <rFont val="Calibri"/>
        <family val="2"/>
        <scheme val="minor"/>
      </rPr>
      <t xml:space="preserve"> screw reveal (Length of Anchor - Lembed + 2") PROJECT SPECIFIC</t>
    </r>
  </si>
  <si>
    <t>revealhet</t>
  </si>
  <si>
    <r>
      <rPr>
        <b/>
        <sz val="11"/>
        <color theme="1"/>
        <rFont val="Calibri"/>
        <family val="2"/>
        <scheme val="minor"/>
      </rPr>
      <t>Heavy Edge Truss</t>
    </r>
    <r>
      <rPr>
        <sz val="11"/>
        <color theme="1"/>
        <rFont val="Calibri"/>
        <family val="2"/>
        <scheme val="minor"/>
      </rPr>
      <t xml:space="preserve"> screw reveal (Length of Anchor - Lembed + 2") PROJECT SPECIFIC</t>
    </r>
  </si>
  <si>
    <r>
      <rPr>
        <b/>
        <sz val="11"/>
        <color theme="1"/>
        <rFont val="Calibri"/>
        <family val="2"/>
        <scheme val="minor"/>
      </rPr>
      <t xml:space="preserve">Standard Motor </t>
    </r>
    <r>
      <rPr>
        <sz val="11"/>
        <color theme="1"/>
        <rFont val="Calibri"/>
        <family val="2"/>
        <scheme val="minor"/>
      </rPr>
      <t>screw reveal (Length of Anchor - Lembed + 2") PROJECT SPECIFIC</t>
    </r>
  </si>
  <si>
    <r>
      <rPr>
        <b/>
        <sz val="11"/>
        <color theme="1"/>
        <rFont val="Calibri"/>
        <family val="2"/>
        <scheme val="minor"/>
      </rPr>
      <t xml:space="preserve">Heavy Motor </t>
    </r>
    <r>
      <rPr>
        <sz val="11"/>
        <color theme="1"/>
        <rFont val="Calibri"/>
        <family val="2"/>
        <scheme val="minor"/>
      </rPr>
      <t>screw reveal (Length of Anchor - Lembed + 2") PROJECT SPECIFIC</t>
    </r>
  </si>
  <si>
    <r>
      <rPr>
        <b/>
        <sz val="11"/>
        <color theme="1"/>
        <rFont val="Calibri"/>
        <family val="2"/>
        <scheme val="minor"/>
      </rPr>
      <t xml:space="preserve">Standard Motor Third Leg </t>
    </r>
    <r>
      <rPr>
        <sz val="11"/>
        <color theme="1"/>
        <rFont val="Calibri"/>
        <family val="2"/>
        <scheme val="minor"/>
      </rPr>
      <t>screw reveal (Length of Anchor - Lembed + 2") PROJECT SPECIFIC</t>
    </r>
  </si>
  <si>
    <r>
      <rPr>
        <b/>
        <sz val="11"/>
        <color theme="1"/>
        <rFont val="Calibri"/>
        <family val="2"/>
        <scheme val="minor"/>
      </rPr>
      <t xml:space="preserve">Heavy Motor Third Leg </t>
    </r>
    <r>
      <rPr>
        <sz val="11"/>
        <color theme="1"/>
        <rFont val="Calibri"/>
        <family val="2"/>
        <scheme val="minor"/>
      </rPr>
      <t>screw reveal (Length of Anchor - Lembed + 2") PROJECT SPECIFIC</t>
    </r>
  </si>
  <si>
    <t>lpbin</t>
  </si>
  <si>
    <t>screw</t>
  </si>
  <si>
    <t>NXT</t>
  </si>
  <si>
    <t>planars and other figures after calculated grading</t>
  </si>
  <si>
    <t>solve_postgrade</t>
  </si>
  <si>
    <t>gsmooth</t>
  </si>
  <si>
    <t>[1 2 3] 2 is recommended amount, 1 is sharp, 3 is smeared</t>
  </si>
  <si>
    <t>checks to see if pile are within footprint of topo. CPU intensive, 1 to check, 0 to skip (mainly always 0)</t>
  </si>
  <si>
    <t>North Slope Limit (degrees)</t>
  </si>
  <si>
    <t>South Slope Limit (degrees)</t>
  </si>
  <si>
    <t>mtr_cott2top</t>
  </si>
  <si>
    <t>std_cott2top</t>
  </si>
  <si>
    <t>nsdelta</t>
  </si>
  <si>
    <t>maximum vertial alignment delta in north/south if nsfit is selected</t>
  </si>
  <si>
    <t>nsdist</t>
  </si>
  <si>
    <t>rsolve</t>
  </si>
  <si>
    <t>slope (RPCS solution), rbestfit - linear best fit of each row, nbestfit - neighbor best fit</t>
  </si>
  <si>
    <t>flipex</t>
  </si>
  <si>
    <t>number of neigbhors for calcuating e/w np and sp fit</t>
  </si>
  <si>
    <t>surftrim</t>
  </si>
  <si>
    <t>ewdist</t>
  </si>
  <si>
    <t>gmethod</t>
  </si>
  <si>
    <t>gcutfill</t>
  </si>
  <si>
    <t>none is just high-level first pass that should be used on slope or early solutions. Target_cf uses gcutfill variable below to target the cut to fill ratio requested to best possible level without causing more row problems</t>
  </si>
  <si>
    <t>Ratio of cut:fill, be realistic</t>
  </si>
  <si>
    <t>sendto</t>
  </si>
  <si>
    <t>owen@orcas.sh</t>
  </si>
  <si>
    <t>g1</t>
  </si>
  <si>
    <t>g2</t>
  </si>
  <si>
    <t>g3</t>
  </si>
  <si>
    <t>W6x8.5</t>
  </si>
  <si>
    <t>W6x10.4</t>
  </si>
  <si>
    <t>W6x20</t>
  </si>
  <si>
    <t>W6x25</t>
  </si>
  <si>
    <t>north/south neighbor distance - used to check for north-south row ends out of tolerance</t>
  </si>
  <si>
    <t>east/west row spacing - initial guess that will be refined based on NPS data</t>
  </si>
  <si>
    <t>1 means code will programatically flip rows to exterior</t>
  </si>
  <si>
    <t>trim topographic surface to area of piles only + 50 feet</t>
  </si>
  <si>
    <t>author</t>
  </si>
  <si>
    <t>OR</t>
  </si>
  <si>
    <t>checked</t>
  </si>
  <si>
    <t>initials of checker</t>
  </si>
  <si>
    <t>initials of author - also will be approver</t>
  </si>
  <si>
    <t>Allowable: ATI, NXT, XTR</t>
  </si>
  <si>
    <t>addtlplots</t>
  </si>
  <si>
    <t>DO NOT EDIT. name of sheet within this workbook that has the binning required for the project</t>
  </si>
  <si>
    <t>send_email</t>
  </si>
  <si>
    <r>
      <t xml:space="preserve">0 to not send email, 1 to send email to list in tab </t>
    </r>
    <r>
      <rPr>
        <sz val="10"/>
        <color theme="7"/>
        <rFont val="Hack"/>
      </rPr>
      <t>'email'</t>
    </r>
  </si>
  <si>
    <t>[G] Grading [E] Edge Interference [S] Slope - example GE, E, ES. Order doesn't matter</t>
  </si>
  <si>
    <t xml:space="preserve">from ati/nxt_bins - number of bins that the grading function will solve for </t>
  </si>
  <si>
    <t>height of CoTT above flood plain</t>
  </si>
  <si>
    <t>Ojjo-BF2</t>
  </si>
  <si>
    <t>Ojjo</t>
  </si>
  <si>
    <t>CA</t>
  </si>
  <si>
    <t>Ojjo_ATI</t>
  </si>
  <si>
    <t>rbestfit</t>
  </si>
  <si>
    <t>pf_ojjo</t>
  </si>
  <si>
    <t>5ft - 5.5ft</t>
  </si>
  <si>
    <t>5.5ft - 6ft</t>
  </si>
  <si>
    <t>6ft - 6.5ft</t>
  </si>
  <si>
    <t>6.5ft - 7ft</t>
  </si>
  <si>
    <t>7ft +</t>
  </si>
  <si>
    <t>target_cf</t>
  </si>
  <si>
    <t>G</t>
  </si>
  <si>
    <t>na if none, proj_folder if in project folder, or elevation if floodplain elevation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</si>
</sst>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Hack"/>
      <family val="3"/>
    </font>
    <font>
      <sz val="10"/>
      <color rgb="FF172B4D"/>
      <name val="Hack"/>
      <family val="3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0"/>
      <name val="Hack"/>
    </font>
    <font>
      <b/>
      <sz val="11"/>
      <color theme="0"/>
      <name val="Calibri"/>
      <family val="2"/>
      <scheme val="minor"/>
    </font>
    <font>
      <b/>
      <sz val="10"/>
      <color theme="1"/>
      <name val="Hack"/>
    </font>
    <font>
      <sz val="10"/>
      <color theme="7"/>
      <name val="Hack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6FF8A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4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ashed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thin">
        <color indexed="64"/>
      </right>
      <top style="dashed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dashed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ashed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dashed">
        <color indexed="64"/>
      </bottom>
      <diagonal/>
    </border>
    <border>
      <left style="medium">
        <color indexed="64"/>
      </left>
      <right style="thin">
        <color indexed="64"/>
      </right>
      <top style="dashed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ashed">
        <color indexed="64"/>
      </top>
      <bottom/>
      <diagonal/>
    </border>
    <border>
      <left style="thin">
        <color indexed="64"/>
      </left>
      <right style="thin">
        <color indexed="64"/>
      </right>
      <top style="dashed">
        <color indexed="64"/>
      </top>
      <bottom/>
      <diagonal/>
    </border>
    <border>
      <left style="thin">
        <color indexed="64"/>
      </left>
      <right style="medium">
        <color indexed="64"/>
      </right>
      <top style="dashed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 style="medium">
        <color indexed="64"/>
      </right>
      <top/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ashed">
        <color indexed="64"/>
      </bottom>
      <diagonal/>
    </border>
    <border>
      <left style="medium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ashed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rgb="FFFF0000"/>
      </left>
      <right style="thin">
        <color indexed="64"/>
      </right>
      <top style="double">
        <color indexed="64"/>
      </top>
      <bottom style="dashed">
        <color indexed="64"/>
      </bottom>
      <diagonal/>
    </border>
    <border>
      <left style="medium">
        <color indexed="64"/>
      </left>
      <right/>
      <top style="double">
        <color indexed="64"/>
      </top>
      <bottom style="dashed">
        <color indexed="64"/>
      </bottom>
      <diagonal/>
    </border>
  </borders>
  <cellStyleXfs count="5">
    <xf numFmtId="0" fontId="0" fillId="0" borderId="0"/>
    <xf numFmtId="0" fontId="5" fillId="0" borderId="0"/>
    <xf numFmtId="0" fontId="4" fillId="0" borderId="0"/>
    <xf numFmtId="0" fontId="11" fillId="0" borderId="0" applyNumberFormat="0" applyFill="0" applyBorder="0" applyAlignment="0" applyProtection="0"/>
    <xf numFmtId="0" fontId="2" fillId="0" borderId="0"/>
  </cellStyleXfs>
  <cellXfs count="102">
    <xf numFmtId="0" fontId="0" fillId="0" borderId="0" xfId="0"/>
    <xf numFmtId="0" fontId="6" fillId="0" borderId="0" xfId="0" applyFont="1"/>
    <xf numFmtId="0" fontId="6" fillId="0" borderId="0" xfId="0" applyFont="1" applyAlignment="1">
      <alignment horizontal="left"/>
    </xf>
    <xf numFmtId="0" fontId="6" fillId="0" borderId="0" xfId="0" applyFont="1" applyAlignment="1">
      <alignment horizontal="left" vertical="top"/>
    </xf>
    <xf numFmtId="0" fontId="8" fillId="0" borderId="0" xfId="0" applyFont="1"/>
    <xf numFmtId="0" fontId="5" fillId="0" borderId="0" xfId="1"/>
    <xf numFmtId="0" fontId="5" fillId="0" borderId="0" xfId="1" applyAlignment="1">
      <alignment vertical="center" wrapText="1"/>
    </xf>
    <xf numFmtId="0" fontId="7" fillId="0" borderId="0" xfId="0" applyFont="1" applyAlignment="1">
      <alignment horizontal="left"/>
    </xf>
    <xf numFmtId="0" fontId="6" fillId="0" borderId="0" xfId="0" applyFont="1" applyAlignment="1" applyProtection="1">
      <alignment horizontal="left"/>
      <protection locked="0"/>
    </xf>
    <xf numFmtId="0" fontId="6" fillId="0" borderId="0" xfId="0" applyFont="1" applyAlignment="1" applyProtection="1">
      <alignment horizontal="left" vertical="top"/>
      <protection locked="0"/>
    </xf>
    <xf numFmtId="0" fontId="6" fillId="0" borderId="0" xfId="0" quotePrefix="1" applyFont="1" applyAlignment="1">
      <alignment horizontal="left"/>
    </xf>
    <xf numFmtId="0" fontId="0" fillId="0" borderId="0" xfId="0" applyAlignment="1">
      <alignment horizontal="center"/>
    </xf>
    <xf numFmtId="164" fontId="0" fillId="0" borderId="0" xfId="0" applyNumberFormat="1"/>
    <xf numFmtId="165" fontId="0" fillId="0" borderId="0" xfId="0" applyNumberFormat="1"/>
    <xf numFmtId="0" fontId="0" fillId="2" borderId="0" xfId="0" applyFill="1"/>
    <xf numFmtId="0" fontId="10" fillId="0" borderId="0" xfId="0" applyFont="1" applyAlignment="1">
      <alignment horizontal="center"/>
    </xf>
    <xf numFmtId="0" fontId="3" fillId="0" borderId="0" xfId="1" applyFont="1"/>
    <xf numFmtId="0" fontId="11" fillId="0" borderId="0" xfId="3"/>
    <xf numFmtId="0" fontId="2" fillId="0" borderId="0" xfId="4"/>
    <xf numFmtId="0" fontId="1" fillId="0" borderId="0" xfId="1" applyFont="1" applyAlignment="1">
      <alignment vertical="center" wrapText="1"/>
    </xf>
    <xf numFmtId="0" fontId="6" fillId="0" borderId="0" xfId="0" applyFont="1" applyAlignment="1">
      <alignment wrapText="1"/>
    </xf>
    <xf numFmtId="0" fontId="6" fillId="3" borderId="3" xfId="0" applyFont="1" applyFill="1" applyBorder="1" applyAlignment="1" applyProtection="1">
      <alignment horizontal="left" wrapText="1"/>
      <protection locked="0"/>
    </xf>
    <xf numFmtId="0" fontId="6" fillId="3" borderId="6" xfId="0" applyFont="1" applyFill="1" applyBorder="1" applyAlignment="1" applyProtection="1">
      <alignment horizontal="left" wrapText="1"/>
      <protection locked="0"/>
    </xf>
    <xf numFmtId="0" fontId="6" fillId="3" borderId="9" xfId="0" applyFont="1" applyFill="1" applyBorder="1" applyAlignment="1" applyProtection="1">
      <alignment horizontal="left" wrapText="1"/>
      <protection locked="0"/>
    </xf>
    <xf numFmtId="0" fontId="6" fillId="6" borderId="12" xfId="0" applyFont="1" applyFill="1" applyBorder="1" applyAlignment="1" applyProtection="1">
      <alignment horizontal="left" wrapText="1"/>
      <protection locked="0"/>
    </xf>
    <xf numFmtId="0" fontId="6" fillId="4" borderId="15" xfId="0" applyFont="1" applyFill="1" applyBorder="1" applyAlignment="1" applyProtection="1">
      <alignment horizontal="left" wrapText="1"/>
      <protection locked="0"/>
    </xf>
    <xf numFmtId="0" fontId="6" fillId="4" borderId="6" xfId="0" applyFont="1" applyFill="1" applyBorder="1" applyAlignment="1" applyProtection="1">
      <alignment horizontal="left" wrapText="1"/>
      <protection locked="0"/>
    </xf>
    <xf numFmtId="0" fontId="6" fillId="5" borderId="6" xfId="0" applyFont="1" applyFill="1" applyBorder="1" applyAlignment="1" applyProtection="1">
      <alignment horizontal="left" wrapText="1"/>
      <protection locked="0"/>
    </xf>
    <xf numFmtId="0" fontId="6" fillId="4" borderId="9" xfId="0" applyFont="1" applyFill="1" applyBorder="1" applyAlignment="1" applyProtection="1">
      <alignment horizontal="left" wrapText="1"/>
      <protection locked="0"/>
    </xf>
    <xf numFmtId="0" fontId="6" fillId="3" borderId="15" xfId="0" applyFont="1" applyFill="1" applyBorder="1" applyAlignment="1" applyProtection="1">
      <alignment horizontal="left" wrapText="1"/>
      <protection locked="0"/>
    </xf>
    <xf numFmtId="0" fontId="6" fillId="4" borderId="18" xfId="0" applyFont="1" applyFill="1" applyBorder="1" applyAlignment="1" applyProtection="1">
      <alignment horizontal="left" wrapText="1"/>
      <protection locked="0"/>
    </xf>
    <xf numFmtId="0" fontId="6" fillId="3" borderId="2" xfId="0" applyFont="1" applyFill="1" applyBorder="1" applyAlignment="1">
      <alignment horizontal="left" vertical="top"/>
    </xf>
    <xf numFmtId="0" fontId="6" fillId="3" borderId="5" xfId="0" applyFont="1" applyFill="1" applyBorder="1" applyAlignment="1">
      <alignment horizontal="left" vertical="top"/>
    </xf>
    <xf numFmtId="0" fontId="6" fillId="3" borderId="5" xfId="0" quotePrefix="1" applyFont="1" applyFill="1" applyBorder="1" applyAlignment="1">
      <alignment horizontal="left" vertical="top"/>
    </xf>
    <xf numFmtId="0" fontId="6" fillId="3" borderId="8" xfId="0" applyFont="1" applyFill="1" applyBorder="1" applyAlignment="1">
      <alignment horizontal="left" vertical="top"/>
    </xf>
    <xf numFmtId="0" fontId="6" fillId="6" borderId="11" xfId="0" applyFont="1" applyFill="1" applyBorder="1" applyAlignment="1">
      <alignment horizontal="left" vertical="top"/>
    </xf>
    <xf numFmtId="0" fontId="6" fillId="4" borderId="14" xfId="0" applyFont="1" applyFill="1" applyBorder="1" applyAlignment="1">
      <alignment horizontal="left" vertical="top"/>
    </xf>
    <xf numFmtId="0" fontId="6" fillId="5" borderId="5" xfId="0" applyFont="1" applyFill="1" applyBorder="1" applyAlignment="1">
      <alignment horizontal="left" vertical="top"/>
    </xf>
    <xf numFmtId="0" fontId="6" fillId="4" borderId="5" xfId="0" applyFont="1" applyFill="1" applyBorder="1" applyAlignment="1">
      <alignment horizontal="left" vertical="top"/>
    </xf>
    <xf numFmtId="0" fontId="6" fillId="4" borderId="8" xfId="0" applyFont="1" applyFill="1" applyBorder="1" applyAlignment="1">
      <alignment horizontal="left" vertical="top"/>
    </xf>
    <xf numFmtId="0" fontId="6" fillId="3" borderId="14" xfId="0" applyFont="1" applyFill="1" applyBorder="1" applyAlignment="1">
      <alignment horizontal="left" vertical="top"/>
    </xf>
    <xf numFmtId="0" fontId="6" fillId="4" borderId="17" xfId="0" applyFont="1" applyFill="1" applyBorder="1" applyAlignment="1">
      <alignment horizontal="left" vertical="top"/>
    </xf>
    <xf numFmtId="0" fontId="7" fillId="4" borderId="21" xfId="0" applyFont="1" applyFill="1" applyBorder="1" applyAlignment="1">
      <alignment horizontal="left" vertical="top"/>
    </xf>
    <xf numFmtId="0" fontId="6" fillId="4" borderId="22" xfId="0" applyFont="1" applyFill="1" applyBorder="1" applyAlignment="1" applyProtection="1">
      <alignment horizontal="left" wrapText="1"/>
      <protection locked="0"/>
    </xf>
    <xf numFmtId="0" fontId="6" fillId="4" borderId="24" xfId="0" applyFont="1" applyFill="1" applyBorder="1" applyAlignment="1">
      <alignment horizontal="left" vertical="top"/>
    </xf>
    <xf numFmtId="0" fontId="6" fillId="4" borderId="25" xfId="0" applyFont="1" applyFill="1" applyBorder="1" applyAlignment="1" applyProtection="1">
      <alignment horizontal="left" wrapText="1"/>
      <protection locked="0"/>
    </xf>
    <xf numFmtId="0" fontId="6" fillId="5" borderId="26" xfId="0" applyFont="1" applyFill="1" applyBorder="1" applyAlignment="1">
      <alignment horizontal="left" vertical="top"/>
    </xf>
    <xf numFmtId="0" fontId="7" fillId="5" borderId="27" xfId="0" applyFont="1" applyFill="1" applyBorder="1" applyAlignment="1">
      <alignment horizontal="left" vertical="top"/>
    </xf>
    <xf numFmtId="0" fontId="12" fillId="7" borderId="28" xfId="0" applyFont="1" applyFill="1" applyBorder="1" applyAlignment="1">
      <alignment horizontal="left"/>
    </xf>
    <xf numFmtId="0" fontId="12" fillId="7" borderId="29" xfId="0" applyFont="1" applyFill="1" applyBorder="1" applyAlignment="1">
      <alignment horizontal="left"/>
    </xf>
    <xf numFmtId="0" fontId="12" fillId="7" borderId="30" xfId="0" applyFont="1" applyFill="1" applyBorder="1" applyAlignment="1">
      <alignment horizontal="left" wrapText="1"/>
    </xf>
    <xf numFmtId="0" fontId="6" fillId="8" borderId="19" xfId="0" applyFont="1" applyFill="1" applyBorder="1" applyAlignment="1">
      <alignment horizontal="left"/>
    </xf>
    <xf numFmtId="0" fontId="6" fillId="8" borderId="19" xfId="0" applyFont="1" applyFill="1" applyBorder="1" applyAlignment="1" applyProtection="1">
      <alignment horizontal="left" vertical="top"/>
      <protection locked="0"/>
    </xf>
    <xf numFmtId="0" fontId="6" fillId="8" borderId="19" xfId="0" applyFont="1" applyFill="1" applyBorder="1" applyAlignment="1" applyProtection="1">
      <alignment horizontal="left" wrapText="1"/>
      <protection locked="0"/>
    </xf>
    <xf numFmtId="0" fontId="6" fillId="8" borderId="19" xfId="0" applyFont="1" applyFill="1" applyBorder="1" applyAlignment="1" applyProtection="1">
      <alignment horizontal="left"/>
      <protection locked="0"/>
    </xf>
    <xf numFmtId="0" fontId="6" fillId="8" borderId="31" xfId="0" applyFont="1" applyFill="1" applyBorder="1"/>
    <xf numFmtId="0" fontId="6" fillId="8" borderId="31" xfId="0" applyFont="1" applyFill="1" applyBorder="1" applyAlignment="1">
      <alignment horizontal="left"/>
    </xf>
    <xf numFmtId="0" fontId="6" fillId="8" borderId="31" xfId="0" applyFont="1" applyFill="1" applyBorder="1" applyAlignment="1">
      <alignment wrapText="1"/>
    </xf>
    <xf numFmtId="0" fontId="6" fillId="5" borderId="33" xfId="0" applyFont="1" applyFill="1" applyBorder="1" applyAlignment="1" applyProtection="1">
      <alignment horizontal="left" wrapText="1"/>
      <protection locked="0"/>
    </xf>
    <xf numFmtId="0" fontId="6" fillId="5" borderId="35" xfId="0" applyFont="1" applyFill="1" applyBorder="1" applyAlignment="1" applyProtection="1">
      <alignment horizontal="left" wrapText="1"/>
      <protection locked="0"/>
    </xf>
    <xf numFmtId="0" fontId="9" fillId="3" borderId="4" xfId="0" applyFont="1" applyFill="1" applyBorder="1"/>
    <xf numFmtId="0" fontId="9" fillId="3" borderId="5" xfId="0" applyFont="1" applyFill="1" applyBorder="1"/>
    <xf numFmtId="0" fontId="0" fillId="3" borderId="5" xfId="0" applyFill="1" applyBorder="1"/>
    <xf numFmtId="0" fontId="0" fillId="3" borderId="6" xfId="0" applyFill="1" applyBorder="1"/>
    <xf numFmtId="0" fontId="0" fillId="11" borderId="4" xfId="0" applyFill="1" applyBorder="1"/>
    <xf numFmtId="0" fontId="0" fillId="11" borderId="5" xfId="0" applyFill="1" applyBorder="1"/>
    <xf numFmtId="0" fontId="0" fillId="11" borderId="6" xfId="0" applyFill="1" applyBorder="1"/>
    <xf numFmtId="0" fontId="0" fillId="9" borderId="4" xfId="0" applyFill="1" applyBorder="1"/>
    <xf numFmtId="0" fontId="0" fillId="9" borderId="5" xfId="0" applyFill="1" applyBorder="1"/>
    <xf numFmtId="0" fontId="0" fillId="9" borderId="6" xfId="0" applyFill="1" applyBorder="1"/>
    <xf numFmtId="0" fontId="0" fillId="6" borderId="4" xfId="0" applyFill="1" applyBorder="1"/>
    <xf numFmtId="0" fontId="0" fillId="6" borderId="5" xfId="0" applyFill="1" applyBorder="1"/>
    <xf numFmtId="0" fontId="0" fillId="6" borderId="6" xfId="0" applyFill="1" applyBorder="1"/>
    <xf numFmtId="0" fontId="0" fillId="10" borderId="16" xfId="0" applyFill="1" applyBorder="1"/>
    <xf numFmtId="0" fontId="0" fillId="10" borderId="17" xfId="0" applyFill="1" applyBorder="1"/>
    <xf numFmtId="0" fontId="0" fillId="10" borderId="18" xfId="0" applyFill="1" applyBorder="1"/>
    <xf numFmtId="0" fontId="13" fillId="12" borderId="1" xfId="0" applyFont="1" applyFill="1" applyBorder="1"/>
    <xf numFmtId="0" fontId="13" fillId="12" borderId="2" xfId="0" applyFont="1" applyFill="1" applyBorder="1"/>
    <xf numFmtId="0" fontId="13" fillId="12" borderId="3" xfId="0" applyFont="1" applyFill="1" applyBorder="1"/>
    <xf numFmtId="0" fontId="6" fillId="13" borderId="37" xfId="0" applyFont="1" applyFill="1" applyBorder="1" applyAlignment="1">
      <alignment horizontal="left" vertical="top"/>
    </xf>
    <xf numFmtId="0" fontId="6" fillId="13" borderId="38" xfId="0" applyFont="1" applyFill="1" applyBorder="1" applyAlignment="1" applyProtection="1">
      <alignment horizontal="left" wrapText="1"/>
      <protection locked="0"/>
    </xf>
    <xf numFmtId="0" fontId="14" fillId="3" borderId="1" xfId="0" applyFont="1" applyFill="1" applyBorder="1" applyAlignment="1" applyProtection="1">
      <alignment horizontal="left" vertical="top"/>
      <protection locked="0"/>
    </xf>
    <xf numFmtId="0" fontId="14" fillId="3" borderId="4" xfId="0" applyFont="1" applyFill="1" applyBorder="1" applyAlignment="1" applyProtection="1">
      <alignment horizontal="left" vertical="top"/>
      <protection locked="0"/>
    </xf>
    <xf numFmtId="0" fontId="14" fillId="3" borderId="7" xfId="0" applyFont="1" applyFill="1" applyBorder="1" applyAlignment="1" applyProtection="1">
      <alignment horizontal="left" vertical="top"/>
      <protection locked="0"/>
    </xf>
    <xf numFmtId="0" fontId="14" fillId="6" borderId="10" xfId="0" applyFont="1" applyFill="1" applyBorder="1" applyAlignment="1" applyProtection="1">
      <alignment horizontal="left" vertical="top"/>
      <protection locked="0"/>
    </xf>
    <xf numFmtId="0" fontId="14" fillId="4" borderId="13" xfId="0" applyFont="1" applyFill="1" applyBorder="1" applyAlignment="1" applyProtection="1">
      <alignment horizontal="left" vertical="top"/>
      <protection locked="0"/>
    </xf>
    <xf numFmtId="0" fontId="14" fillId="4" borderId="20" xfId="0" applyFont="1" applyFill="1" applyBorder="1" applyAlignment="1" applyProtection="1">
      <alignment horizontal="left" vertical="top"/>
      <protection locked="0"/>
    </xf>
    <xf numFmtId="0" fontId="14" fillId="5" borderId="32" xfId="0" applyFont="1" applyFill="1" applyBorder="1" applyAlignment="1" applyProtection="1">
      <alignment horizontal="left" vertical="top"/>
      <protection locked="0"/>
    </xf>
    <xf numFmtId="0" fontId="14" fillId="5" borderId="4" xfId="0" applyFont="1" applyFill="1" applyBorder="1" applyAlignment="1" applyProtection="1">
      <alignment horizontal="left" vertical="top"/>
      <protection locked="0"/>
    </xf>
    <xf numFmtId="0" fontId="14" fillId="5" borderId="34" xfId="0" applyFont="1" applyFill="1" applyBorder="1" applyAlignment="1" applyProtection="1">
      <alignment horizontal="left" vertical="top"/>
      <protection locked="0"/>
    </xf>
    <xf numFmtId="0" fontId="14" fillId="4" borderId="23" xfId="0" applyFont="1" applyFill="1" applyBorder="1" applyAlignment="1" applyProtection="1">
      <alignment horizontal="left" vertical="top"/>
      <protection locked="0"/>
    </xf>
    <xf numFmtId="0" fontId="14" fillId="4" borderId="7" xfId="0" applyFont="1" applyFill="1" applyBorder="1" applyAlignment="1" applyProtection="1">
      <alignment horizontal="left" vertical="top"/>
      <protection locked="0"/>
    </xf>
    <xf numFmtId="0" fontId="14" fillId="13" borderId="36" xfId="0" applyFont="1" applyFill="1" applyBorder="1" applyAlignment="1" applyProtection="1">
      <alignment horizontal="left" vertical="top"/>
      <protection locked="0"/>
    </xf>
    <xf numFmtId="0" fontId="14" fillId="3" borderId="13" xfId="0" applyFont="1" applyFill="1" applyBorder="1" applyAlignment="1" applyProtection="1">
      <alignment horizontal="left" vertical="top"/>
      <protection locked="0"/>
    </xf>
    <xf numFmtId="0" fontId="14" fillId="4" borderId="4" xfId="0" applyFont="1" applyFill="1" applyBorder="1" applyAlignment="1" applyProtection="1">
      <alignment horizontal="left" vertical="top"/>
      <protection locked="0"/>
    </xf>
    <xf numFmtId="0" fontId="14" fillId="4" borderId="4" xfId="0" applyFont="1" applyFill="1" applyBorder="1" applyAlignment="1">
      <alignment horizontal="left"/>
    </xf>
    <xf numFmtId="0" fontId="14" fillId="4" borderId="16" xfId="0" applyFont="1" applyFill="1" applyBorder="1" applyAlignment="1">
      <alignment horizontal="left"/>
    </xf>
    <xf numFmtId="0" fontId="14" fillId="4" borderId="40" xfId="0" applyFont="1" applyFill="1" applyBorder="1" applyAlignment="1" applyProtection="1">
      <alignment horizontal="left" vertical="top"/>
      <protection locked="0"/>
    </xf>
    <xf numFmtId="0" fontId="6" fillId="4" borderId="39" xfId="0" applyFont="1" applyFill="1" applyBorder="1" applyAlignment="1">
      <alignment horizontal="left" vertical="top"/>
    </xf>
    <xf numFmtId="0" fontId="14" fillId="14" borderId="19" xfId="0" applyFont="1" applyFill="1" applyBorder="1" applyAlignment="1" applyProtection="1">
      <alignment horizontal="left" vertical="top"/>
      <protection locked="0"/>
    </xf>
    <xf numFmtId="0" fontId="6" fillId="14" borderId="19" xfId="0" quotePrefix="1" applyFont="1" applyFill="1" applyBorder="1" applyAlignment="1">
      <alignment horizontal="left"/>
    </xf>
    <xf numFmtId="0" fontId="6" fillId="14" borderId="19" xfId="0" applyFont="1" applyFill="1" applyBorder="1" applyAlignment="1" applyProtection="1">
      <alignment horizontal="left" wrapText="1"/>
      <protection locked="0"/>
    </xf>
  </cellXfs>
  <cellStyles count="5">
    <cellStyle name="Hyperlink" xfId="3" builtinId="8"/>
    <cellStyle name="Normal" xfId="0" builtinId="0"/>
    <cellStyle name="Normal 2" xfId="1" xr:uid="{A42FB5A5-F448-3049-834B-10E6A5197F0A}"/>
    <cellStyle name="Normal 2 2" xfId="2" xr:uid="{7EC0AEB4-7B03-4F67-964A-DC1E54FC0624}"/>
    <cellStyle name="Normal 2 3" xfId="4" xr:uid="{ACB22B1A-3DB1-964B-B18E-96CE8B886DF0}"/>
  </cellStyles>
  <dxfs count="0"/>
  <tableStyles count="0" defaultTableStyle="TableStyleMedium9" defaultPivotStyle="PivotStyleLight16"/>
  <colors>
    <mruColors>
      <color rgb="FFF6FF8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hyperlink" Target="mailto:owen@orcas.sh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5AFA6-F0B6-403E-A82B-503403E670B6}">
  <dimension ref="A1:C36"/>
  <sheetViews>
    <sheetView zoomScaleNormal="100" workbookViewId="0">
      <selection activeCell="B1" sqref="B1:B36"/>
    </sheetView>
  </sheetViews>
  <sheetFormatPr baseColWidth="10" defaultColWidth="8.83203125" defaultRowHeight="13" x14ac:dyDescent="0.15"/>
  <cols>
    <col min="1" max="1" width="18.33203125" style="1" bestFit="1" customWidth="1"/>
    <col min="2" max="3" width="17.5" style="1" customWidth="1"/>
    <col min="4" max="5" width="14.33203125" style="1" customWidth="1"/>
    <col min="6" max="6" width="10.1640625" style="1" bestFit="1" customWidth="1"/>
    <col min="7" max="7" width="10.6640625" style="1" bestFit="1" customWidth="1"/>
    <col min="8" max="8" width="10.6640625" style="1" customWidth="1"/>
    <col min="9" max="9" width="12.83203125" style="1" bestFit="1" customWidth="1"/>
    <col min="10" max="10" width="11.5" style="1" bestFit="1" customWidth="1"/>
    <col min="11" max="11" width="11.6640625" style="1" customWidth="1"/>
    <col min="12" max="12" width="14" style="1" bestFit="1" customWidth="1"/>
    <col min="13" max="13" width="15.33203125" style="1" bestFit="1" customWidth="1"/>
    <col min="14" max="14" width="14.83203125" style="1" bestFit="1" customWidth="1"/>
    <col min="15" max="15" width="9.5" style="1" bestFit="1" customWidth="1"/>
    <col min="16" max="16" width="12.83203125" style="1" bestFit="1" customWidth="1"/>
    <col min="17" max="17" width="23.5" style="1" bestFit="1" customWidth="1"/>
    <col min="18" max="18" width="11.5" style="1" bestFit="1" customWidth="1"/>
    <col min="19" max="19" width="34.6640625" style="1" customWidth="1"/>
    <col min="20" max="20" width="44" style="1" customWidth="1"/>
    <col min="21" max="21" width="62.5" style="1" bestFit="1" customWidth="1"/>
    <col min="22" max="22" width="32.83203125" style="1" bestFit="1" customWidth="1"/>
    <col min="23" max="23" width="45.33203125" style="1" bestFit="1" customWidth="1"/>
    <col min="24" max="24" width="28.1640625" style="1" bestFit="1" customWidth="1"/>
    <col min="25" max="25" width="29.5" style="1" bestFit="1" customWidth="1"/>
    <col min="26" max="26" width="8.83203125" style="1" customWidth="1"/>
    <col min="27" max="16384" width="8.83203125" style="1"/>
  </cols>
  <sheetData>
    <row r="1" spans="1:3" x14ac:dyDescent="0.15">
      <c r="A1" s="2" t="s">
        <v>18</v>
      </c>
      <c r="B1" s="2" t="s">
        <v>19</v>
      </c>
      <c r="C1" s="2" t="s">
        <v>45</v>
      </c>
    </row>
    <row r="2" spans="1:3" x14ac:dyDescent="0.15">
      <c r="A2" s="9" t="s">
        <v>14</v>
      </c>
      <c r="B2" s="2" t="s">
        <v>129</v>
      </c>
      <c r="C2" s="8" t="s">
        <v>30</v>
      </c>
    </row>
    <row r="3" spans="1:3" x14ac:dyDescent="0.15">
      <c r="A3" s="9" t="s">
        <v>11</v>
      </c>
      <c r="B3" s="2" t="s">
        <v>126</v>
      </c>
      <c r="C3" s="8" t="s">
        <v>31</v>
      </c>
    </row>
    <row r="4" spans="1:3" x14ac:dyDescent="0.15">
      <c r="A4" s="9" t="s">
        <v>12</v>
      </c>
      <c r="B4" s="10" t="s">
        <v>127</v>
      </c>
      <c r="C4" s="8" t="s">
        <v>32</v>
      </c>
    </row>
    <row r="5" spans="1:3" x14ac:dyDescent="0.15">
      <c r="A5" s="9" t="s">
        <v>13</v>
      </c>
      <c r="B5" s="10" t="s">
        <v>128</v>
      </c>
      <c r="C5" s="8" t="s">
        <v>33</v>
      </c>
    </row>
    <row r="6" spans="1:3" x14ac:dyDescent="0.15">
      <c r="A6" s="9" t="s">
        <v>50</v>
      </c>
      <c r="B6" s="2">
        <v>4</v>
      </c>
      <c r="C6" s="8" t="s">
        <v>51</v>
      </c>
    </row>
    <row r="7" spans="1:3" x14ac:dyDescent="0.15">
      <c r="A7" s="9" t="s">
        <v>74</v>
      </c>
      <c r="B7" s="2" t="s">
        <v>74</v>
      </c>
      <c r="C7" s="8" t="s">
        <v>75</v>
      </c>
    </row>
    <row r="8" spans="1:3" x14ac:dyDescent="0.15">
      <c r="A8" s="9" t="s">
        <v>34</v>
      </c>
      <c r="B8" s="7">
        <v>2</v>
      </c>
      <c r="C8" s="8" t="s">
        <v>125</v>
      </c>
    </row>
    <row r="9" spans="1:3" x14ac:dyDescent="0.15">
      <c r="A9" s="9" t="s">
        <v>20</v>
      </c>
      <c r="B9" s="2">
        <v>5</v>
      </c>
      <c r="C9" s="8" t="s">
        <v>35</v>
      </c>
    </row>
    <row r="10" spans="1:3" x14ac:dyDescent="0.15">
      <c r="A10" s="9" t="s">
        <v>21</v>
      </c>
      <c r="B10" s="2">
        <v>5</v>
      </c>
      <c r="C10" s="8" t="s">
        <v>36</v>
      </c>
    </row>
    <row r="11" spans="1:3" x14ac:dyDescent="0.15">
      <c r="A11" s="9" t="s">
        <v>16</v>
      </c>
      <c r="B11" s="2">
        <v>2278</v>
      </c>
      <c r="C11" s="8" t="s">
        <v>37</v>
      </c>
    </row>
    <row r="12" spans="1:3" x14ac:dyDescent="0.15">
      <c r="A12" s="9" t="s">
        <v>120</v>
      </c>
      <c r="B12" s="2">
        <v>1</v>
      </c>
      <c r="C12" s="8" t="s">
        <v>121</v>
      </c>
    </row>
    <row r="13" spans="1:3" x14ac:dyDescent="0.15">
      <c r="A13" s="9" t="s">
        <v>10</v>
      </c>
      <c r="B13" s="2">
        <v>0</v>
      </c>
      <c r="C13" s="8" t="s">
        <v>124</v>
      </c>
    </row>
    <row r="14" spans="1:3" x14ac:dyDescent="0.15">
      <c r="A14" s="9" t="s">
        <v>23</v>
      </c>
      <c r="B14" s="2">
        <v>1</v>
      </c>
      <c r="C14" s="8" t="s">
        <v>38</v>
      </c>
    </row>
    <row r="15" spans="1:3" x14ac:dyDescent="0.15">
      <c r="A15" s="9" t="s">
        <v>46</v>
      </c>
      <c r="B15" s="2">
        <v>1</v>
      </c>
      <c r="C15" s="8" t="s">
        <v>47</v>
      </c>
    </row>
    <row r="16" spans="1:3" x14ac:dyDescent="0.15">
      <c r="A16" s="9" t="s">
        <v>48</v>
      </c>
      <c r="B16" s="2">
        <v>0</v>
      </c>
      <c r="C16" s="8" t="s">
        <v>49</v>
      </c>
    </row>
    <row r="17" spans="1:3" x14ac:dyDescent="0.15">
      <c r="A17" s="9" t="s">
        <v>110</v>
      </c>
      <c r="B17" s="2">
        <v>0</v>
      </c>
      <c r="C17" s="8" t="s">
        <v>107</v>
      </c>
    </row>
    <row r="18" spans="1:3" x14ac:dyDescent="0.15">
      <c r="A18" s="2" t="s">
        <v>108</v>
      </c>
      <c r="B18" s="2">
        <v>3</v>
      </c>
      <c r="C18" s="8" t="s">
        <v>113</v>
      </c>
    </row>
    <row r="19" spans="1:3" x14ac:dyDescent="0.15">
      <c r="A19" s="2" t="s">
        <v>109</v>
      </c>
      <c r="B19" s="2">
        <v>9</v>
      </c>
      <c r="C19" s="8" t="s">
        <v>114</v>
      </c>
    </row>
    <row r="20" spans="1:3" x14ac:dyDescent="0.15">
      <c r="A20" s="9" t="s">
        <v>103</v>
      </c>
      <c r="B20" s="2">
        <v>0</v>
      </c>
      <c r="C20" s="8" t="s">
        <v>104</v>
      </c>
    </row>
    <row r="21" spans="1:3" x14ac:dyDescent="0.15">
      <c r="A21" s="9" t="s">
        <v>5</v>
      </c>
      <c r="B21" s="2">
        <v>1</v>
      </c>
      <c r="C21" s="8" t="s">
        <v>39</v>
      </c>
    </row>
    <row r="22" spans="1:3" x14ac:dyDescent="0.15">
      <c r="A22" s="9" t="s">
        <v>6</v>
      </c>
      <c r="B22" s="2">
        <v>0.5</v>
      </c>
      <c r="C22" s="8" t="s">
        <v>40</v>
      </c>
    </row>
    <row r="23" spans="1:3" x14ac:dyDescent="0.15">
      <c r="A23" s="9" t="s">
        <v>7</v>
      </c>
      <c r="B23" s="2">
        <v>0.5</v>
      </c>
      <c r="C23" s="8" t="s">
        <v>41</v>
      </c>
    </row>
    <row r="24" spans="1:3" x14ac:dyDescent="0.15">
      <c r="A24" s="9" t="s">
        <v>4</v>
      </c>
      <c r="B24" s="2">
        <v>1.25</v>
      </c>
      <c r="C24" s="8" t="s">
        <v>102</v>
      </c>
    </row>
    <row r="25" spans="1:3" x14ac:dyDescent="0.15">
      <c r="A25" s="9" t="s">
        <v>8</v>
      </c>
      <c r="B25" s="2">
        <v>30</v>
      </c>
      <c r="C25" s="8" t="s">
        <v>42</v>
      </c>
    </row>
    <row r="26" spans="1:3" x14ac:dyDescent="0.15">
      <c r="A26" s="9" t="s">
        <v>9</v>
      </c>
      <c r="B26" s="2">
        <v>3</v>
      </c>
      <c r="C26" s="8" t="s">
        <v>101</v>
      </c>
    </row>
    <row r="27" spans="1:3" x14ac:dyDescent="0.15">
      <c r="A27" s="9" t="s">
        <v>15</v>
      </c>
      <c r="B27" s="2" t="s">
        <v>163</v>
      </c>
      <c r="C27" s="8" t="s">
        <v>117</v>
      </c>
    </row>
    <row r="28" spans="1:3" x14ac:dyDescent="0.15">
      <c r="A28" s="9" t="s">
        <v>29</v>
      </c>
      <c r="B28" s="2" t="s">
        <v>111</v>
      </c>
      <c r="C28" s="8" t="s">
        <v>112</v>
      </c>
    </row>
    <row r="29" spans="1:3" x14ac:dyDescent="0.15">
      <c r="A29" s="9" t="s">
        <v>0</v>
      </c>
      <c r="B29" s="2" t="s">
        <v>29</v>
      </c>
      <c r="C29" s="8" t="s">
        <v>43</v>
      </c>
    </row>
    <row r="30" spans="1:3" x14ac:dyDescent="0.15">
      <c r="A30" s="9" t="s">
        <v>122</v>
      </c>
      <c r="B30" s="2" t="s">
        <v>11</v>
      </c>
      <c r="C30" s="8" t="s">
        <v>123</v>
      </c>
    </row>
    <row r="31" spans="1:3" x14ac:dyDescent="0.15">
      <c r="A31" s="9" t="s">
        <v>119</v>
      </c>
      <c r="B31" s="2" t="s">
        <v>28</v>
      </c>
      <c r="C31" s="8" t="s">
        <v>105</v>
      </c>
    </row>
    <row r="32" spans="1:3" x14ac:dyDescent="0.15">
      <c r="A32" s="9" t="s">
        <v>1</v>
      </c>
      <c r="B32" s="2" t="s">
        <v>29</v>
      </c>
      <c r="C32" s="8" t="s">
        <v>44</v>
      </c>
    </row>
    <row r="33" spans="1:3" x14ac:dyDescent="0.15">
      <c r="A33" s="9" t="s">
        <v>2</v>
      </c>
      <c r="B33" s="2" t="s">
        <v>29</v>
      </c>
      <c r="C33" s="8" t="s">
        <v>44</v>
      </c>
    </row>
    <row r="34" spans="1:3" x14ac:dyDescent="0.15">
      <c r="A34" s="9" t="s">
        <v>3</v>
      </c>
      <c r="B34" s="2" t="str">
        <f>B27</f>
        <v>NXT</v>
      </c>
      <c r="C34" s="8" t="s">
        <v>89</v>
      </c>
    </row>
    <row r="35" spans="1:3" x14ac:dyDescent="0.15">
      <c r="A35" s="9" t="s">
        <v>76</v>
      </c>
      <c r="B35" s="2" t="s">
        <v>76</v>
      </c>
      <c r="C35" s="8" t="s">
        <v>78</v>
      </c>
    </row>
    <row r="36" spans="1:3" x14ac:dyDescent="0.15">
      <c r="A36" s="8" t="s">
        <v>77</v>
      </c>
      <c r="B36" s="2" t="s">
        <v>77</v>
      </c>
      <c r="C36" s="8" t="s">
        <v>79</v>
      </c>
    </row>
  </sheetData>
  <dataValidations count="6">
    <dataValidation type="list" allowBlank="1" showInputMessage="1" showErrorMessage="1" sqref="B26" xr:uid="{26C17FE7-AAB5-4C06-91DD-AECA098B2693}">
      <formula1>"2, 3, 4"</formula1>
    </dataValidation>
    <dataValidation type="decimal" allowBlank="1" showInputMessage="1" showErrorMessage="1" sqref="B22:B23" xr:uid="{DF6D65E1-D64A-457F-8C1D-9C0E7C4F0535}">
      <formula1>0</formula1>
      <formula2>1</formula2>
    </dataValidation>
    <dataValidation type="list" allowBlank="1" showInputMessage="1" showErrorMessage="1" sqref="B21" xr:uid="{F5D63F81-E373-44CE-8841-6DA466655BA4}">
      <formula1>"1, 2"</formula1>
    </dataValidation>
    <dataValidation type="list" allowBlank="1" showInputMessage="1" showErrorMessage="1" sqref="B15:B17 B20" xr:uid="{1114C605-60BE-43F1-8ED6-DCDA0D797271}">
      <formula1>"0, 1"</formula1>
    </dataValidation>
    <dataValidation type="list" allowBlank="1" showInputMessage="1" showErrorMessage="1" sqref="B9:B10" xr:uid="{5DE71072-FEA4-41EB-A9AC-8692699833E6}">
      <formula1>"2, 5, 10"</formula1>
    </dataValidation>
    <dataValidation type="list" allowBlank="1" showInputMessage="1" showErrorMessage="1" sqref="B27" xr:uid="{9718E02A-2653-4D28-988F-41025FA1F892}">
      <formula1>"ATI, NXT, XTR, NEV, GC, Ojjo_ATI, Ojjo_NXT"</formula1>
    </dataValidation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C95E1-79E9-314E-8D22-BC29D769C4B9}">
  <sheetPr>
    <tabColor rgb="FFFF0000"/>
  </sheetPr>
  <dimension ref="A1:B5"/>
  <sheetViews>
    <sheetView workbookViewId="0">
      <selection activeCell="G47" sqref="G47:G48"/>
    </sheetView>
  </sheetViews>
  <sheetFormatPr baseColWidth="10" defaultColWidth="8.83203125" defaultRowHeight="14" x14ac:dyDescent="0.2"/>
  <cols>
    <col min="1" max="1" width="18.5" style="4" bestFit="1" customWidth="1"/>
    <col min="2" max="2" width="13.6640625" style="4" bestFit="1" customWidth="1"/>
    <col min="3" max="16384" width="8.83203125" style="4"/>
  </cols>
  <sheetData>
    <row r="1" spans="1:2" x14ac:dyDescent="0.2">
      <c r="A1" s="2" t="s">
        <v>18</v>
      </c>
      <c r="B1" s="2" t="s">
        <v>19</v>
      </c>
    </row>
    <row r="2" spans="1:2" x14ac:dyDescent="0.2">
      <c r="A2" s="3" t="s">
        <v>24</v>
      </c>
      <c r="B2" s="3">
        <v>60</v>
      </c>
    </row>
    <row r="3" spans="1:2" x14ac:dyDescent="0.2">
      <c r="A3" s="3" t="s">
        <v>25</v>
      </c>
      <c r="B3" s="3">
        <f>1.5/12</f>
        <v>0.125</v>
      </c>
    </row>
    <row r="4" spans="1:2" x14ac:dyDescent="0.2">
      <c r="A4" s="3" t="s">
        <v>26</v>
      </c>
      <c r="B4" s="3">
        <v>-0.75</v>
      </c>
    </row>
    <row r="5" spans="1:2" x14ac:dyDescent="0.2">
      <c r="A5" s="3" t="s">
        <v>27</v>
      </c>
      <c r="B5" s="3">
        <v>-0.75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28D05-F239-45CE-8003-81AA17962A02}">
  <sheetPr>
    <tabColor rgb="FF92D050"/>
  </sheetPr>
  <dimension ref="A1:D6"/>
  <sheetViews>
    <sheetView zoomScale="150" workbookViewId="0">
      <selection activeCell="H29" sqref="H29"/>
    </sheetView>
  </sheetViews>
  <sheetFormatPr baseColWidth="10" defaultColWidth="8.83203125" defaultRowHeight="15" x14ac:dyDescent="0.2"/>
  <cols>
    <col min="1" max="1" width="8.83203125" bestFit="1" customWidth="1"/>
    <col min="2" max="2" width="9.83203125" bestFit="1" customWidth="1"/>
    <col min="3" max="3" width="15.83203125" customWidth="1"/>
  </cols>
  <sheetData>
    <row r="1" spans="1:4" x14ac:dyDescent="0.2">
      <c r="A1" s="76" t="s">
        <v>60</v>
      </c>
      <c r="B1" s="77" t="s">
        <v>59</v>
      </c>
      <c r="C1" s="77" t="s">
        <v>58</v>
      </c>
      <c r="D1" s="78" t="s">
        <v>57</v>
      </c>
    </row>
    <row r="2" spans="1:4" x14ac:dyDescent="0.2">
      <c r="A2" s="60">
        <v>5</v>
      </c>
      <c r="B2" s="61">
        <v>5.5</v>
      </c>
      <c r="C2" s="62" t="s">
        <v>218</v>
      </c>
      <c r="D2" s="63" t="s">
        <v>56</v>
      </c>
    </row>
    <row r="3" spans="1:4" x14ac:dyDescent="0.2">
      <c r="A3" s="64">
        <v>5.5</v>
      </c>
      <c r="B3" s="65">
        <v>6</v>
      </c>
      <c r="C3" s="65" t="s">
        <v>219</v>
      </c>
      <c r="D3" s="66" t="s">
        <v>55</v>
      </c>
    </row>
    <row r="4" spans="1:4" x14ac:dyDescent="0.2">
      <c r="A4" s="67">
        <v>6</v>
      </c>
      <c r="B4" s="68">
        <v>6.5</v>
      </c>
      <c r="C4" s="68" t="s">
        <v>220</v>
      </c>
      <c r="D4" s="69" t="s">
        <v>54</v>
      </c>
    </row>
    <row r="5" spans="1:4" x14ac:dyDescent="0.2">
      <c r="A5" s="70">
        <v>6.5</v>
      </c>
      <c r="B5" s="71">
        <v>7</v>
      </c>
      <c r="C5" s="71" t="s">
        <v>221</v>
      </c>
      <c r="D5" s="72" t="s">
        <v>53</v>
      </c>
    </row>
    <row r="6" spans="1:4" ht="16" thickBot="1" x14ac:dyDescent="0.25">
      <c r="A6" s="73">
        <v>7</v>
      </c>
      <c r="B6" s="74">
        <v>7.5</v>
      </c>
      <c r="C6" s="74" t="s">
        <v>222</v>
      </c>
      <c r="D6" s="75" t="s">
        <v>52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CAEBF-2B6F-4C76-A2A5-AA4052D37A65}">
  <sheetPr>
    <tabColor rgb="FF92D050"/>
  </sheetPr>
  <dimension ref="A1:D6"/>
  <sheetViews>
    <sheetView zoomScale="139" workbookViewId="0">
      <selection sqref="A1:D6"/>
    </sheetView>
  </sheetViews>
  <sheetFormatPr baseColWidth="10" defaultColWidth="8.83203125" defaultRowHeight="15" x14ac:dyDescent="0.2"/>
  <cols>
    <col min="1" max="1" width="8.83203125" bestFit="1" customWidth="1"/>
    <col min="2" max="3" width="9.83203125" bestFit="1" customWidth="1"/>
  </cols>
  <sheetData>
    <row r="1" spans="1:4" x14ac:dyDescent="0.2">
      <c r="A1" s="76" t="s">
        <v>60</v>
      </c>
      <c r="B1" s="77" t="s">
        <v>59</v>
      </c>
      <c r="C1" s="77" t="s">
        <v>58</v>
      </c>
      <c r="D1" s="78" t="s">
        <v>57</v>
      </c>
    </row>
    <row r="2" spans="1:4" x14ac:dyDescent="0.2">
      <c r="A2" s="60">
        <v>4.5</v>
      </c>
      <c r="B2" s="61">
        <v>5</v>
      </c>
      <c r="C2" s="62" t="str">
        <f>_xlfn.CONCAT( A2, "ft - ", B2, "ft")</f>
        <v>4.5ft - 5ft</v>
      </c>
      <c r="D2" s="63" t="s">
        <v>56</v>
      </c>
    </row>
    <row r="3" spans="1:4" x14ac:dyDescent="0.2">
      <c r="A3" s="64">
        <f>B2</f>
        <v>5</v>
      </c>
      <c r="B3" s="65">
        <f>A3+1</f>
        <v>6</v>
      </c>
      <c r="C3" s="65" t="str">
        <f>_xlfn.CONCAT( A3, "ft - ", B3, "ft")</f>
        <v>5ft - 6ft</v>
      </c>
      <c r="D3" s="66" t="s">
        <v>55</v>
      </c>
    </row>
    <row r="4" spans="1:4" x14ac:dyDescent="0.2">
      <c r="A4" s="67">
        <f>B3</f>
        <v>6</v>
      </c>
      <c r="B4" s="68">
        <f>A4+1</f>
        <v>7</v>
      </c>
      <c r="C4" s="68" t="str">
        <f>_xlfn.CONCAT( A4, "ft - ", B4, "ft")</f>
        <v>6ft - 7ft</v>
      </c>
      <c r="D4" s="69" t="s">
        <v>54</v>
      </c>
    </row>
    <row r="5" spans="1:4" x14ac:dyDescent="0.2">
      <c r="A5" s="70">
        <f>B4</f>
        <v>7</v>
      </c>
      <c r="B5" s="71">
        <f>A5+1</f>
        <v>8</v>
      </c>
      <c r="C5" s="71" t="str">
        <f>_xlfn.CONCAT( A5, "ft - ", B5, "ft")</f>
        <v>7ft - 8ft</v>
      </c>
      <c r="D5" s="72" t="s">
        <v>53</v>
      </c>
    </row>
    <row r="6" spans="1:4" ht="16" thickBot="1" x14ac:dyDescent="0.25">
      <c r="A6" s="73">
        <f>B5</f>
        <v>8</v>
      </c>
      <c r="B6" s="74">
        <f>A6+1</f>
        <v>9</v>
      </c>
      <c r="C6" s="74" t="str">
        <f>_xlfn.CONCAT( A6, "ft +")</f>
        <v>8ft +</v>
      </c>
      <c r="D6" s="75" t="s">
        <v>52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F37B9-90FA-524D-AE9B-65ABFD486C1A}">
  <sheetPr>
    <tabColor rgb="FF92D050"/>
  </sheetPr>
  <dimension ref="A1:D50"/>
  <sheetViews>
    <sheetView workbookViewId="0">
      <selection activeCell="I49" sqref="I49"/>
    </sheetView>
  </sheetViews>
  <sheetFormatPr baseColWidth="10" defaultColWidth="11" defaultRowHeight="16" x14ac:dyDescent="0.2"/>
  <cols>
    <col min="1" max="3" width="11" style="5"/>
    <col min="4" max="4" width="37.6640625" style="5" bestFit="1" customWidth="1"/>
    <col min="5" max="16384" width="11" style="5"/>
  </cols>
  <sheetData>
    <row r="1" spans="1:4" x14ac:dyDescent="0.2">
      <c r="A1" s="16" t="s">
        <v>161</v>
      </c>
      <c r="B1" s="5" t="s">
        <v>72</v>
      </c>
      <c r="C1" s="5" t="s">
        <v>71</v>
      </c>
      <c r="D1" s="5" t="s">
        <v>70</v>
      </c>
    </row>
    <row r="2" spans="1:4" x14ac:dyDescent="0.2">
      <c r="A2" s="5">
        <v>-999</v>
      </c>
      <c r="B2" s="5" t="s">
        <v>28</v>
      </c>
      <c r="C2" s="5" t="s">
        <v>69</v>
      </c>
      <c r="D2" s="5" t="s">
        <v>68</v>
      </c>
    </row>
    <row r="3" spans="1:4" ht="17" x14ac:dyDescent="0.2">
      <c r="A3" s="6">
        <v>5</v>
      </c>
      <c r="B3" s="5" t="s">
        <v>63</v>
      </c>
      <c r="C3" s="6">
        <v>6</v>
      </c>
      <c r="D3" s="6" t="s">
        <v>67</v>
      </c>
    </row>
    <row r="4" spans="1:4" ht="17" x14ac:dyDescent="0.2">
      <c r="A4" s="6">
        <v>5</v>
      </c>
      <c r="B4" s="5" t="s">
        <v>62</v>
      </c>
      <c r="C4" s="5">
        <v>7</v>
      </c>
      <c r="D4" s="6" t="s">
        <v>73</v>
      </c>
    </row>
    <row r="5" spans="1:4" ht="17" x14ac:dyDescent="0.2">
      <c r="A5" s="6">
        <v>5</v>
      </c>
      <c r="B5" s="5" t="s">
        <v>115</v>
      </c>
      <c r="C5" s="6">
        <v>6</v>
      </c>
      <c r="D5" s="6" t="s">
        <v>67</v>
      </c>
    </row>
    <row r="6" spans="1:4" ht="17" x14ac:dyDescent="0.2">
      <c r="A6" s="6">
        <v>5</v>
      </c>
      <c r="B6" s="5" t="s">
        <v>116</v>
      </c>
      <c r="C6" s="6">
        <v>7</v>
      </c>
      <c r="D6" s="6" t="s">
        <v>73</v>
      </c>
    </row>
    <row r="7" spans="1:4" ht="17" x14ac:dyDescent="0.2">
      <c r="A7" s="6">
        <v>6</v>
      </c>
      <c r="B7" s="5" t="s">
        <v>63</v>
      </c>
      <c r="C7" s="6">
        <v>7</v>
      </c>
      <c r="D7" s="6" t="s">
        <v>67</v>
      </c>
    </row>
    <row r="8" spans="1:4" ht="17" x14ac:dyDescent="0.2">
      <c r="A8" s="6">
        <v>6</v>
      </c>
      <c r="B8" s="5" t="s">
        <v>62</v>
      </c>
      <c r="C8" s="5">
        <v>7</v>
      </c>
      <c r="D8" s="6" t="s">
        <v>73</v>
      </c>
    </row>
    <row r="9" spans="1:4" ht="17" x14ac:dyDescent="0.2">
      <c r="A9" s="6">
        <v>6</v>
      </c>
      <c r="B9" s="5" t="s">
        <v>115</v>
      </c>
      <c r="C9" s="6">
        <v>7</v>
      </c>
      <c r="D9" s="6" t="s">
        <v>67</v>
      </c>
    </row>
    <row r="10" spans="1:4" ht="17" x14ac:dyDescent="0.2">
      <c r="A10" s="6">
        <v>6</v>
      </c>
      <c r="B10" s="5" t="s">
        <v>116</v>
      </c>
      <c r="C10" s="6">
        <v>7</v>
      </c>
      <c r="D10" s="6" t="s">
        <v>73</v>
      </c>
    </row>
    <row r="11" spans="1:4" ht="17" x14ac:dyDescent="0.2">
      <c r="A11" s="6">
        <v>7</v>
      </c>
      <c r="B11" s="5" t="s">
        <v>63</v>
      </c>
      <c r="C11" s="6">
        <v>8</v>
      </c>
      <c r="D11" s="6" t="s">
        <v>67</v>
      </c>
    </row>
    <row r="12" spans="1:4" ht="17" x14ac:dyDescent="0.2">
      <c r="A12" s="6">
        <v>7</v>
      </c>
      <c r="B12" s="5" t="s">
        <v>62</v>
      </c>
      <c r="C12" s="5">
        <v>8</v>
      </c>
      <c r="D12" s="6" t="s">
        <v>73</v>
      </c>
    </row>
    <row r="13" spans="1:4" ht="17" x14ac:dyDescent="0.2">
      <c r="A13" s="6">
        <v>7</v>
      </c>
      <c r="B13" s="5" t="s">
        <v>115</v>
      </c>
      <c r="C13" s="6">
        <v>8</v>
      </c>
      <c r="D13" s="6" t="s">
        <v>67</v>
      </c>
    </row>
    <row r="14" spans="1:4" ht="17" x14ac:dyDescent="0.2">
      <c r="A14" s="6">
        <v>7</v>
      </c>
      <c r="B14" s="5" t="s">
        <v>116</v>
      </c>
      <c r="C14" s="6">
        <v>8</v>
      </c>
      <c r="D14" s="6" t="s">
        <v>73</v>
      </c>
    </row>
    <row r="15" spans="1:4" ht="17" x14ac:dyDescent="0.2">
      <c r="A15" s="6">
        <v>8</v>
      </c>
      <c r="B15" s="5" t="s">
        <v>63</v>
      </c>
      <c r="C15" s="6">
        <v>8</v>
      </c>
      <c r="D15" s="6" t="s">
        <v>67</v>
      </c>
    </row>
    <row r="16" spans="1:4" ht="17" x14ac:dyDescent="0.2">
      <c r="A16" s="6">
        <v>8</v>
      </c>
      <c r="B16" s="5" t="s">
        <v>62</v>
      </c>
      <c r="C16" s="5">
        <v>8</v>
      </c>
      <c r="D16" s="6" t="s">
        <v>73</v>
      </c>
    </row>
    <row r="17" spans="1:4" ht="17" x14ac:dyDescent="0.2">
      <c r="A17" s="6">
        <v>8</v>
      </c>
      <c r="B17" s="5" t="s">
        <v>115</v>
      </c>
      <c r="C17" s="6">
        <v>8</v>
      </c>
      <c r="D17" s="6" t="s">
        <v>67</v>
      </c>
    </row>
    <row r="18" spans="1:4" ht="17" x14ac:dyDescent="0.2">
      <c r="A18" s="6">
        <v>8</v>
      </c>
      <c r="B18" s="5" t="s">
        <v>116</v>
      </c>
      <c r="C18" s="6">
        <v>8</v>
      </c>
      <c r="D18" s="6" t="s">
        <v>73</v>
      </c>
    </row>
    <row r="19" spans="1:4" ht="17" x14ac:dyDescent="0.2">
      <c r="A19" s="6">
        <v>9</v>
      </c>
      <c r="B19" s="5" t="s">
        <v>63</v>
      </c>
      <c r="C19" s="6">
        <v>8</v>
      </c>
      <c r="D19" s="6" t="s">
        <v>67</v>
      </c>
    </row>
    <row r="20" spans="1:4" ht="17" x14ac:dyDescent="0.2">
      <c r="A20" s="6">
        <v>9</v>
      </c>
      <c r="B20" s="5" t="s">
        <v>62</v>
      </c>
      <c r="C20" s="5">
        <v>8</v>
      </c>
      <c r="D20" s="6" t="s">
        <v>73</v>
      </c>
    </row>
    <row r="21" spans="1:4" ht="17" x14ac:dyDescent="0.2">
      <c r="A21" s="6">
        <v>9</v>
      </c>
      <c r="B21" s="5" t="s">
        <v>115</v>
      </c>
      <c r="C21" s="6">
        <v>8</v>
      </c>
      <c r="D21" s="6" t="s">
        <v>67</v>
      </c>
    </row>
    <row r="22" spans="1:4" ht="17" x14ac:dyDescent="0.2">
      <c r="A22" s="6">
        <v>9</v>
      </c>
      <c r="B22" s="5" t="s">
        <v>116</v>
      </c>
      <c r="C22" s="6">
        <v>8</v>
      </c>
      <c r="D22" s="6" t="s">
        <v>73</v>
      </c>
    </row>
    <row r="23" spans="1:4" ht="17" x14ac:dyDescent="0.2">
      <c r="A23" s="6">
        <v>10</v>
      </c>
      <c r="B23" s="5" t="s">
        <v>63</v>
      </c>
      <c r="C23" s="6">
        <v>10</v>
      </c>
      <c r="D23" s="6" t="s">
        <v>67</v>
      </c>
    </row>
    <row r="24" spans="1:4" ht="17" x14ac:dyDescent="0.2">
      <c r="A24" s="6">
        <v>10</v>
      </c>
      <c r="B24" s="5" t="s">
        <v>62</v>
      </c>
      <c r="C24" s="5">
        <v>10</v>
      </c>
      <c r="D24" s="6" t="s">
        <v>73</v>
      </c>
    </row>
    <row r="25" spans="1:4" ht="17" x14ac:dyDescent="0.2">
      <c r="A25" s="6">
        <v>10</v>
      </c>
      <c r="B25" s="5" t="s">
        <v>115</v>
      </c>
      <c r="C25" s="6">
        <v>10</v>
      </c>
      <c r="D25" s="6" t="s">
        <v>67</v>
      </c>
    </row>
    <row r="26" spans="1:4" ht="17" x14ac:dyDescent="0.2">
      <c r="A26" s="6">
        <v>10</v>
      </c>
      <c r="B26" s="5" t="s">
        <v>116</v>
      </c>
      <c r="C26" s="6">
        <v>10</v>
      </c>
      <c r="D26" s="6" t="s">
        <v>73</v>
      </c>
    </row>
    <row r="27" spans="1:4" ht="17" x14ac:dyDescent="0.2">
      <c r="A27" s="6">
        <v>11</v>
      </c>
      <c r="B27" s="5" t="s">
        <v>63</v>
      </c>
      <c r="C27" s="6">
        <v>10</v>
      </c>
      <c r="D27" s="19" t="s">
        <v>66</v>
      </c>
    </row>
    <row r="28" spans="1:4" ht="17" x14ac:dyDescent="0.2">
      <c r="A28" s="6">
        <v>11</v>
      </c>
      <c r="B28" s="5" t="s">
        <v>62</v>
      </c>
      <c r="C28" s="5">
        <v>10</v>
      </c>
      <c r="D28" s="6" t="s">
        <v>73</v>
      </c>
    </row>
    <row r="29" spans="1:4" ht="17" x14ac:dyDescent="0.2">
      <c r="A29" s="6">
        <v>11</v>
      </c>
      <c r="B29" s="5" t="s">
        <v>115</v>
      </c>
      <c r="C29" s="6">
        <v>10</v>
      </c>
      <c r="D29" s="19" t="s">
        <v>65</v>
      </c>
    </row>
    <row r="30" spans="1:4" ht="17" x14ac:dyDescent="0.2">
      <c r="A30" s="6">
        <v>11</v>
      </c>
      <c r="B30" s="5" t="s">
        <v>116</v>
      </c>
      <c r="C30" s="6">
        <v>10</v>
      </c>
      <c r="D30" s="6" t="s">
        <v>73</v>
      </c>
    </row>
    <row r="31" spans="1:4" ht="17" x14ac:dyDescent="0.2">
      <c r="A31" s="6">
        <v>12</v>
      </c>
      <c r="B31" s="5" t="s">
        <v>63</v>
      </c>
      <c r="C31" s="6">
        <v>10</v>
      </c>
      <c r="D31" s="19" t="s">
        <v>66</v>
      </c>
    </row>
    <row r="32" spans="1:4" ht="17" x14ac:dyDescent="0.2">
      <c r="A32" s="6">
        <v>12</v>
      </c>
      <c r="B32" s="5" t="s">
        <v>62</v>
      </c>
      <c r="C32" s="5">
        <v>10</v>
      </c>
      <c r="D32" s="6" t="s">
        <v>73</v>
      </c>
    </row>
    <row r="33" spans="1:4" ht="17" x14ac:dyDescent="0.2">
      <c r="A33" s="6">
        <v>12</v>
      </c>
      <c r="B33" s="5" t="s">
        <v>115</v>
      </c>
      <c r="C33" s="6">
        <v>10</v>
      </c>
      <c r="D33" s="19" t="s">
        <v>65</v>
      </c>
    </row>
    <row r="34" spans="1:4" ht="17" x14ac:dyDescent="0.2">
      <c r="A34" s="6">
        <v>12</v>
      </c>
      <c r="B34" s="5" t="s">
        <v>116</v>
      </c>
      <c r="C34" s="6">
        <v>10</v>
      </c>
      <c r="D34" s="6" t="s">
        <v>73</v>
      </c>
    </row>
    <row r="35" spans="1:4" ht="17" x14ac:dyDescent="0.2">
      <c r="A35" s="6">
        <v>13</v>
      </c>
      <c r="B35" s="5" t="s">
        <v>63</v>
      </c>
      <c r="C35" s="6">
        <v>10</v>
      </c>
      <c r="D35" s="19" t="s">
        <v>66</v>
      </c>
    </row>
    <row r="36" spans="1:4" ht="17" x14ac:dyDescent="0.2">
      <c r="A36" s="6">
        <v>13</v>
      </c>
      <c r="B36" s="5" t="s">
        <v>62</v>
      </c>
      <c r="C36" s="5">
        <v>10</v>
      </c>
      <c r="D36" s="6" t="s">
        <v>73</v>
      </c>
    </row>
    <row r="37" spans="1:4" ht="17" x14ac:dyDescent="0.2">
      <c r="A37" s="6">
        <v>13</v>
      </c>
      <c r="B37" s="5" t="s">
        <v>115</v>
      </c>
      <c r="C37" s="6">
        <v>10</v>
      </c>
      <c r="D37" s="19" t="s">
        <v>65</v>
      </c>
    </row>
    <row r="38" spans="1:4" ht="17" x14ac:dyDescent="0.2">
      <c r="A38" s="6">
        <v>13</v>
      </c>
      <c r="B38" s="5" t="s">
        <v>116</v>
      </c>
      <c r="C38" s="6">
        <v>10</v>
      </c>
      <c r="D38" s="6" t="s">
        <v>73</v>
      </c>
    </row>
    <row r="39" spans="1:4" ht="17" x14ac:dyDescent="0.2">
      <c r="A39" s="6">
        <v>14</v>
      </c>
      <c r="B39" s="5" t="s">
        <v>63</v>
      </c>
      <c r="C39" s="6">
        <v>10</v>
      </c>
      <c r="D39" s="19" t="s">
        <v>65</v>
      </c>
    </row>
    <row r="40" spans="1:4" ht="17" x14ac:dyDescent="0.2">
      <c r="A40" s="6">
        <v>14</v>
      </c>
      <c r="B40" s="5" t="s">
        <v>62</v>
      </c>
      <c r="C40" s="5">
        <v>10</v>
      </c>
      <c r="D40" s="19" t="s">
        <v>193</v>
      </c>
    </row>
    <row r="41" spans="1:4" ht="17" x14ac:dyDescent="0.2">
      <c r="A41" s="6">
        <v>14</v>
      </c>
      <c r="B41" s="5" t="s">
        <v>115</v>
      </c>
      <c r="C41" s="6">
        <v>10</v>
      </c>
      <c r="D41" s="6" t="s">
        <v>67</v>
      </c>
    </row>
    <row r="42" spans="1:4" ht="17" x14ac:dyDescent="0.2">
      <c r="A42" s="6">
        <v>14</v>
      </c>
      <c r="B42" s="5" t="s">
        <v>116</v>
      </c>
      <c r="C42" s="6">
        <v>10</v>
      </c>
      <c r="D42" s="19" t="s">
        <v>73</v>
      </c>
    </row>
    <row r="43" spans="1:4" ht="17" x14ac:dyDescent="0.2">
      <c r="A43" s="6">
        <v>15</v>
      </c>
      <c r="B43" s="5" t="s">
        <v>63</v>
      </c>
      <c r="C43" s="6">
        <v>10</v>
      </c>
      <c r="D43" s="19" t="s">
        <v>65</v>
      </c>
    </row>
    <row r="44" spans="1:4" ht="17" x14ac:dyDescent="0.2">
      <c r="A44" s="6">
        <v>15</v>
      </c>
      <c r="B44" s="5" t="s">
        <v>62</v>
      </c>
      <c r="C44" s="5">
        <v>10</v>
      </c>
      <c r="D44" s="19" t="s">
        <v>193</v>
      </c>
    </row>
    <row r="45" spans="1:4" ht="17" x14ac:dyDescent="0.2">
      <c r="A45" s="6">
        <v>15</v>
      </c>
      <c r="B45" s="5" t="s">
        <v>115</v>
      </c>
      <c r="C45" s="6">
        <v>10</v>
      </c>
      <c r="D45" s="6" t="s">
        <v>67</v>
      </c>
    </row>
    <row r="46" spans="1:4" ht="17" x14ac:dyDescent="0.2">
      <c r="A46" s="6">
        <v>15</v>
      </c>
      <c r="B46" s="5" t="s">
        <v>116</v>
      </c>
      <c r="C46" s="6">
        <v>10</v>
      </c>
      <c r="D46" s="19" t="s">
        <v>73</v>
      </c>
    </row>
    <row r="47" spans="1:4" ht="17" x14ac:dyDescent="0.2">
      <c r="A47" s="6">
        <v>100</v>
      </c>
      <c r="B47" s="5" t="s">
        <v>63</v>
      </c>
      <c r="C47" s="6">
        <v>10</v>
      </c>
      <c r="D47" s="6" t="s">
        <v>67</v>
      </c>
    </row>
    <row r="48" spans="1:4" ht="17" x14ac:dyDescent="0.2">
      <c r="A48" s="6">
        <v>100</v>
      </c>
      <c r="B48" s="5" t="s">
        <v>62</v>
      </c>
      <c r="C48" s="5">
        <v>10</v>
      </c>
      <c r="D48" s="6" t="s">
        <v>73</v>
      </c>
    </row>
    <row r="49" spans="1:4" ht="17" x14ac:dyDescent="0.2">
      <c r="A49" s="6">
        <v>100</v>
      </c>
      <c r="B49" s="5" t="s">
        <v>115</v>
      </c>
      <c r="C49" s="6">
        <v>10</v>
      </c>
      <c r="D49" s="6" t="s">
        <v>67</v>
      </c>
    </row>
    <row r="50" spans="1:4" ht="17" x14ac:dyDescent="0.2">
      <c r="A50" s="6">
        <v>100</v>
      </c>
      <c r="B50" s="5" t="s">
        <v>116</v>
      </c>
      <c r="C50" s="6">
        <v>10</v>
      </c>
      <c r="D50" s="6" t="s">
        <v>73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4FC41-8044-5A4E-B491-970B80005AA6}">
  <sheetPr>
    <tabColor rgb="FF92D050"/>
  </sheetPr>
  <dimension ref="A1:C5"/>
  <sheetViews>
    <sheetView workbookViewId="0">
      <selection activeCell="B5" sqref="B5"/>
    </sheetView>
  </sheetViews>
  <sheetFormatPr baseColWidth="10" defaultColWidth="11" defaultRowHeight="16" x14ac:dyDescent="0.2"/>
  <cols>
    <col min="1" max="3" width="11" style="18"/>
    <col min="4" max="4" width="37.6640625" style="18" bestFit="1" customWidth="1"/>
    <col min="5" max="16384" width="11" style="18"/>
  </cols>
  <sheetData>
    <row r="1" spans="1:3" x14ac:dyDescent="0.2">
      <c r="A1" s="18" t="s">
        <v>188</v>
      </c>
      <c r="B1" s="18" t="s">
        <v>189</v>
      </c>
      <c r="C1" s="18" t="s">
        <v>190</v>
      </c>
    </row>
    <row r="2" spans="1:3" x14ac:dyDescent="0.2">
      <c r="A2" s="18" t="s">
        <v>191</v>
      </c>
      <c r="B2" s="18" t="s">
        <v>67</v>
      </c>
      <c r="C2" s="18" t="s">
        <v>192</v>
      </c>
    </row>
    <row r="3" spans="1:3" x14ac:dyDescent="0.2">
      <c r="A3" s="18" t="s">
        <v>66</v>
      </c>
      <c r="B3" s="18" t="s">
        <v>65</v>
      </c>
      <c r="C3" s="18" t="s">
        <v>64</v>
      </c>
    </row>
    <row r="4" spans="1:3" x14ac:dyDescent="0.2">
      <c r="A4" s="18" t="s">
        <v>73</v>
      </c>
      <c r="B4" s="18" t="s">
        <v>193</v>
      </c>
      <c r="C4" s="18" t="s">
        <v>194</v>
      </c>
    </row>
    <row r="5" spans="1:3" x14ac:dyDescent="0.2">
      <c r="A5" s="18" t="s">
        <v>118</v>
      </c>
      <c r="B5" s="18" t="s">
        <v>61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A9A40B-F3B3-42C0-86D0-806F7D0FCB62}">
  <sheetPr>
    <tabColor rgb="FFFF0000"/>
  </sheetPr>
  <dimension ref="A1:E13"/>
  <sheetViews>
    <sheetView zoomScale="80" zoomScaleNormal="80" workbookViewId="0">
      <selection activeCell="W67" sqref="W67"/>
    </sheetView>
  </sheetViews>
  <sheetFormatPr baseColWidth="10" defaultColWidth="12.5" defaultRowHeight="15" x14ac:dyDescent="0.2"/>
  <cols>
    <col min="1" max="1" width="6.6640625" bestFit="1" customWidth="1"/>
    <col min="2" max="2" width="6.6640625" customWidth="1"/>
    <col min="3" max="3" width="8" bestFit="1" customWidth="1"/>
    <col min="4" max="4" width="6.6640625" bestFit="1" customWidth="1"/>
    <col min="5" max="5" width="60.6640625" bestFit="1" customWidth="1"/>
  </cols>
  <sheetData>
    <row r="1" spans="1:5" x14ac:dyDescent="0.2">
      <c r="A1" t="s">
        <v>161</v>
      </c>
      <c r="B1" t="s">
        <v>72</v>
      </c>
      <c r="C1" t="s">
        <v>71</v>
      </c>
      <c r="D1" t="s">
        <v>90</v>
      </c>
      <c r="E1" t="s">
        <v>70</v>
      </c>
    </row>
    <row r="2" spans="1:5" x14ac:dyDescent="0.2">
      <c r="A2">
        <v>-999</v>
      </c>
      <c r="B2" t="s">
        <v>162</v>
      </c>
      <c r="C2">
        <v>0</v>
      </c>
      <c r="D2" t="s">
        <v>69</v>
      </c>
      <c r="E2" t="s">
        <v>68</v>
      </c>
    </row>
    <row r="3" spans="1:5" x14ac:dyDescent="0.2">
      <c r="A3">
        <v>0.25</v>
      </c>
      <c r="B3" t="s">
        <v>162</v>
      </c>
      <c r="C3">
        <v>0</v>
      </c>
      <c r="D3">
        <v>11095</v>
      </c>
      <c r="E3" t="s">
        <v>91</v>
      </c>
    </row>
    <row r="4" spans="1:5" x14ac:dyDescent="0.2">
      <c r="A4">
        <v>0.35</v>
      </c>
      <c r="B4" t="s">
        <v>162</v>
      </c>
      <c r="C4">
        <v>0</v>
      </c>
      <c r="D4">
        <v>11096</v>
      </c>
      <c r="E4" t="s">
        <v>92</v>
      </c>
    </row>
    <row r="5" spans="1:5" x14ac:dyDescent="0.2">
      <c r="A5">
        <v>0.57499999999999996</v>
      </c>
      <c r="B5" t="s">
        <v>162</v>
      </c>
      <c r="C5">
        <v>0</v>
      </c>
      <c r="D5">
        <v>11097</v>
      </c>
      <c r="E5" t="s">
        <v>93</v>
      </c>
    </row>
    <row r="6" spans="1:5" x14ac:dyDescent="0.2">
      <c r="A6">
        <v>0.86499999999999999</v>
      </c>
      <c r="B6" t="s">
        <v>162</v>
      </c>
      <c r="C6">
        <v>0</v>
      </c>
      <c r="D6">
        <v>11098</v>
      </c>
      <c r="E6" t="s">
        <v>94</v>
      </c>
    </row>
    <row r="7" spans="1:5" x14ac:dyDescent="0.2">
      <c r="A7">
        <v>1.1000000000000001</v>
      </c>
      <c r="B7" t="s">
        <v>162</v>
      </c>
      <c r="C7">
        <v>0</v>
      </c>
      <c r="D7">
        <v>10904</v>
      </c>
      <c r="E7" t="s">
        <v>95</v>
      </c>
    </row>
    <row r="8" spans="1:5" x14ac:dyDescent="0.2">
      <c r="A8">
        <v>1.325</v>
      </c>
      <c r="B8" t="s">
        <v>162</v>
      </c>
      <c r="C8">
        <v>0</v>
      </c>
      <c r="D8">
        <v>11235</v>
      </c>
      <c r="E8" t="s">
        <v>96</v>
      </c>
    </row>
    <row r="9" spans="1:5" x14ac:dyDescent="0.2">
      <c r="A9">
        <v>1.55</v>
      </c>
      <c r="B9" t="s">
        <v>162</v>
      </c>
      <c r="C9">
        <v>0</v>
      </c>
      <c r="D9">
        <v>10905</v>
      </c>
      <c r="E9" t="s">
        <v>97</v>
      </c>
    </row>
    <row r="10" spans="1:5" x14ac:dyDescent="0.2">
      <c r="A10">
        <v>1.7</v>
      </c>
      <c r="B10" t="s">
        <v>162</v>
      </c>
      <c r="C10">
        <v>0</v>
      </c>
      <c r="D10">
        <v>11099</v>
      </c>
      <c r="E10" t="s">
        <v>98</v>
      </c>
    </row>
    <row r="11" spans="1:5" x14ac:dyDescent="0.2">
      <c r="A11">
        <v>2.25</v>
      </c>
      <c r="B11" t="s">
        <v>162</v>
      </c>
      <c r="C11">
        <v>0</v>
      </c>
      <c r="D11">
        <v>13418</v>
      </c>
      <c r="E11" t="s">
        <v>99</v>
      </c>
    </row>
    <row r="12" spans="1:5" x14ac:dyDescent="0.2">
      <c r="A12">
        <v>7.9249999999999998</v>
      </c>
      <c r="B12" t="s">
        <v>162</v>
      </c>
      <c r="C12">
        <v>0</v>
      </c>
      <c r="D12">
        <v>11348</v>
      </c>
      <c r="E12" t="s">
        <v>100</v>
      </c>
    </row>
    <row r="13" spans="1:5" x14ac:dyDescent="0.2">
      <c r="A13">
        <v>1000</v>
      </c>
      <c r="B13" t="s">
        <v>162</v>
      </c>
      <c r="C13">
        <v>0</v>
      </c>
      <c r="D13">
        <v>99999</v>
      </c>
      <c r="E13" t="s">
        <v>106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80D8E-5505-2A41-8F7E-827D6A9D502D}">
  <sheetPr>
    <tabColor theme="7" tint="0.39997558519241921"/>
  </sheetPr>
  <dimension ref="A1:A3"/>
  <sheetViews>
    <sheetView workbookViewId="0">
      <selection activeCell="G43" sqref="G43"/>
    </sheetView>
  </sheetViews>
  <sheetFormatPr baseColWidth="10" defaultColWidth="11.5" defaultRowHeight="15" x14ac:dyDescent="0.2"/>
  <sheetData>
    <row r="1" spans="1:1" x14ac:dyDescent="0.2">
      <c r="A1" t="s">
        <v>186</v>
      </c>
    </row>
    <row r="2" spans="1:1" x14ac:dyDescent="0.2">
      <c r="A2" s="17" t="s">
        <v>187</v>
      </c>
    </row>
    <row r="3" spans="1:1" x14ac:dyDescent="0.2">
      <c r="A3" s="17"/>
    </row>
  </sheetData>
  <hyperlinks>
    <hyperlink ref="A2" r:id="rId1" xr:uid="{036A062E-A7A2-6941-826E-9AFA3A23CAC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C46"/>
  <sheetViews>
    <sheetView tabSelected="1" zoomScale="170" zoomScaleNormal="170" workbookViewId="0">
      <selection activeCell="B30" sqref="B30"/>
    </sheetView>
  </sheetViews>
  <sheetFormatPr baseColWidth="10" defaultColWidth="8.83203125" defaultRowHeight="13" x14ac:dyDescent="0.15"/>
  <cols>
    <col min="1" max="1" width="18.33203125" style="1" bestFit="1" customWidth="1"/>
    <col min="2" max="2" width="19.33203125" style="2" customWidth="1"/>
    <col min="3" max="3" width="92.33203125" style="20" customWidth="1"/>
    <col min="4" max="4" width="14.33203125" style="1" customWidth="1"/>
    <col min="5" max="5" width="10.1640625" style="1" bestFit="1" customWidth="1"/>
    <col min="6" max="6" width="10.6640625" style="1" bestFit="1" customWidth="1"/>
    <col min="7" max="7" width="10.6640625" style="1" customWidth="1"/>
    <col min="8" max="8" width="12.83203125" style="1" bestFit="1" customWidth="1"/>
    <col min="9" max="9" width="11.5" style="1" bestFit="1" customWidth="1"/>
    <col min="10" max="10" width="11.6640625" style="1" customWidth="1"/>
    <col min="11" max="11" width="14" style="1" bestFit="1" customWidth="1"/>
    <col min="12" max="12" width="15.33203125" style="1" bestFit="1" customWidth="1"/>
    <col min="13" max="13" width="14.83203125" style="1" bestFit="1" customWidth="1"/>
    <col min="14" max="14" width="9.5" style="1" bestFit="1" customWidth="1"/>
    <col min="15" max="15" width="12.83203125" style="1" bestFit="1" customWidth="1"/>
    <col min="16" max="16" width="23.5" style="1" bestFit="1" customWidth="1"/>
    <col min="17" max="17" width="11.5" style="1" bestFit="1" customWidth="1"/>
    <col min="18" max="18" width="34.6640625" style="1" customWidth="1"/>
    <col min="19" max="19" width="44" style="1" customWidth="1"/>
    <col min="20" max="20" width="62.5" style="1" bestFit="1" customWidth="1"/>
    <col min="21" max="21" width="32.83203125" style="1" bestFit="1" customWidth="1"/>
    <col min="22" max="22" width="45.33203125" style="1" bestFit="1" customWidth="1"/>
    <col min="23" max="23" width="28.1640625" style="1" bestFit="1" customWidth="1"/>
    <col min="24" max="24" width="29.5" style="1" bestFit="1" customWidth="1"/>
    <col min="25" max="25" width="8.83203125" style="1" customWidth="1"/>
    <col min="26" max="16384" width="8.83203125" style="1"/>
  </cols>
  <sheetData>
    <row r="1" spans="1:3" ht="18" thickBot="1" x14ac:dyDescent="0.25">
      <c r="A1" s="48" t="s">
        <v>18</v>
      </c>
      <c r="B1" s="49" t="s">
        <v>19</v>
      </c>
      <c r="C1" s="50" t="s">
        <v>45</v>
      </c>
    </row>
    <row r="2" spans="1:3" ht="14" x14ac:dyDescent="0.15">
      <c r="A2" s="81" t="s">
        <v>14</v>
      </c>
      <c r="B2" s="31" t="s">
        <v>212</v>
      </c>
      <c r="C2" s="21" t="s">
        <v>30</v>
      </c>
    </row>
    <row r="3" spans="1:3" ht="14" x14ac:dyDescent="0.15">
      <c r="A3" s="82" t="s">
        <v>11</v>
      </c>
      <c r="B3" s="32" t="s">
        <v>213</v>
      </c>
      <c r="C3" s="22" t="s">
        <v>31</v>
      </c>
    </row>
    <row r="4" spans="1:3" ht="14" x14ac:dyDescent="0.15">
      <c r="A4" s="82" t="s">
        <v>12</v>
      </c>
      <c r="B4" s="33" t="s">
        <v>214</v>
      </c>
      <c r="C4" s="22" t="s">
        <v>32</v>
      </c>
    </row>
    <row r="5" spans="1:3" ht="14" x14ac:dyDescent="0.15">
      <c r="A5" s="82" t="s">
        <v>13</v>
      </c>
      <c r="B5" s="33" t="s">
        <v>214</v>
      </c>
      <c r="C5" s="22" t="s">
        <v>33</v>
      </c>
    </row>
    <row r="6" spans="1:3" ht="14" x14ac:dyDescent="0.15">
      <c r="A6" s="82" t="s">
        <v>199</v>
      </c>
      <c r="B6" s="33" t="s">
        <v>200</v>
      </c>
      <c r="C6" s="22" t="s">
        <v>203</v>
      </c>
    </row>
    <row r="7" spans="1:3" ht="14" x14ac:dyDescent="0.15">
      <c r="A7" s="82" t="s">
        <v>201</v>
      </c>
      <c r="B7" s="33" t="s">
        <v>200</v>
      </c>
      <c r="C7" s="22" t="s">
        <v>202</v>
      </c>
    </row>
    <row r="8" spans="1:3" ht="14" x14ac:dyDescent="0.15">
      <c r="A8" s="82" t="s">
        <v>207</v>
      </c>
      <c r="B8" s="33">
        <v>0</v>
      </c>
      <c r="C8" s="22" t="s">
        <v>208</v>
      </c>
    </row>
    <row r="9" spans="1:3" ht="14" x14ac:dyDescent="0.15">
      <c r="A9" s="82" t="s">
        <v>50</v>
      </c>
      <c r="B9" s="32">
        <v>2</v>
      </c>
      <c r="C9" s="22" t="s">
        <v>51</v>
      </c>
    </row>
    <row r="10" spans="1:3" ht="14" x14ac:dyDescent="0.15">
      <c r="A10" s="82" t="s">
        <v>15</v>
      </c>
      <c r="B10" s="32" t="s">
        <v>215</v>
      </c>
      <c r="C10" s="22" t="s">
        <v>204</v>
      </c>
    </row>
    <row r="11" spans="1:3" ht="14" x14ac:dyDescent="0.15">
      <c r="A11" s="82" t="s">
        <v>122</v>
      </c>
      <c r="B11" s="32" t="s">
        <v>11</v>
      </c>
      <c r="C11" s="22" t="s">
        <v>123</v>
      </c>
    </row>
    <row r="12" spans="1:3" ht="15" thickBot="1" x14ac:dyDescent="0.2">
      <c r="A12" s="83" t="s">
        <v>16</v>
      </c>
      <c r="B12" s="34">
        <v>2287</v>
      </c>
      <c r="C12" s="23" t="s">
        <v>37</v>
      </c>
    </row>
    <row r="13" spans="1:3" ht="30" thickTop="1" thickBot="1" x14ac:dyDescent="0.2">
      <c r="A13" s="84" t="s">
        <v>176</v>
      </c>
      <c r="B13" s="35" t="s">
        <v>216</v>
      </c>
      <c r="C13" s="24" t="s">
        <v>177</v>
      </c>
    </row>
    <row r="14" spans="1:3" ht="29" thickTop="1" x14ac:dyDescent="0.15">
      <c r="A14" s="97" t="s">
        <v>74</v>
      </c>
      <c r="B14" s="98" t="str">
        <f>IF(OR(B10="NXT",B10="XTR"),"nxt_bins","ati_bins")</f>
        <v>ati_bins</v>
      </c>
      <c r="C14" s="25" t="s">
        <v>206</v>
      </c>
    </row>
    <row r="15" spans="1:3" ht="14" x14ac:dyDescent="0.15">
      <c r="A15" s="86" t="s">
        <v>34</v>
      </c>
      <c r="B15" s="42">
        <v>5</v>
      </c>
      <c r="C15" s="43" t="s">
        <v>210</v>
      </c>
    </row>
    <row r="16" spans="1:3" ht="42" x14ac:dyDescent="0.15">
      <c r="A16" s="87" t="s">
        <v>182</v>
      </c>
      <c r="B16" s="46" t="s">
        <v>223</v>
      </c>
      <c r="C16" s="58" t="s">
        <v>184</v>
      </c>
    </row>
    <row r="17" spans="1:3" ht="14" x14ac:dyDescent="0.15">
      <c r="A17" s="88" t="s">
        <v>183</v>
      </c>
      <c r="B17" s="37">
        <v>1.4</v>
      </c>
      <c r="C17" s="27" t="s">
        <v>185</v>
      </c>
    </row>
    <row r="18" spans="1:3" ht="14" x14ac:dyDescent="0.15">
      <c r="A18" s="88" t="s">
        <v>166</v>
      </c>
      <c r="B18" s="37">
        <v>1</v>
      </c>
      <c r="C18" s="27" t="s">
        <v>167</v>
      </c>
    </row>
    <row r="19" spans="1:3" ht="14" x14ac:dyDescent="0.15">
      <c r="A19" s="89" t="s">
        <v>165</v>
      </c>
      <c r="B19" s="47">
        <v>1</v>
      </c>
      <c r="C19" s="59" t="s">
        <v>164</v>
      </c>
    </row>
    <row r="20" spans="1:3" ht="14" x14ac:dyDescent="0.15">
      <c r="A20" s="90" t="s">
        <v>180</v>
      </c>
      <c r="B20" s="44">
        <v>1</v>
      </c>
      <c r="C20" s="45" t="s">
        <v>198</v>
      </c>
    </row>
    <row r="21" spans="1:3" ht="15" thickBot="1" x14ac:dyDescent="0.2">
      <c r="A21" s="91" t="s">
        <v>103</v>
      </c>
      <c r="B21" s="39">
        <v>1</v>
      </c>
      <c r="C21" s="28" t="s">
        <v>104</v>
      </c>
    </row>
    <row r="22" spans="1:3" ht="16" thickTop="1" thickBot="1" x14ac:dyDescent="0.2">
      <c r="A22" s="92" t="s">
        <v>205</v>
      </c>
      <c r="B22" s="79" t="s">
        <v>224</v>
      </c>
      <c r="C22" s="80" t="s">
        <v>209</v>
      </c>
    </row>
    <row r="23" spans="1:3" ht="29" thickTop="1" x14ac:dyDescent="0.15">
      <c r="A23" s="93" t="s">
        <v>20</v>
      </c>
      <c r="B23" s="40">
        <v>2</v>
      </c>
      <c r="C23" s="29" t="s">
        <v>35</v>
      </c>
    </row>
    <row r="24" spans="1:3" ht="14" x14ac:dyDescent="0.15">
      <c r="A24" s="82" t="s">
        <v>21</v>
      </c>
      <c r="B24" s="32">
        <v>2</v>
      </c>
      <c r="C24" s="22" t="s">
        <v>36</v>
      </c>
    </row>
    <row r="25" spans="1:3" ht="28" x14ac:dyDescent="0.15">
      <c r="A25" s="82" t="s">
        <v>120</v>
      </c>
      <c r="B25" s="32">
        <v>1</v>
      </c>
      <c r="C25" s="22" t="s">
        <v>121</v>
      </c>
    </row>
    <row r="26" spans="1:3" ht="14" x14ac:dyDescent="0.15">
      <c r="A26" s="99" t="s">
        <v>119</v>
      </c>
      <c r="B26" s="100" t="s">
        <v>29</v>
      </c>
      <c r="C26" s="101" t="s">
        <v>225</v>
      </c>
    </row>
    <row r="27" spans="1:3" ht="14" x14ac:dyDescent="0.15">
      <c r="A27" s="82" t="s">
        <v>10</v>
      </c>
      <c r="B27" s="32">
        <v>4.8</v>
      </c>
      <c r="C27" s="22" t="s">
        <v>211</v>
      </c>
    </row>
    <row r="28" spans="1:3" ht="15" thickBot="1" x14ac:dyDescent="0.2">
      <c r="A28" s="83" t="s">
        <v>23</v>
      </c>
      <c r="B28" s="34">
        <f>27/12</f>
        <v>2.25</v>
      </c>
      <c r="C28" s="23" t="s">
        <v>38</v>
      </c>
    </row>
    <row r="29" spans="1:3" ht="29" thickTop="1" x14ac:dyDescent="0.15">
      <c r="A29" s="85" t="s">
        <v>46</v>
      </c>
      <c r="B29" s="36">
        <v>0</v>
      </c>
      <c r="C29" s="25" t="s">
        <v>168</v>
      </c>
    </row>
    <row r="30" spans="1:3" ht="28" x14ac:dyDescent="0.15">
      <c r="A30" s="94" t="s">
        <v>48</v>
      </c>
      <c r="B30" s="38">
        <v>1</v>
      </c>
      <c r="C30" s="26" t="s">
        <v>49</v>
      </c>
    </row>
    <row r="31" spans="1:3" ht="14" x14ac:dyDescent="0.15">
      <c r="A31" s="94" t="s">
        <v>175</v>
      </c>
      <c r="B31" s="38">
        <v>30</v>
      </c>
      <c r="C31" s="26" t="s">
        <v>195</v>
      </c>
    </row>
    <row r="32" spans="1:3" ht="15" thickBot="1" x14ac:dyDescent="0.2">
      <c r="A32" s="91" t="s">
        <v>173</v>
      </c>
      <c r="B32" s="39">
        <v>1</v>
      </c>
      <c r="C32" s="28" t="s">
        <v>174</v>
      </c>
    </row>
    <row r="33" spans="1:3" ht="15" thickTop="1" x14ac:dyDescent="0.15">
      <c r="A33" s="93" t="s">
        <v>178</v>
      </c>
      <c r="B33" s="40">
        <v>1</v>
      </c>
      <c r="C33" s="29" t="s">
        <v>197</v>
      </c>
    </row>
    <row r="34" spans="1:3" ht="15" thickBot="1" x14ac:dyDescent="0.2">
      <c r="A34" s="83" t="s">
        <v>181</v>
      </c>
      <c r="B34" s="34">
        <v>25</v>
      </c>
      <c r="C34" s="23" t="s">
        <v>196</v>
      </c>
    </row>
    <row r="35" spans="1:3" ht="15" thickTop="1" x14ac:dyDescent="0.15">
      <c r="A35" s="85" t="s">
        <v>110</v>
      </c>
      <c r="B35" s="36">
        <v>1</v>
      </c>
      <c r="C35" s="25" t="s">
        <v>107</v>
      </c>
    </row>
    <row r="36" spans="1:3" ht="14" x14ac:dyDescent="0.15">
      <c r="A36" s="95" t="s">
        <v>108</v>
      </c>
      <c r="B36" s="38">
        <v>3.5</v>
      </c>
      <c r="C36" s="26" t="s">
        <v>169</v>
      </c>
    </row>
    <row r="37" spans="1:3" ht="15" thickBot="1" x14ac:dyDescent="0.2">
      <c r="A37" s="96" t="s">
        <v>109</v>
      </c>
      <c r="B37" s="41">
        <v>3.5</v>
      </c>
      <c r="C37" s="30" t="s">
        <v>170</v>
      </c>
    </row>
    <row r="38" spans="1:3" ht="14" hidden="1" x14ac:dyDescent="0.15">
      <c r="A38" s="55" t="s">
        <v>22</v>
      </c>
      <c r="B38" s="56">
        <v>3</v>
      </c>
      <c r="C38" s="57" t="s">
        <v>179</v>
      </c>
    </row>
    <row r="39" spans="1:3" ht="28" hidden="1" x14ac:dyDescent="0.15">
      <c r="A39" s="52" t="s">
        <v>29</v>
      </c>
      <c r="B39" s="51" t="s">
        <v>111</v>
      </c>
      <c r="C39" s="53" t="s">
        <v>112</v>
      </c>
    </row>
    <row r="40" spans="1:3" ht="14" hidden="1" x14ac:dyDescent="0.15">
      <c r="A40" s="52" t="s">
        <v>0</v>
      </c>
      <c r="B40" s="51" t="s">
        <v>29</v>
      </c>
      <c r="C40" s="53" t="s">
        <v>43</v>
      </c>
    </row>
    <row r="41" spans="1:3" ht="14" hidden="1" x14ac:dyDescent="0.15">
      <c r="A41" s="52" t="s">
        <v>1</v>
      </c>
      <c r="B41" s="51" t="s">
        <v>29</v>
      </c>
      <c r="C41" s="53" t="s">
        <v>44</v>
      </c>
    </row>
    <row r="42" spans="1:3" ht="14" hidden="1" x14ac:dyDescent="0.15">
      <c r="A42" s="52" t="s">
        <v>2</v>
      </c>
      <c r="B42" s="51" t="s">
        <v>29</v>
      </c>
      <c r="C42" s="53" t="s">
        <v>44</v>
      </c>
    </row>
    <row r="43" spans="1:3" ht="14" hidden="1" x14ac:dyDescent="0.15">
      <c r="A43" s="52" t="s">
        <v>3</v>
      </c>
      <c r="B43" s="51" t="str">
        <f>B10</f>
        <v>Ojjo_ATI</v>
      </c>
      <c r="C43" s="53" t="s">
        <v>89</v>
      </c>
    </row>
    <row r="44" spans="1:3" ht="14" hidden="1" x14ac:dyDescent="0.15">
      <c r="A44" s="52" t="s">
        <v>4</v>
      </c>
      <c r="B44" s="51">
        <v>1.25</v>
      </c>
      <c r="C44" s="53" t="s">
        <v>102</v>
      </c>
    </row>
    <row r="45" spans="1:3" ht="28" hidden="1" x14ac:dyDescent="0.15">
      <c r="A45" s="52" t="s">
        <v>76</v>
      </c>
      <c r="B45" s="51" t="s">
        <v>217</v>
      </c>
      <c r="C45" s="53" t="s">
        <v>78</v>
      </c>
    </row>
    <row r="46" spans="1:3" ht="28" hidden="1" x14ac:dyDescent="0.15">
      <c r="A46" s="54" t="s">
        <v>77</v>
      </c>
      <c r="B46" s="51" t="s">
        <v>77</v>
      </c>
      <c r="C46" s="53" t="s">
        <v>79</v>
      </c>
    </row>
  </sheetData>
  <dataValidations count="10">
    <dataValidation type="list" allowBlank="1" showInputMessage="1" showErrorMessage="1" sqref="B10:B11" xr:uid="{B6E95BCC-4D21-42CD-AB5E-F39AC3D7888E}">
      <formula1>"ATI, NXT, FTC, XTR, NEV, GC, Ojjo_ATI, Ojjo_NXT"</formula1>
    </dataValidation>
    <dataValidation type="list" allowBlank="1" showInputMessage="1" showErrorMessage="1" sqref="B23:B25" xr:uid="{589E55F2-0282-42BA-BD23-DC82D49BC454}">
      <formula1>"2, 5, 10"</formula1>
    </dataValidation>
    <dataValidation type="list" allowBlank="1" showInputMessage="1" showErrorMessage="1" sqref="B33 B19:B21 B35 B29:B31 B25" xr:uid="{F160A2BF-5080-4A0A-8F46-033D39AEF6CB}">
      <formula1>"0, 1"</formula1>
    </dataValidation>
    <dataValidation type="list" allowBlank="1" showInputMessage="1" showErrorMessage="1" sqref="B16" xr:uid="{87919DE6-8AF6-8D40-8A70-9E8FDE2B5361}">
      <formula1>"none, target_cf"</formula1>
    </dataValidation>
    <dataValidation type="decimal" allowBlank="1" showInputMessage="1" showErrorMessage="1" sqref="B17" xr:uid="{767D247B-1ADA-F640-B614-7A3D30F5F1BD}">
      <formula1>0</formula1>
      <formula2>5</formula2>
    </dataValidation>
    <dataValidation type="list" allowBlank="1" showInputMessage="1" showErrorMessage="1" sqref="B33 B18" xr:uid="{1CEAF238-52A8-2F4B-BAB5-37B238011736}">
      <formula1>"1, 2, 3"</formula1>
    </dataValidation>
    <dataValidation type="list" allowBlank="1" showInputMessage="1" showErrorMessage="1" sqref="B13" xr:uid="{B8B96FFD-D316-6542-9727-DF6703A3B5A8}">
      <formula1>"slope, rbestfit, nbestfit"</formula1>
    </dataValidation>
    <dataValidation type="list" operator="equal" allowBlank="1" showInputMessage="1" showErrorMessage="1" sqref="B8" xr:uid="{33793E5E-22A7-3449-9B48-30A066B615DD}">
      <formula1>"0, 1"</formula1>
    </dataValidation>
    <dataValidation type="decimal" allowBlank="1" showInputMessage="1" showErrorMessage="1" sqref="B12" xr:uid="{7F3338A8-0FB5-D149-8F84-76C9D06869D3}">
      <formula1>1900</formula1>
      <formula2>2500</formula2>
    </dataValidation>
    <dataValidation type="decimal" allowBlank="1" showInputMessage="1" showErrorMessage="1" sqref="B32" xr:uid="{41EB25EA-F76C-F141-82F6-6E07F683F76A}">
      <formula1>0.25</formula1>
      <formula2>5</formula2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B9187-E967-B54D-81B9-2906357DA864}">
  <sheetPr>
    <tabColor rgb="FFFF0000"/>
  </sheetPr>
  <dimension ref="A1:B5"/>
  <sheetViews>
    <sheetView workbookViewId="0">
      <selection activeCell="G47" sqref="G47:G48"/>
    </sheetView>
  </sheetViews>
  <sheetFormatPr baseColWidth="10" defaultColWidth="9.1640625" defaultRowHeight="13" x14ac:dyDescent="0.15"/>
  <cols>
    <col min="1" max="16384" width="9.1640625" style="2"/>
  </cols>
  <sheetData>
    <row r="1" spans="1:2" x14ac:dyDescent="0.15">
      <c r="A1" s="2" t="s">
        <v>18</v>
      </c>
      <c r="B1" s="2" t="s">
        <v>19</v>
      </c>
    </row>
    <row r="2" spans="1:2" x14ac:dyDescent="0.15">
      <c r="A2" s="3" t="s">
        <v>24</v>
      </c>
      <c r="B2" s="2">
        <v>52</v>
      </c>
    </row>
    <row r="3" spans="1:2" x14ac:dyDescent="0.15">
      <c r="A3" s="3" t="s">
        <v>25</v>
      </c>
      <c r="B3" s="2">
        <v>0.33</v>
      </c>
    </row>
    <row r="4" spans="1:2" x14ac:dyDescent="0.15">
      <c r="A4" s="3" t="s">
        <v>171</v>
      </c>
      <c r="B4" s="2">
        <f>-32/12-0.5</f>
        <v>-3.1666666666666665</v>
      </c>
    </row>
    <row r="5" spans="1:2" x14ac:dyDescent="0.15">
      <c r="A5" s="3" t="s">
        <v>172</v>
      </c>
      <c r="B5" s="2">
        <v>-0.5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3D788-6DF8-CA4A-B8A4-94C57915873A}">
  <sheetPr>
    <tabColor rgb="FFFF0000"/>
  </sheetPr>
  <dimension ref="A1:B5"/>
  <sheetViews>
    <sheetView workbookViewId="0">
      <selection activeCell="G47" sqref="G47:G48"/>
    </sheetView>
  </sheetViews>
  <sheetFormatPr baseColWidth="10" defaultColWidth="8.83203125" defaultRowHeight="14" x14ac:dyDescent="0.2"/>
  <cols>
    <col min="1" max="16384" width="8.83203125" style="4"/>
  </cols>
  <sheetData>
    <row r="1" spans="1:2" x14ac:dyDescent="0.2">
      <c r="A1" s="2" t="s">
        <v>18</v>
      </c>
      <c r="B1" s="2" t="s">
        <v>19</v>
      </c>
    </row>
    <row r="2" spans="1:2" x14ac:dyDescent="0.2">
      <c r="A2" s="3" t="s">
        <v>24</v>
      </c>
      <c r="B2" s="3">
        <v>60</v>
      </c>
    </row>
    <row r="3" spans="1:2" x14ac:dyDescent="0.2">
      <c r="A3" s="3" t="s">
        <v>25</v>
      </c>
      <c r="B3" s="3">
        <f>1.5/12</f>
        <v>0.125</v>
      </c>
    </row>
    <row r="4" spans="1:2" x14ac:dyDescent="0.2">
      <c r="A4" s="3" t="s">
        <v>171</v>
      </c>
      <c r="B4" s="3">
        <v>-0.75</v>
      </c>
    </row>
    <row r="5" spans="1:2" x14ac:dyDescent="0.2">
      <c r="A5" s="3" t="s">
        <v>172</v>
      </c>
      <c r="B5" s="3">
        <v>-0.75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70A95-28EB-5447-A426-6C387B8184F6}">
  <sheetPr>
    <tabColor rgb="FFFF0000"/>
  </sheetPr>
  <dimension ref="A1:B5"/>
  <sheetViews>
    <sheetView workbookViewId="0">
      <selection activeCell="G47" sqref="G47:G48"/>
    </sheetView>
  </sheetViews>
  <sheetFormatPr baseColWidth="10" defaultColWidth="9.1640625" defaultRowHeight="13" x14ac:dyDescent="0.15"/>
  <cols>
    <col min="1" max="16384" width="9.1640625" style="2"/>
  </cols>
  <sheetData>
    <row r="1" spans="1:2" x14ac:dyDescent="0.15">
      <c r="A1" s="2" t="s">
        <v>18</v>
      </c>
      <c r="B1" s="2" t="s">
        <v>19</v>
      </c>
    </row>
    <row r="2" spans="1:2" x14ac:dyDescent="0.15">
      <c r="A2" s="3" t="s">
        <v>24</v>
      </c>
      <c r="B2" s="2">
        <v>52</v>
      </c>
    </row>
    <row r="3" spans="1:2" x14ac:dyDescent="0.15">
      <c r="A3" s="3" t="s">
        <v>25</v>
      </c>
      <c r="B3" s="2">
        <v>0.33</v>
      </c>
    </row>
    <row r="4" spans="1:2" x14ac:dyDescent="0.15">
      <c r="A4" s="3" t="s">
        <v>171</v>
      </c>
      <c r="B4" s="2">
        <f>-32/12-0.5</f>
        <v>-3.1666666666666665</v>
      </c>
    </row>
    <row r="5" spans="1:2" x14ac:dyDescent="0.15">
      <c r="A5" s="3" t="s">
        <v>172</v>
      </c>
      <c r="B5" s="2">
        <v>-0.5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209A6-E416-D54A-BBEF-CF27B474CAC4}">
  <sheetPr>
    <tabColor rgb="FFFF0000"/>
  </sheetPr>
  <dimension ref="A1:B5"/>
  <sheetViews>
    <sheetView workbookViewId="0">
      <selection activeCell="G47" sqref="G47:G48"/>
    </sheetView>
  </sheetViews>
  <sheetFormatPr baseColWidth="10" defaultColWidth="8.83203125" defaultRowHeight="14" x14ac:dyDescent="0.2"/>
  <cols>
    <col min="1" max="1" width="18.5" style="4" bestFit="1" customWidth="1"/>
    <col min="2" max="2" width="13.6640625" style="4" bestFit="1" customWidth="1"/>
    <col min="3" max="16384" width="8.83203125" style="4"/>
  </cols>
  <sheetData>
    <row r="1" spans="1:2" x14ac:dyDescent="0.2">
      <c r="A1" s="2" t="s">
        <v>18</v>
      </c>
      <c r="B1" s="2" t="s">
        <v>19</v>
      </c>
    </row>
    <row r="2" spans="1:2" x14ac:dyDescent="0.2">
      <c r="A2" s="3" t="s">
        <v>24</v>
      </c>
      <c r="B2" s="3">
        <v>60</v>
      </c>
    </row>
    <row r="3" spans="1:2" x14ac:dyDescent="0.2">
      <c r="A3" s="3" t="s">
        <v>25</v>
      </c>
      <c r="B3" s="3">
        <v>0.16666666699999999</v>
      </c>
    </row>
    <row r="4" spans="1:2" x14ac:dyDescent="0.2">
      <c r="A4" s="3" t="s">
        <v>26</v>
      </c>
      <c r="B4" s="3">
        <v>0.87922500000000003</v>
      </c>
    </row>
    <row r="5" spans="1:2" x14ac:dyDescent="0.2">
      <c r="A5" s="3" t="s">
        <v>27</v>
      </c>
      <c r="B5" s="3">
        <v>0.24275833299999999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8BE0C-85C7-4445-8CE1-3EDB48B9B05F}">
  <sheetPr>
    <tabColor rgb="FFFF0000"/>
  </sheetPr>
  <dimension ref="A1:C19"/>
  <sheetViews>
    <sheetView zoomScale="130" zoomScaleNormal="130" workbookViewId="0">
      <selection activeCell="G47" sqref="G47:G48"/>
    </sheetView>
  </sheetViews>
  <sheetFormatPr baseColWidth="10" defaultColWidth="12.5" defaultRowHeight="16" x14ac:dyDescent="0.2"/>
  <cols>
    <col min="1" max="16384" width="12.5" style="5"/>
  </cols>
  <sheetData>
    <row r="1" spans="1:3" x14ac:dyDescent="0.2">
      <c r="A1" s="15" t="s">
        <v>130</v>
      </c>
      <c r="B1" s="15" t="s">
        <v>17</v>
      </c>
      <c r="C1" s="15" t="s">
        <v>132</v>
      </c>
    </row>
    <row r="2" spans="1:3" x14ac:dyDescent="0.2">
      <c r="A2" t="s">
        <v>133</v>
      </c>
      <c r="B2">
        <v>0.23080000000000001</v>
      </c>
      <c r="C2" t="s">
        <v>134</v>
      </c>
    </row>
    <row r="3" spans="1:3" x14ac:dyDescent="0.2">
      <c r="A3" t="s">
        <v>135</v>
      </c>
      <c r="B3">
        <v>0.23080000000000001</v>
      </c>
      <c r="C3" s="14" t="s">
        <v>136</v>
      </c>
    </row>
    <row r="4" spans="1:3" x14ac:dyDescent="0.2">
      <c r="A4" t="s">
        <v>137</v>
      </c>
      <c r="B4">
        <v>20</v>
      </c>
      <c r="C4" s="14" t="s">
        <v>138</v>
      </c>
    </row>
    <row r="5" spans="1:3" x14ac:dyDescent="0.2">
      <c r="A5" t="s">
        <v>139</v>
      </c>
      <c r="B5">
        <v>20</v>
      </c>
      <c r="C5" s="14" t="s">
        <v>140</v>
      </c>
    </row>
    <row r="6" spans="1:3" x14ac:dyDescent="0.2">
      <c r="A6" t="s">
        <v>141</v>
      </c>
      <c r="B6" s="11" t="s">
        <v>142</v>
      </c>
      <c r="C6" s="14" t="s">
        <v>143</v>
      </c>
    </row>
    <row r="7" spans="1:3" x14ac:dyDescent="0.2">
      <c r="A7" t="s">
        <v>144</v>
      </c>
      <c r="B7" s="11" t="s">
        <v>142</v>
      </c>
      <c r="C7" s="14" t="s">
        <v>145</v>
      </c>
    </row>
    <row r="8" spans="1:3" x14ac:dyDescent="0.2">
      <c r="A8" t="s">
        <v>88</v>
      </c>
      <c r="B8">
        <v>0.4486</v>
      </c>
      <c r="C8" t="s">
        <v>146</v>
      </c>
    </row>
    <row r="9" spans="1:3" x14ac:dyDescent="0.2">
      <c r="A9" t="s">
        <v>87</v>
      </c>
      <c r="B9">
        <v>1.3331999999999999</v>
      </c>
      <c r="C9" t="s">
        <v>147</v>
      </c>
    </row>
    <row r="10" spans="1:3" x14ac:dyDescent="0.2">
      <c r="A10" t="s">
        <v>148</v>
      </c>
      <c r="B10" s="11" t="s">
        <v>142</v>
      </c>
      <c r="C10" s="14" t="s">
        <v>149</v>
      </c>
    </row>
    <row r="11" spans="1:3" x14ac:dyDescent="0.2">
      <c r="A11" t="s">
        <v>150</v>
      </c>
      <c r="B11" s="11" t="s">
        <v>142</v>
      </c>
      <c r="C11" s="14" t="s">
        <v>151</v>
      </c>
    </row>
    <row r="12" spans="1:3" x14ac:dyDescent="0.2">
      <c r="A12" t="s">
        <v>86</v>
      </c>
      <c r="B12">
        <v>0.42520000000000002</v>
      </c>
      <c r="C12" t="s">
        <v>152</v>
      </c>
    </row>
    <row r="13" spans="1:3" x14ac:dyDescent="0.2">
      <c r="A13" t="s">
        <v>84</v>
      </c>
      <c r="B13" s="11" t="s">
        <v>142</v>
      </c>
      <c r="C13" t="s">
        <v>153</v>
      </c>
    </row>
    <row r="14" spans="1:3" x14ac:dyDescent="0.2">
      <c r="A14" t="s">
        <v>83</v>
      </c>
      <c r="B14" s="13">
        <v>0.29820000000000002</v>
      </c>
      <c r="C14" t="s">
        <v>154</v>
      </c>
    </row>
    <row r="15" spans="1:3" x14ac:dyDescent="0.2">
      <c r="A15" t="s">
        <v>155</v>
      </c>
      <c r="B15" s="11" t="s">
        <v>142</v>
      </c>
      <c r="C15" s="14" t="s">
        <v>156</v>
      </c>
    </row>
    <row r="16" spans="1:3" x14ac:dyDescent="0.2">
      <c r="A16" t="s">
        <v>85</v>
      </c>
      <c r="B16">
        <v>0.42520000000000002</v>
      </c>
      <c r="C16" t="s">
        <v>157</v>
      </c>
    </row>
    <row r="17" spans="1:3" x14ac:dyDescent="0.2">
      <c r="A17" t="s">
        <v>82</v>
      </c>
      <c r="B17" s="13">
        <v>0.29820000000000002</v>
      </c>
      <c r="C17" t="s">
        <v>158</v>
      </c>
    </row>
    <row r="18" spans="1:3" x14ac:dyDescent="0.2">
      <c r="A18" t="s">
        <v>81</v>
      </c>
      <c r="B18" s="11" t="s">
        <v>142</v>
      </c>
      <c r="C18" t="s">
        <v>159</v>
      </c>
    </row>
    <row r="19" spans="1:3" x14ac:dyDescent="0.2">
      <c r="A19" t="s">
        <v>80</v>
      </c>
      <c r="B19" s="11" t="s">
        <v>142</v>
      </c>
      <c r="C19" t="s">
        <v>160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2E99C-9E9E-488A-8485-09F423C28213}">
  <sheetPr>
    <tabColor rgb="FFFF0000"/>
  </sheetPr>
  <dimension ref="A1:C19"/>
  <sheetViews>
    <sheetView zoomScale="90" zoomScaleNormal="90" workbookViewId="0">
      <selection activeCell="G47" sqref="G47:G48"/>
    </sheetView>
  </sheetViews>
  <sheetFormatPr baseColWidth="10" defaultColWidth="12.5" defaultRowHeight="16" x14ac:dyDescent="0.2"/>
  <cols>
    <col min="1" max="16384" width="12.5" style="5"/>
  </cols>
  <sheetData>
    <row r="1" spans="1:3" x14ac:dyDescent="0.2">
      <c r="A1" s="15" t="s">
        <v>130</v>
      </c>
      <c r="B1" s="15" t="s">
        <v>131</v>
      </c>
      <c r="C1" s="15" t="s">
        <v>132</v>
      </c>
    </row>
    <row r="2" spans="1:3" x14ac:dyDescent="0.2">
      <c r="A2" t="s">
        <v>133</v>
      </c>
      <c r="B2" s="12">
        <v>-0.28999999999999998</v>
      </c>
      <c r="C2" t="s">
        <v>134</v>
      </c>
    </row>
    <row r="3" spans="1:3" x14ac:dyDescent="0.2">
      <c r="A3" t="s">
        <v>135</v>
      </c>
      <c r="B3">
        <v>-0.20300000000000001</v>
      </c>
      <c r="C3" s="14" t="s">
        <v>136</v>
      </c>
    </row>
    <row r="4" spans="1:3" x14ac:dyDescent="0.2">
      <c r="A4" t="s">
        <v>137</v>
      </c>
      <c r="B4">
        <v>20</v>
      </c>
      <c r="C4" s="14" t="s">
        <v>138</v>
      </c>
    </row>
    <row r="5" spans="1:3" x14ac:dyDescent="0.2">
      <c r="A5" t="s">
        <v>139</v>
      </c>
      <c r="B5">
        <v>30</v>
      </c>
      <c r="C5" s="14" t="s">
        <v>140</v>
      </c>
    </row>
    <row r="6" spans="1:3" x14ac:dyDescent="0.2">
      <c r="A6" t="s">
        <v>141</v>
      </c>
      <c r="B6">
        <v>20</v>
      </c>
      <c r="C6" s="14" t="s">
        <v>143</v>
      </c>
    </row>
    <row r="7" spans="1:3" x14ac:dyDescent="0.2">
      <c r="A7" t="s">
        <v>144</v>
      </c>
      <c r="B7">
        <v>35</v>
      </c>
      <c r="C7" s="14" t="s">
        <v>145</v>
      </c>
    </row>
    <row r="8" spans="1:3" x14ac:dyDescent="0.2">
      <c r="A8" t="s">
        <v>88</v>
      </c>
      <c r="B8">
        <v>0.2185</v>
      </c>
      <c r="C8" t="s">
        <v>146</v>
      </c>
    </row>
    <row r="9" spans="1:3" x14ac:dyDescent="0.2">
      <c r="A9" t="s">
        <v>87</v>
      </c>
      <c r="B9">
        <v>0.24110000000000001</v>
      </c>
      <c r="C9" t="s">
        <v>147</v>
      </c>
    </row>
    <row r="10" spans="1:3" x14ac:dyDescent="0.2">
      <c r="A10" t="s">
        <v>148</v>
      </c>
      <c r="B10" s="13">
        <v>0.308</v>
      </c>
      <c r="C10" s="14" t="s">
        <v>149</v>
      </c>
    </row>
    <row r="11" spans="1:3" x14ac:dyDescent="0.2">
      <c r="A11" t="s">
        <v>150</v>
      </c>
      <c r="B11">
        <v>0.33229999999999998</v>
      </c>
      <c r="C11" s="14" t="s">
        <v>151</v>
      </c>
    </row>
    <row r="12" spans="1:3" x14ac:dyDescent="0.2">
      <c r="A12" t="s">
        <v>86</v>
      </c>
      <c r="B12">
        <v>0.38240000000000002</v>
      </c>
      <c r="C12" t="s">
        <v>152</v>
      </c>
    </row>
    <row r="13" spans="1:3" x14ac:dyDescent="0.2">
      <c r="A13" t="s">
        <v>84</v>
      </c>
      <c r="B13">
        <v>0.38240000000000002</v>
      </c>
      <c r="C13" t="s">
        <v>153</v>
      </c>
    </row>
    <row r="14" spans="1:3" x14ac:dyDescent="0.2">
      <c r="A14" t="s">
        <v>83</v>
      </c>
      <c r="B14" s="13">
        <v>0.73</v>
      </c>
      <c r="C14" t="s">
        <v>154</v>
      </c>
    </row>
    <row r="15" spans="1:3" x14ac:dyDescent="0.2">
      <c r="A15" t="s">
        <v>155</v>
      </c>
      <c r="B15" s="13">
        <v>0.73</v>
      </c>
      <c r="C15" s="14" t="s">
        <v>156</v>
      </c>
    </row>
    <row r="16" spans="1:3" x14ac:dyDescent="0.2">
      <c r="A16" t="s">
        <v>85</v>
      </c>
      <c r="B16">
        <v>0.80620000000000003</v>
      </c>
      <c r="C16" t="s">
        <v>157</v>
      </c>
    </row>
    <row r="17" spans="1:3" x14ac:dyDescent="0.2">
      <c r="A17" t="s">
        <v>82</v>
      </c>
      <c r="B17">
        <v>0.55220000000000002</v>
      </c>
      <c r="C17" t="s">
        <v>158</v>
      </c>
    </row>
    <row r="18" spans="1:3" x14ac:dyDescent="0.2">
      <c r="A18" t="s">
        <v>81</v>
      </c>
      <c r="B18">
        <v>0.80620000000000003</v>
      </c>
      <c r="C18" t="s">
        <v>159</v>
      </c>
    </row>
    <row r="19" spans="1:3" x14ac:dyDescent="0.2">
      <c r="A19" t="s">
        <v>80</v>
      </c>
      <c r="B19">
        <v>0.55220000000000002</v>
      </c>
      <c r="C19" t="s">
        <v>160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FFBD4-4B11-4F86-AA88-86E6C4F54BCF}">
  <sheetPr>
    <tabColor rgb="FFFF0000"/>
  </sheetPr>
  <dimension ref="A1:B5"/>
  <sheetViews>
    <sheetView workbookViewId="0">
      <selection activeCell="G47" sqref="G47:G48"/>
    </sheetView>
  </sheetViews>
  <sheetFormatPr baseColWidth="10" defaultColWidth="8.83203125" defaultRowHeight="14" x14ac:dyDescent="0.2"/>
  <cols>
    <col min="1" max="1" width="18.5" style="4" bestFit="1" customWidth="1"/>
    <col min="2" max="2" width="13.6640625" style="4" bestFit="1" customWidth="1"/>
    <col min="3" max="16384" width="8.83203125" style="4"/>
  </cols>
  <sheetData>
    <row r="1" spans="1:2" x14ac:dyDescent="0.2">
      <c r="A1" s="2" t="s">
        <v>18</v>
      </c>
      <c r="B1" s="2" t="s">
        <v>19</v>
      </c>
    </row>
    <row r="2" spans="1:2" x14ac:dyDescent="0.2">
      <c r="A2" s="3" t="s">
        <v>24</v>
      </c>
      <c r="B2" s="3">
        <v>60</v>
      </c>
    </row>
    <row r="3" spans="1:2" x14ac:dyDescent="0.2">
      <c r="A3" s="3" t="s">
        <v>25</v>
      </c>
      <c r="B3" s="3">
        <f>1.5/12</f>
        <v>0.125</v>
      </c>
    </row>
    <row r="4" spans="1:2" x14ac:dyDescent="0.2">
      <c r="A4" s="3" t="s">
        <v>26</v>
      </c>
      <c r="B4" s="3">
        <v>-0.75</v>
      </c>
    </row>
    <row r="5" spans="1:2" x14ac:dyDescent="0.2">
      <c r="A5" s="3" t="s">
        <v>27</v>
      </c>
      <c r="B5" s="3">
        <v>-0.75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DEMO</vt:lpstr>
      <vt:lpstr>ProjConst</vt:lpstr>
      <vt:lpstr>ATI</vt:lpstr>
      <vt:lpstr>NXT</vt:lpstr>
      <vt:lpstr>FTC</vt:lpstr>
      <vt:lpstr>NEV</vt:lpstr>
      <vt:lpstr>Ojjo_ATI</vt:lpstr>
      <vt:lpstr>Ojjo_NXT</vt:lpstr>
      <vt:lpstr>XTR</vt:lpstr>
      <vt:lpstr>XTR1p5</vt:lpstr>
      <vt:lpstr>ati_bins</vt:lpstr>
      <vt:lpstr>nxt_bins</vt:lpstr>
      <vt:lpstr>pile_factory</vt:lpstr>
      <vt:lpstr>pile_binning</vt:lpstr>
      <vt:lpstr>pf_ojjo</vt:lpstr>
      <vt:lpstr>email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Owen</cp:lastModifiedBy>
  <dcterms:created xsi:type="dcterms:W3CDTF">2022-07-30T15:23:58Z</dcterms:created>
  <dcterms:modified xsi:type="dcterms:W3CDTF">2024-03-07T00:34:54Z</dcterms:modified>
</cp:coreProperties>
</file>