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9.osztaly\programozás\webrogramozas\ricsi\Kabitoszeresoldal-main\"/>
    </mc:Choice>
  </mc:AlternateContent>
  <xr:revisionPtr revIDLastSave="0" documentId="13_ncr:1_{6451CF78-0D26-41A3-BC78-A2C94E68AD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<sst xmlns="http://schemas.openxmlformats.org/spreadsheetml/2006/main" count="113" uniqueCount="82">
  <si>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</si>
  <si>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</si>
  <si>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</si>
  <si>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</si>
  <si>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</si>
  <si>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</si>
  <si>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</si>
  <si>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</si>
  <si>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</si>
  <si>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</si>
  <si>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</si>
  <si>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</si>
  <si>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</si>
  <si>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</si>
  <si>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</si>
  <si>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</si>
  <si>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</si>
  <si>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</si>
  <si>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</si>
  <si>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</si>
  <si>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</si>
  <si>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</si>
  <si>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</si>
  <si>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</si>
  <si>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</si>
  <si>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</si>
  <si>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</si>
  <si>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</si>
  <si>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</si>
  <si>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</si>
  <si>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</si>
  <si>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</si>
  <si>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</si>
  <si>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</si>
  <si>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</si>
  <si>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</si>
  <si>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</si>
  <si>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</si>
  <si>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</si>
  <si>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</si>
  <si>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</si>
  <si>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</si>
  <si>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</si>
  <si>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</si>
  <si>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</si>
  <si>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</si>
  <si>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</si>
  <si>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</si>
  <si>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</si>
  <si>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</si>
  <si>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</si>
  <si>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</si>
  <si>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</si>
  <si>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</si>
  <si>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</si>
  <si>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</si>
  <si>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</si>
  <si>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</si>
  <si>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</si>
  <si>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</si>
  <si>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</si>
  <si>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</si>
  <si>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</si>
  <si>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</si>
  <si>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</si>
  <si>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</si>
  <si>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</si>
  <si>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</si>
  <si>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</si>
  <si>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</si>
  <si>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</si>
  <si>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</si>
  <si>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</si>
  <si>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</si>
  <si>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</si>
  <si>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</si>
  <si>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</si>
  <si>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</si>
  <si>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</si>
  <si>
    <t>Oravecz Botond, Rendek Richárd Zalán,</t>
  </si>
  <si>
    <t>oravecz.botond@ckik.hu , rendek.richard.zalan@ckik.hu</t>
  </si>
  <si>
    <t>Kábítószerek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</si>
</sst>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tabSelected="1" topLeftCell="A6" zoomScaleNormal="100" workbookViewId="0">
      <selection activeCell="C4" sqref="C4:H4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1" t="s">
        <v>45</v>
      </c>
      <c r="C1" s="82"/>
      <c r="D1" s="82"/>
      <c r="E1" s="82"/>
      <c r="F1" s="82"/>
      <c r="G1" s="82"/>
      <c r="H1" s="82"/>
      <c r="I1" s="31"/>
      <c r="J1" s="31"/>
    </row>
    <row r="2" spans="1:10" ht="23.25" x14ac:dyDescent="0.35">
      <c r="A2" s="31"/>
      <c r="B2" s="34" t="s">
        <v>0</v>
      </c>
      <c r="C2" s="86" t="s">
        <v>79</v>
      </c>
      <c r="D2" s="87"/>
      <c r="E2" s="87"/>
      <c r="F2" s="87"/>
      <c r="G2" s="87"/>
      <c r="H2" s="87"/>
      <c r="I2" s="31"/>
      <c r="J2" s="31"/>
    </row>
    <row r="3" spans="1:10" ht="23.25" x14ac:dyDescent="0.35">
      <c r="A3" s="31"/>
      <c r="B3" s="34" t="s">
        <v>1</v>
      </c>
      <c r="C3" s="88" t="s">
        <v>80</v>
      </c>
      <c r="D3" s="87"/>
      <c r="E3" s="87"/>
      <c r="F3" s="87"/>
      <c r="G3" s="87"/>
      <c r="H3" s="87"/>
      <c r="I3" s="31"/>
      <c r="J3" s="31"/>
    </row>
    <row r="4" spans="1:10" ht="23.25" x14ac:dyDescent="0.35">
      <c r="A4" s="31"/>
      <c r="B4" s="34" t="s">
        <v>3</v>
      </c>
      <c r="C4" s="86" t="s">
        <v>81</v>
      </c>
      <c r="D4" s="92"/>
      <c r="E4" s="92"/>
      <c r="F4" s="92"/>
      <c r="G4" s="92"/>
      <c r="H4" s="93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1" t="s">
        <v>2</v>
      </c>
      <c r="C6" s="91"/>
      <c r="D6" s="91"/>
      <c r="E6" s="91"/>
      <c r="F6" s="91"/>
      <c r="G6" s="91"/>
      <c r="H6" s="91"/>
      <c r="I6" s="31"/>
      <c r="J6" s="31"/>
    </row>
    <row r="7" spans="1:10" ht="37.5" customHeight="1" x14ac:dyDescent="0.25">
      <c r="A7" s="31"/>
      <c r="B7" s="94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4"/>
      <c r="D7" s="94"/>
      <c r="E7" s="94"/>
      <c r="F7" s="94"/>
      <c r="G7" s="94"/>
      <c r="H7" s="94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9" t="s">
        <v>30</v>
      </c>
      <c r="C10" s="90"/>
      <c r="D10" s="78">
        <f>SUM(Irányelvek!G:G)</f>
        <v>80</v>
      </c>
      <c r="E10" s="31"/>
      <c r="F10" s="98" t="s">
        <v>46</v>
      </c>
      <c r="G10" s="98"/>
      <c r="H10" s="98"/>
      <c r="I10" s="31"/>
      <c r="J10" s="31"/>
    </row>
    <row r="11" spans="1:10" x14ac:dyDescent="0.25">
      <c r="A11" s="31"/>
      <c r="B11" s="83" t="s">
        <v>36</v>
      </c>
      <c r="C11" s="84"/>
      <c r="D11" s="79">
        <v>20</v>
      </c>
      <c r="E11" s="31"/>
      <c r="F11" s="99"/>
      <c r="G11" s="99"/>
      <c r="H11" s="99"/>
      <c r="I11" s="31"/>
      <c r="J11" s="31"/>
    </row>
    <row r="12" spans="1:10" x14ac:dyDescent="0.25">
      <c r="A12" s="31"/>
      <c r="B12" s="89" t="s">
        <v>58</v>
      </c>
      <c r="C12" s="90"/>
      <c r="D12" s="78">
        <v>20</v>
      </c>
      <c r="E12" s="31"/>
      <c r="F12" s="99"/>
      <c r="G12" s="99"/>
      <c r="H12" s="99"/>
      <c r="I12" s="31"/>
      <c r="J12" s="31"/>
    </row>
    <row r="13" spans="1:10" x14ac:dyDescent="0.25">
      <c r="A13" s="31"/>
      <c r="B13" s="89" t="s">
        <v>59</v>
      </c>
      <c r="C13" s="90"/>
      <c r="D13" s="78">
        <v>40</v>
      </c>
      <c r="E13" s="31"/>
      <c r="F13" s="99"/>
      <c r="G13" s="99"/>
      <c r="H13" s="99"/>
      <c r="I13" s="31"/>
      <c r="J13" s="31"/>
    </row>
    <row r="14" spans="1:10" x14ac:dyDescent="0.25">
      <c r="A14" s="31"/>
      <c r="B14" s="31"/>
      <c r="C14" s="31"/>
      <c r="D14" s="31"/>
      <c r="E14" s="31"/>
      <c r="F14" s="99"/>
      <c r="G14" s="99"/>
      <c r="H14" s="99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9" t="s">
        <v>39</v>
      </c>
      <c r="C16" s="90"/>
      <c r="D16" s="30" t="b">
        <f t="array" ref="D16">IF(COUNTIFS(Irányelvek!D2:D39,"=hamis",Irányelvek!F2:F39,"=Igaz")=0,TRUE,FALSE)</f>
        <v>1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9" t="s">
        <v>32</v>
      </c>
      <c r="C17" s="90"/>
      <c r="D17" s="33">
        <f>SUM(Irányelvek!H2:H39)</f>
        <v>80</v>
      </c>
      <c r="E17" s="31"/>
      <c r="F17" s="97" t="str">
        <f>VLOOKUP(D20,Ponthatárok!$C$3:$D$7,2,TRUE)</f>
        <v>Jeles (5)</v>
      </c>
      <c r="G17" s="97"/>
      <c r="H17" s="97"/>
      <c r="I17" s="31"/>
      <c r="J17" s="31"/>
    </row>
    <row r="18" spans="1:10" ht="31.5" customHeight="1" x14ac:dyDescent="0.25">
      <c r="A18" s="31"/>
      <c r="B18" s="95" t="s">
        <v>60</v>
      </c>
      <c r="C18" s="96"/>
      <c r="D18" s="36">
        <f>IF(D17&gt;D11,VLOOKUP(SUM(Irányelvek!J2:J39),Ponthatárok!G2:H12,2,TRUE),0)</f>
        <v>20</v>
      </c>
      <c r="E18" s="31"/>
      <c r="F18" s="97"/>
      <c r="G18" s="97"/>
      <c r="H18" s="97"/>
      <c r="I18" s="31"/>
      <c r="J18" s="31"/>
    </row>
    <row r="19" spans="1:10" x14ac:dyDescent="0.25">
      <c r="A19" s="31"/>
      <c r="B19" s="89" t="s">
        <v>61</v>
      </c>
      <c r="C19" s="90"/>
      <c r="D19" s="80">
        <v>40</v>
      </c>
      <c r="E19" s="31"/>
      <c r="F19" s="97"/>
      <c r="G19" s="97"/>
      <c r="H19" s="97"/>
      <c r="I19" s="31"/>
      <c r="J19" s="31"/>
    </row>
    <row r="20" spans="1:10" x14ac:dyDescent="0.25">
      <c r="A20" s="31"/>
      <c r="B20" s="89" t="s">
        <v>62</v>
      </c>
      <c r="C20" s="90"/>
      <c r="D20" s="33">
        <f>SUM(D17:D19)</f>
        <v>140</v>
      </c>
      <c r="E20" s="31"/>
      <c r="F20" s="85" t="str">
        <f>CONCATENATE("Az önértékelés alapján ",VLOOKUP(D20,Ponthatárok!$C$3:$D$7,2,TRUE), "  érdemjegyet kapnál rá.")</f>
        <v>Az önértékelés alapján Jeles (5)  érdemjegyet kapnál rá.</v>
      </c>
      <c r="G20" s="85"/>
      <c r="H20" s="85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B10:C10"/>
    <mergeCell ref="B16:C16"/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zoomScaleNormal="100" workbookViewId="0">
      <pane ySplit="1" topLeftCell="A29" activePane="bottomLeft" state="frozen"/>
      <selection pane="bottomLeft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1</v>
      </c>
      <c r="E4" s="17" t="b">
        <v>1</v>
      </c>
      <c r="F4" s="2" t="b">
        <v>1</v>
      </c>
      <c r="G4" s="2">
        <v>1</v>
      </c>
      <c r="H4" s="13">
        <f t="shared" si="0"/>
        <v>1</v>
      </c>
      <c r="I4" s="14">
        <f t="shared" si="1"/>
        <v>1</v>
      </c>
      <c r="J4" s="42">
        <f t="shared" si="2"/>
        <v>0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1</v>
      </c>
      <c r="E15" s="17" t="b">
        <v>1</v>
      </c>
      <c r="F15" s="2" t="b">
        <v>1</v>
      </c>
      <c r="G15" s="2">
        <v>3</v>
      </c>
      <c r="H15" s="13">
        <f t="shared" si="0"/>
        <v>3</v>
      </c>
      <c r="I15" s="14">
        <f t="shared" si="1"/>
        <v>3</v>
      </c>
      <c r="J15" s="42">
        <f t="shared" si="2"/>
        <v>0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1</v>
      </c>
      <c r="E26" s="19" t="b">
        <v>1</v>
      </c>
      <c r="F26" s="15" t="b">
        <v>1</v>
      </c>
      <c r="G26" s="15">
        <v>2</v>
      </c>
      <c r="H26" s="61">
        <f t="shared" si="0"/>
        <v>2</v>
      </c>
      <c r="I26" s="62">
        <f t="shared" si="1"/>
        <v>2</v>
      </c>
      <c r="J26" s="63">
        <f t="shared" si="2"/>
        <v>0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1</v>
      </c>
      <c r="E32" s="17" t="b">
        <v>1</v>
      </c>
      <c r="F32" s="2"/>
      <c r="G32" s="2">
        <v>1</v>
      </c>
      <c r="H32" s="13">
        <f t="shared" si="0"/>
        <v>1</v>
      </c>
      <c r="I32" s="14">
        <f t="shared" si="1"/>
        <v>1</v>
      </c>
      <c r="J32" s="42">
        <f t="shared" si="2"/>
        <v>0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C6" sqref="C6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Oravecz Botond</cp:lastModifiedBy>
  <dcterms:created xsi:type="dcterms:W3CDTF">2011-03-17T10:44:48Z</dcterms:created>
  <dcterms:modified xsi:type="dcterms:W3CDTF">2025-05-30T06:39:10Z</dcterms:modified>
</cp:coreProperties>
</file>